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1595" firstSheet="1" activeTab="8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G3" i="2"/>
  <c r="G3" i="12"/>
  <c r="E3" i="2"/>
  <c r="CA3" i="4"/>
  <c r="DG3" i="4"/>
  <c r="BQ3" i="4"/>
  <c r="DS3" i="12"/>
  <c r="AG3" i="12"/>
  <c r="CO3" i="12"/>
  <c r="DO3" i="12"/>
  <c r="DI3" i="12"/>
  <c r="DE3" i="4"/>
  <c r="Q3" i="4"/>
  <c r="BE3" i="12"/>
  <c r="AA3" i="12"/>
  <c r="CI3" i="4"/>
  <c r="W3" i="12"/>
  <c r="DK3" i="12"/>
  <c r="AS3" i="4"/>
  <c r="C3" i="2"/>
  <c r="A3" i="2"/>
  <c r="BI3" i="4"/>
  <c r="EA3" i="4"/>
  <c r="DS3" i="4"/>
  <c r="U3" i="12"/>
  <c r="BM3" i="12"/>
  <c r="BG3" i="4"/>
  <c r="CO3" i="4"/>
  <c r="S3" i="12"/>
  <c r="AE3" i="4"/>
  <c r="CW3" i="12"/>
  <c r="CC3" i="12"/>
  <c r="M3" i="12"/>
  <c r="BS3" i="4"/>
  <c r="CS3" i="12"/>
  <c r="BC3" i="12"/>
  <c r="BQ3" i="12"/>
  <c r="BU3" i="12"/>
  <c r="BY3" i="4"/>
  <c r="CY3" i="12"/>
  <c r="CG3" i="4"/>
  <c r="CM3" i="12"/>
  <c r="AI3" i="4"/>
  <c r="BW3" i="12"/>
  <c r="CG3" i="12"/>
  <c r="E3" i="4"/>
  <c r="AC3" i="4"/>
  <c r="AE3" i="12"/>
  <c r="BW3" i="4"/>
  <c r="DM3" i="4"/>
  <c r="K3" i="4"/>
  <c r="AU3" i="12"/>
  <c r="AQ3" i="12"/>
  <c r="AW3" i="12"/>
  <c r="DM3" i="12"/>
  <c r="AY3" i="12"/>
  <c r="C3" i="4"/>
  <c r="E3" i="3"/>
  <c r="BK3" i="12"/>
  <c r="AC3" i="12"/>
  <c r="S3" i="4"/>
  <c r="EA3" i="12"/>
  <c r="BA3" i="4"/>
  <c r="A3" i="4"/>
  <c r="DA3" i="12"/>
  <c r="I3" i="2"/>
  <c r="Y3" i="4"/>
  <c r="K3" i="2"/>
  <c r="AG3" i="4"/>
  <c r="CE3" i="4"/>
  <c r="DO3" i="4"/>
  <c r="BA3" i="12"/>
  <c r="BO3" i="4"/>
  <c r="U3" i="4"/>
  <c r="BC3" i="4"/>
  <c r="CK3" i="12"/>
  <c r="O3" i="4"/>
  <c r="CQ3" i="4"/>
  <c r="DU3" i="4"/>
  <c r="DY3" i="12"/>
  <c r="DA3" i="4"/>
  <c r="DW3" i="12"/>
  <c r="A3" i="12"/>
  <c r="DE3" i="12"/>
  <c r="G3" i="3"/>
  <c r="G3" i="4"/>
  <c r="C3" i="12"/>
  <c r="DU3" i="12"/>
  <c r="BG3" i="12"/>
  <c r="A3" i="3"/>
  <c r="AI3" i="12"/>
  <c r="AO3" i="4"/>
  <c r="CK3" i="4"/>
  <c r="BY3" i="12"/>
  <c r="AM3" i="4"/>
  <c r="DY3" i="4"/>
  <c r="AQ3" i="4"/>
  <c r="DC3" i="12"/>
  <c r="W3" i="4"/>
  <c r="O3" i="12"/>
  <c r="AA3" i="4"/>
  <c r="K3" i="12"/>
  <c r="DQ3" i="4"/>
  <c r="AM3" i="12"/>
  <c r="DK3" i="4"/>
  <c r="BO3" i="12"/>
  <c r="BU3" i="4"/>
  <c r="AO3" i="12"/>
  <c r="Q3" i="12"/>
  <c r="I3" i="12"/>
  <c r="DI3" i="4"/>
  <c r="CQ3" i="12"/>
  <c r="CM3" i="4"/>
  <c r="E3" i="12"/>
  <c r="BM3" i="4"/>
  <c r="DQ3" i="12"/>
  <c r="AS3" i="12"/>
  <c r="AK3" i="12"/>
  <c r="M3" i="2"/>
  <c r="O3" i="2"/>
  <c r="CE3" i="12"/>
  <c r="CY3" i="4"/>
  <c r="CI3" i="12"/>
  <c r="CS3" i="4"/>
  <c r="BS3" i="12"/>
  <c r="AY3" i="4"/>
  <c r="C3" i="3"/>
  <c r="DC3" i="4"/>
  <c r="CU3" i="12"/>
  <c r="AU3" i="4"/>
  <c r="I3" i="4"/>
  <c r="CW3" i="4"/>
  <c r="DW3" i="4"/>
  <c r="CU3" i="4"/>
  <c r="Y3" i="12"/>
  <c r="BK3" i="4"/>
  <c r="AW3" i="4"/>
  <c r="DG3" i="12"/>
  <c r="BI3" i="12"/>
  <c r="AK3" i="4"/>
  <c r="CC3" i="4"/>
  <c r="M3" i="4"/>
  <c r="CA3" i="12"/>
  <c r="BE3" i="4"/>
</calcChain>
</file>

<file path=xl/sharedStrings.xml><?xml version="1.0" encoding="utf-8"?>
<sst xmlns="http://schemas.openxmlformats.org/spreadsheetml/2006/main" count="4651" uniqueCount="433">
  <si>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</si>
  <si>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</si>
  <si>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</si>
  <si>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</si>
  <si>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</si>
  <si>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</si>
  <si>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</si>
  <si>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</si>
  <si>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</si>
  <si>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</si>
  <si>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</si>
  <si>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</si>
  <si>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</si>
  <si>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</si>
  <si>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</si>
  <si>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</si>
  <si>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</si>
  <si>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</si>
  <si>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</si>
  <si>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</si>
  <si>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</si>
  <si>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</si>
  <si>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</si>
  <si>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</si>
  <si>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</si>
  <si>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</si>
  <si>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</si>
  <si>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</si>
  <si>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</si>
  <si>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</si>
  <si>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</si>
  <si>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</si>
  <si>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</si>
  <si>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</si>
  <si>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</si>
  <si>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</si>
  <si>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</si>
  <si>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</si>
  <si>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</si>
  <si>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</si>
  <si>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</si>
  <si>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</si>
  <si>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</si>
  <si>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</si>
  <si>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</si>
  <si>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</si>
  <si>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</si>
  <si>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</si>
  <si>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</si>
  <si>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</si>
  <si>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</si>
  <si>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</si>
  <si>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</si>
  <si>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</si>
  <si>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</si>
  <si>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</si>
  <si>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</si>
  <si>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</si>
  <si>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</si>
  <si>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</si>
  <si>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</si>
  <si>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</si>
  <si>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</si>
  <si>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</si>
  <si>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</si>
  <si>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</si>
  <si>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</si>
  <si>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</si>
  <si>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</si>
  <si>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</si>
  <si>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</si>
  <si>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</si>
  <si>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</si>
  <si>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</si>
  <si>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</si>
  <si>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</si>
  <si>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</si>
  <si>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</si>
  <si>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</si>
  <si>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</si>
  <si>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</si>
  <si>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</si>
  <si>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</si>
  <si>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</si>
  <si>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</si>
  <si>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</si>
  <si>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</si>
  <si>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</si>
  <si>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</si>
  <si>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</si>
  <si>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</si>
  <si>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</si>
  <si>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</si>
  <si>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</si>
  <si>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</si>
  <si>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</si>
  <si>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</si>
  <si>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</si>
  <si>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</si>
  <si>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</si>
  <si>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</si>
  <si>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</si>
  <si>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</si>
  <si>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</si>
  <si>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</si>
  <si>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</si>
  <si>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</si>
  <si>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</si>
  <si>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</si>
  <si>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</si>
  <si>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</si>
  <si>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</si>
  <si>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</si>
  <si>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</si>
  <si>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</si>
  <si>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</si>
  <si>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</si>
  <si>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</si>
  <si>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</si>
  <si>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</si>
  <si>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</si>
  <si>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</si>
  <si>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</si>
  <si>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</si>
  <si>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</si>
  <si>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</si>
  <si>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</si>
  <si>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</si>
  <si>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</si>
  <si>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</si>
  <si>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</si>
  <si>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</si>
  <si>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</si>
  <si>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</si>
  <si>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</si>
  <si>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</si>
  <si>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</si>
  <si>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</si>
  <si>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</si>
  <si>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</si>
  <si>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</si>
  <si>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</si>
  <si>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</si>
  <si>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</si>
  <si>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</si>
  <si>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</si>
  <si>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</si>
  <si>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</si>
  <si>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</si>
  <si>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</si>
  <si>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</si>
  <si>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</si>
  <si>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</si>
  <si>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</si>
  <si>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</si>
  <si>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</si>
  <si>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</si>
  <si>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</si>
  <si>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</si>
  <si>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</si>
  <si>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</si>
  <si>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</si>
  <si>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</si>
  <si>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</si>
  <si>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</si>
  <si>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</si>
  <si>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</si>
  <si>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</si>
  <si>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</si>
  <si>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</si>
  <si>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</si>
  <si>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</si>
  <si>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</si>
  <si>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</si>
  <si>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</si>
  <si>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</si>
  <si>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</si>
  <si>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</si>
  <si>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</si>
  <si>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</si>
  <si>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</si>
  <si>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</si>
  <si>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</si>
  <si>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</si>
  <si>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</si>
  <si>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</si>
  <si>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</si>
  <si>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</si>
  <si>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</si>
  <si>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</si>
  <si>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</si>
  <si>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</si>
  <si>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</si>
  <si>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</si>
  <si>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</si>
  <si>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</si>
  <si>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</si>
  <si>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</si>
  <si>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</si>
  <si>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</si>
  <si>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</si>
  <si>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</si>
  <si>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</si>
  <si>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</si>
  <si>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</si>
  <si>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</si>
  <si>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</si>
  <si>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</si>
  <si>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</si>
  <si>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</si>
  <si>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</si>
  <si>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</si>
  <si>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</si>
  <si>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</si>
  <si>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</si>
  <si>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</si>
  <si>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</si>
  <si>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</si>
  <si>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</si>
  <si>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</si>
  <si>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</si>
  <si>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</si>
  <si>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</si>
  <si>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</si>
  <si>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</si>
  <si>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</si>
  <si>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</si>
  <si>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</si>
  <si>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</si>
  <si>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</si>
  <si>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</si>
  <si>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</si>
  <si>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</si>
  <si>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</si>
  <si>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</si>
  <si>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</si>
  <si>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</si>
  <si>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</si>
  <si>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</si>
  <si>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</si>
  <si>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</si>
  <si>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</si>
  <si>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</si>
  <si>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</si>
  <si>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</si>
  <si>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</si>
  <si>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</si>
  <si>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</si>
  <si>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</si>
  <si>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</si>
  <si>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</si>
  <si>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</si>
  <si>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</si>
  <si>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</si>
  <si>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</si>
  <si>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</si>
  <si>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</si>
  <si>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</si>
  <si>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</si>
  <si>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</si>
  <si>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</si>
  <si>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</si>
  <si>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</si>
  <si>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</si>
  <si>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</si>
  <si>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</si>
  <si>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</si>
  <si>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</si>
  <si>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</si>
  <si>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</si>
  <si>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</si>
  <si>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</si>
  <si>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</si>
  <si>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</si>
  <si>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</si>
  <si>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</si>
  <si>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</si>
  <si>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</si>
  <si>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</si>
  <si>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</si>
  <si>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</si>
  <si>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</si>
  <si>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</si>
  <si>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</si>
  <si>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</si>
  <si>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</si>
  <si>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</si>
  <si>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</si>
  <si>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</si>
  <si>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</si>
  <si>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</si>
  <si>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</si>
  <si>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</si>
  <si>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</si>
  <si>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</si>
  <si>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</si>
  <si>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</si>
  <si>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</si>
  <si>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</si>
  <si>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</si>
  <si>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</si>
  <si>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</si>
  <si>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</si>
  <si>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</si>
  <si>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</si>
  <si>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</si>
  <si>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</si>
  <si>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</si>
  <si>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</si>
  <si>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</si>
  <si>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</si>
  <si>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</si>
  <si>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</si>
  <si>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</si>
  <si>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</si>
  <si>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</si>
  <si>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</si>
  <si>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</si>
  <si>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</si>
  <si>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</si>
  <si>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</si>
  <si>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</si>
  <si>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</si>
  <si>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</si>
  <si>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</si>
  <si>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</si>
  <si>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</si>
  <si>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</si>
  <si>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</si>
  <si>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</si>
  <si>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</si>
  <si>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</si>
  <si>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</si>
  <si>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</si>
  <si>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</si>
  <si>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</si>
  <si>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</si>
  <si>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</si>
  <si>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</si>
  <si>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</si>
  <si>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</si>
  <si>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</si>
  <si>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</si>
  <si>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</si>
  <si>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</si>
  <si>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</si>
  <si>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</si>
  <si>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</si>
  <si>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</si>
  <si>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</si>
  <si>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</si>
  <si>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</si>
  <si>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</si>
  <si>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</si>
  <si>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</si>
  <si>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</si>
  <si>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</si>
  <si>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</si>
  <si>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</si>
  <si>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</si>
  <si>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</si>
  <si>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</si>
  <si>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</si>
  <si>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</si>
  <si>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</si>
  <si>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</si>
  <si>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</si>
  <si>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</si>
  <si>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</si>
  <si>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</si>
  <si>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</si>
  <si>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</si>
  <si>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</si>
  <si>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</si>
  <si>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</si>
  <si>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</si>
  <si>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</si>
  <si>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</si>
  <si>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</si>
  <si>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</si>
  <si>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</si>
  <si>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</si>
  <si>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</si>
  <si>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</si>
  <si>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</si>
  <si>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</si>
  <si>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</si>
  <si>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</si>
  <si>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</si>
  <si>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</si>
  <si>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</si>
  <si>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</si>
  <si>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</si>
  <si>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</si>
  <si>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</si>
  <si>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</si>
  <si>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</si>
  <si>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</si>
  <si>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</si>
  <si>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</si>
  <si>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</si>
  <si>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</si>
  <si>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</si>
  <si>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</si>
  <si>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</si>
  <si>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</si>
  <si>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</si>
  <si>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</si>
  <si>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</si>
  <si>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</si>
  <si>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</si>
  <si>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</si>
  <si>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</si>
  <si>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</si>
  <si>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</si>
  <si>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</si>
  <si>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</si>
  <si>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</si>
  <si>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</si>
  <si>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</si>
  <si>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</si>
  <si>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</si>
  <si>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</si>
  <si>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</si>
  <si>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</si>
  <si>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</si>
  <si>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</si>
  <si>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</si>
  <si>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</si>
  <si>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</si>
  <si>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</si>
  <si>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</si>
  <si>
    <t>NHSPATOT Index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</si>
</sst>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workbookViewId="0"/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261"/>
  <sheetViews>
    <sheetView workbookViewId="0">
      <selection activeCell="A4" sqref="A4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 t="e">
        <f ca="1">_xll.BDH(B2,"PX_LAST","2000-01-01",TODAY()-1, "days=w","fill=p","cols=2;rows=6613")</f>
        <v>#NAME?</v>
      </c>
      <c r="B3" s="5" t="s">
        <v>294</v>
      </c>
      <c r="C3" s="8" t="e">
        <f ca="1">_xll.BDH(D2,"PX_LAST","2000-01-01",TODAY()-1, "days=w","fill=p","cols=2;rows=9259")</f>
        <v>#NAME?</v>
      </c>
      <c r="D3" s="5">
        <v>68.040000000000006</v>
      </c>
      <c r="E3" s="8" t="e">
        <f ca="1">_xll.BDH(F2,"PX_LAST","2000-01-01",TODAY()-1, "days=w","fill=p","cols=2;rows=6613")</f>
        <v>#NAME?</v>
      </c>
      <c r="F3" s="5">
        <v>100.22</v>
      </c>
      <c r="G3" s="8" t="e">
        <f ca="1">_xll.BDH(H2,"PX_LAST","2000-01-01",TODAY()-1, "days=w","fill=p","cols=2;rows=6613")</f>
        <v>#NAME?</v>
      </c>
      <c r="H3" s="5">
        <v>0.19500000000000001</v>
      </c>
      <c r="I3" s="8" t="e">
        <f ca="1">_xll.BDH(J2,"PX_LAST","2000-01-01",TODAY()-1, "days=w","fill=p","cols=2;rows=6613")</f>
        <v>#NAME?</v>
      </c>
      <c r="J3" s="5">
        <v>98.26</v>
      </c>
      <c r="K3" s="8" t="e">
        <f ca="1">_xll.BDH(L2,"PX_LAST","2000-01-01",TODAY()-1, "days=w","fill=p","cols=2;rows=6613")</f>
        <v>#NAME?</v>
      </c>
      <c r="L3" s="5">
        <v>24.21</v>
      </c>
      <c r="M3" s="8" t="e">
        <f ca="1">_xll.BDH(N2,"PX_LAST","2000-01-01",TODAY()-1, "days=w","fill=p","cols=2;rows=9259")</f>
        <v>#NAME?</v>
      </c>
      <c r="N3" s="5">
        <v>98.89</v>
      </c>
      <c r="O3" s="8" t="e">
        <f ca="1">_xll.BDH(P2,"PX_LAST","2000-01-01",TODAY()-1, "days=w","fill=p","cols=2;rows=6613")</f>
        <v>#NAME?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A6463" s="8">
        <v>45572</v>
      </c>
      <c r="B6463" s="5">
        <v>14.3</v>
      </c>
      <c r="C6463" s="8">
        <v>42986</v>
      </c>
      <c r="D6463" s="5">
        <v>68.98</v>
      </c>
      <c r="E6463" s="8">
        <v>45572</v>
      </c>
      <c r="F6463" s="5">
        <v>102.53700000000001</v>
      </c>
      <c r="G6463" s="8">
        <v>45572</v>
      </c>
      <c r="H6463" s="5">
        <v>0.78100000000000003</v>
      </c>
      <c r="I6463" s="8">
        <v>45572</v>
      </c>
      <c r="J6463" s="5">
        <v>98.9</v>
      </c>
      <c r="K6463" s="8">
        <v>45572</v>
      </c>
      <c r="L6463" s="5">
        <v>22.64</v>
      </c>
      <c r="M6463" s="8">
        <v>42986</v>
      </c>
      <c r="N6463" s="5">
        <v>54.858800000000002</v>
      </c>
      <c r="O6463" s="8">
        <v>45572</v>
      </c>
      <c r="P6463" s="5">
        <v>-55.9</v>
      </c>
    </row>
    <row r="6464" spans="1:16" x14ac:dyDescent="0.2">
      <c r="A6464" s="8">
        <v>45573</v>
      </c>
      <c r="B6464" s="5">
        <v>14.3</v>
      </c>
      <c r="C6464" s="8">
        <v>42987</v>
      </c>
      <c r="D6464" s="5">
        <v>71.97</v>
      </c>
      <c r="E6464" s="8">
        <v>45573</v>
      </c>
      <c r="F6464" s="5">
        <v>102.54900000000001</v>
      </c>
      <c r="G6464" s="8">
        <v>45573</v>
      </c>
      <c r="H6464" s="5">
        <v>0.77100000000000002</v>
      </c>
      <c r="I6464" s="8">
        <v>45573</v>
      </c>
      <c r="J6464" s="5">
        <v>98.85</v>
      </c>
      <c r="K6464" s="8">
        <v>45573</v>
      </c>
      <c r="L6464" s="5">
        <v>21.42</v>
      </c>
      <c r="M6464" s="8">
        <v>42987</v>
      </c>
      <c r="N6464" s="5">
        <v>54.858800000000002</v>
      </c>
      <c r="O6464" s="8">
        <v>45573</v>
      </c>
      <c r="P6464" s="5">
        <v>-53</v>
      </c>
    </row>
    <row r="6465" spans="1:16" x14ac:dyDescent="0.2">
      <c r="A6465" s="8">
        <v>45574</v>
      </c>
      <c r="B6465" s="5">
        <v>14.5</v>
      </c>
      <c r="C6465" s="8">
        <v>42988</v>
      </c>
      <c r="D6465" s="5">
        <v>93.84</v>
      </c>
      <c r="E6465" s="8">
        <v>45574</v>
      </c>
      <c r="F6465" s="5">
        <v>102.928</v>
      </c>
      <c r="G6465" s="8">
        <v>45574</v>
      </c>
      <c r="H6465" s="5">
        <v>0.82899999999999996</v>
      </c>
      <c r="I6465" s="8">
        <v>45574</v>
      </c>
      <c r="J6465" s="5">
        <v>98.86</v>
      </c>
      <c r="K6465" s="8">
        <v>45574</v>
      </c>
      <c r="L6465" s="5">
        <v>20.86</v>
      </c>
      <c r="M6465" s="8">
        <v>42988</v>
      </c>
      <c r="N6465" s="5">
        <v>54.858800000000002</v>
      </c>
      <c r="O6465" s="8">
        <v>45574</v>
      </c>
      <c r="P6465" s="5">
        <v>-51.5</v>
      </c>
    </row>
    <row r="6466" spans="1:16" x14ac:dyDescent="0.2">
      <c r="A6466" s="8">
        <v>45575</v>
      </c>
      <c r="B6466" s="5">
        <v>12.2</v>
      </c>
      <c r="C6466" s="8">
        <v>42989</v>
      </c>
      <c r="D6466" s="5">
        <v>94.13</v>
      </c>
      <c r="E6466" s="8">
        <v>45575</v>
      </c>
      <c r="F6466" s="5">
        <v>102.988</v>
      </c>
      <c r="G6466" s="8">
        <v>45575</v>
      </c>
      <c r="H6466" s="5">
        <v>0.75600000000000001</v>
      </c>
      <c r="I6466" s="8">
        <v>45575</v>
      </c>
      <c r="J6466" s="5">
        <v>98.87</v>
      </c>
      <c r="K6466" s="8">
        <v>45575</v>
      </c>
      <c r="L6466" s="5">
        <v>20.93</v>
      </c>
      <c r="M6466" s="8">
        <v>42989</v>
      </c>
      <c r="N6466" s="5">
        <v>51.882300000000001</v>
      </c>
      <c r="O6466" s="8">
        <v>45575</v>
      </c>
      <c r="P6466" s="5">
        <v>-58.7</v>
      </c>
    </row>
    <row r="6467" spans="1:16" x14ac:dyDescent="0.2">
      <c r="A6467" s="8">
        <v>45576</v>
      </c>
      <c r="B6467" s="5">
        <v>10.3</v>
      </c>
      <c r="C6467" s="8">
        <v>42990</v>
      </c>
      <c r="D6467" s="5">
        <v>59.02</v>
      </c>
      <c r="E6467" s="8">
        <v>45576</v>
      </c>
      <c r="F6467" s="5">
        <v>102.89</v>
      </c>
      <c r="G6467" s="8">
        <v>45576</v>
      </c>
      <c r="H6467" s="5">
        <v>0.77900000000000003</v>
      </c>
      <c r="I6467" s="8">
        <v>45576</v>
      </c>
      <c r="J6467" s="5">
        <v>98.84</v>
      </c>
      <c r="K6467" s="8">
        <v>45576</v>
      </c>
      <c r="L6467" s="5">
        <v>20.46</v>
      </c>
      <c r="M6467" s="8">
        <v>42990</v>
      </c>
      <c r="N6467" s="5">
        <v>51.645299999999999</v>
      </c>
      <c r="O6467" s="8">
        <v>45576</v>
      </c>
      <c r="P6467" s="5">
        <v>-58.9</v>
      </c>
    </row>
    <row r="6468" spans="1:16" x14ac:dyDescent="0.2">
      <c r="A6468" s="8">
        <v>45579</v>
      </c>
      <c r="B6468" s="5">
        <v>9</v>
      </c>
      <c r="C6468" s="8">
        <v>42991</v>
      </c>
      <c r="D6468" s="5">
        <v>71.31</v>
      </c>
      <c r="E6468" s="8">
        <v>45579</v>
      </c>
      <c r="F6468" s="5">
        <v>103.298</v>
      </c>
      <c r="G6468" s="8">
        <v>45579</v>
      </c>
      <c r="H6468" s="5">
        <v>0.85899999999999999</v>
      </c>
      <c r="I6468" s="8">
        <v>45579</v>
      </c>
      <c r="J6468" s="5">
        <v>98.82</v>
      </c>
      <c r="K6468" s="8">
        <v>45579</v>
      </c>
      <c r="L6468" s="5">
        <v>19.7</v>
      </c>
      <c r="M6468" s="8">
        <v>42991</v>
      </c>
      <c r="N6468" s="5">
        <v>51.370899999999999</v>
      </c>
      <c r="O6468" s="8">
        <v>45579</v>
      </c>
      <c r="P6468" s="5">
        <v>-55.4</v>
      </c>
    </row>
    <row r="6469" spans="1:16" x14ac:dyDescent="0.2">
      <c r="A6469" s="8">
        <v>45580</v>
      </c>
      <c r="B6469" s="5">
        <v>6</v>
      </c>
      <c r="C6469" s="8">
        <v>42992</v>
      </c>
      <c r="D6469" s="5">
        <v>120.33</v>
      </c>
      <c r="E6469" s="8">
        <v>45580</v>
      </c>
      <c r="F6469" s="5">
        <v>103.261</v>
      </c>
      <c r="G6469" s="8">
        <v>45580</v>
      </c>
      <c r="H6469" s="5">
        <v>0.72099999999999997</v>
      </c>
      <c r="I6469" s="8">
        <v>45580</v>
      </c>
      <c r="J6469" s="5">
        <v>98.85</v>
      </c>
      <c r="K6469" s="8">
        <v>45580</v>
      </c>
      <c r="L6469" s="5">
        <v>20.64</v>
      </c>
      <c r="M6469" s="8">
        <v>42992</v>
      </c>
      <c r="N6469" s="5">
        <v>50.728900000000003</v>
      </c>
      <c r="O6469" s="8">
        <v>45580</v>
      </c>
      <c r="P6469" s="5">
        <v>-54.5</v>
      </c>
    </row>
    <row r="6470" spans="1:16" x14ac:dyDescent="0.2">
      <c r="A6470" s="8">
        <v>45581</v>
      </c>
      <c r="B6470" s="5">
        <v>6.4</v>
      </c>
      <c r="C6470" s="8">
        <v>42993</v>
      </c>
      <c r="D6470" s="5">
        <v>72.36</v>
      </c>
      <c r="E6470" s="8">
        <v>45581</v>
      </c>
      <c r="F6470" s="5">
        <v>103.59</v>
      </c>
      <c r="G6470" s="8">
        <v>45581</v>
      </c>
      <c r="H6470" s="5">
        <v>0.78600000000000003</v>
      </c>
      <c r="I6470" s="8">
        <v>45581</v>
      </c>
      <c r="J6470" s="5">
        <v>98.84</v>
      </c>
      <c r="K6470" s="8">
        <v>45581</v>
      </c>
      <c r="L6470" s="5">
        <v>19.579999999999998</v>
      </c>
      <c r="M6470" s="8">
        <v>42993</v>
      </c>
      <c r="N6470" s="5">
        <v>50.633200000000002</v>
      </c>
      <c r="O6470" s="8">
        <v>45581</v>
      </c>
      <c r="P6470" s="5">
        <v>-53</v>
      </c>
    </row>
    <row r="6471" spans="1:16" x14ac:dyDescent="0.2">
      <c r="A6471" s="8">
        <v>45582</v>
      </c>
      <c r="B6471" s="5">
        <v>14.9</v>
      </c>
      <c r="C6471" s="8">
        <v>42994</v>
      </c>
      <c r="D6471" s="5">
        <v>46.38</v>
      </c>
      <c r="E6471" s="8">
        <v>45582</v>
      </c>
      <c r="F6471" s="5">
        <v>103.825</v>
      </c>
      <c r="G6471" s="8">
        <v>45582</v>
      </c>
      <c r="H6471" s="5">
        <v>0.88300000000000001</v>
      </c>
      <c r="I6471" s="8">
        <v>45582</v>
      </c>
      <c r="J6471" s="5">
        <v>98.88</v>
      </c>
      <c r="K6471" s="8">
        <v>45582</v>
      </c>
      <c r="L6471" s="5">
        <v>19.11</v>
      </c>
      <c r="M6471" s="8">
        <v>42994</v>
      </c>
      <c r="N6471" s="5">
        <v>50.633200000000002</v>
      </c>
      <c r="O6471" s="8">
        <v>45582</v>
      </c>
      <c r="P6471" s="5">
        <v>-58.5</v>
      </c>
    </row>
    <row r="6472" spans="1:16" x14ac:dyDescent="0.2">
      <c r="A6472" s="8">
        <v>45583</v>
      </c>
      <c r="B6472" s="5">
        <v>14.8</v>
      </c>
      <c r="C6472" s="8">
        <v>42995</v>
      </c>
      <c r="D6472" s="5">
        <v>121.57</v>
      </c>
      <c r="E6472" s="8">
        <v>45583</v>
      </c>
      <c r="F6472" s="5">
        <v>103.49299999999999</v>
      </c>
      <c r="G6472" s="8">
        <v>45583</v>
      </c>
      <c r="H6472" s="5">
        <v>0.90500000000000003</v>
      </c>
      <c r="I6472" s="8">
        <v>45583</v>
      </c>
      <c r="J6472" s="5">
        <v>98.87</v>
      </c>
      <c r="K6472" s="8">
        <v>45583</v>
      </c>
      <c r="L6472" s="5">
        <v>18.03</v>
      </c>
      <c r="M6472" s="8">
        <v>42995</v>
      </c>
      <c r="N6472" s="5">
        <v>50.633200000000002</v>
      </c>
      <c r="O6472" s="8">
        <v>45583</v>
      </c>
      <c r="P6472" s="5">
        <v>-57.7</v>
      </c>
    </row>
    <row r="6473" spans="1:16" x14ac:dyDescent="0.2">
      <c r="A6473" s="8">
        <v>45586</v>
      </c>
      <c r="B6473" s="5">
        <v>16.399999999999999</v>
      </c>
      <c r="C6473" s="8">
        <v>42996</v>
      </c>
      <c r="D6473" s="5">
        <v>68.55</v>
      </c>
      <c r="E6473" s="8">
        <v>45586</v>
      </c>
      <c r="F6473" s="5">
        <v>104.012</v>
      </c>
      <c r="G6473" s="8">
        <v>45586</v>
      </c>
      <c r="H6473" s="5">
        <v>0.91800000000000004</v>
      </c>
      <c r="I6473" s="8">
        <v>45586</v>
      </c>
      <c r="J6473" s="5">
        <v>98.96</v>
      </c>
      <c r="K6473" s="8">
        <v>45586</v>
      </c>
      <c r="L6473" s="5">
        <v>18.37</v>
      </c>
      <c r="M6473" s="8">
        <v>42996</v>
      </c>
      <c r="N6473" s="5">
        <v>50.162700000000001</v>
      </c>
      <c r="O6473" s="8">
        <v>45586</v>
      </c>
      <c r="P6473" s="5">
        <v>-51</v>
      </c>
    </row>
    <row r="6474" spans="1:16" x14ac:dyDescent="0.2">
      <c r="A6474" s="8">
        <v>45587</v>
      </c>
      <c r="B6474" s="5">
        <v>17.2</v>
      </c>
      <c r="C6474" s="8">
        <v>42997</v>
      </c>
      <c r="D6474" s="5">
        <v>58.25</v>
      </c>
      <c r="E6474" s="8">
        <v>45587</v>
      </c>
      <c r="F6474" s="5">
        <v>104.075</v>
      </c>
      <c r="G6474" s="8">
        <v>45587</v>
      </c>
      <c r="H6474" s="5">
        <v>0.873</v>
      </c>
      <c r="I6474" s="8">
        <v>45587</v>
      </c>
      <c r="J6474" s="5">
        <v>98.96</v>
      </c>
      <c r="K6474" s="8">
        <v>45587</v>
      </c>
      <c r="L6474" s="5">
        <v>18.2</v>
      </c>
      <c r="M6474" s="8">
        <v>42997</v>
      </c>
      <c r="N6474" s="5">
        <v>49.860500000000002</v>
      </c>
      <c r="O6474" s="8">
        <v>45587</v>
      </c>
      <c r="P6474" s="5">
        <v>-47.5</v>
      </c>
    </row>
    <row r="6475" spans="1:16" x14ac:dyDescent="0.2">
      <c r="A6475" s="8">
        <v>45588</v>
      </c>
      <c r="B6475" s="5">
        <v>17.5</v>
      </c>
      <c r="C6475" s="8">
        <v>42998</v>
      </c>
      <c r="D6475" s="5">
        <v>52.37</v>
      </c>
      <c r="E6475" s="8">
        <v>45588</v>
      </c>
      <c r="F6475" s="5">
        <v>104.431</v>
      </c>
      <c r="G6475" s="8">
        <v>45588</v>
      </c>
      <c r="H6475" s="5">
        <v>0.76100000000000001</v>
      </c>
      <c r="I6475" s="8">
        <v>45588</v>
      </c>
      <c r="J6475" s="5">
        <v>99.03</v>
      </c>
      <c r="K6475" s="8">
        <v>45588</v>
      </c>
      <c r="L6475" s="5">
        <v>19.239999999999998</v>
      </c>
      <c r="M6475" s="8">
        <v>42998</v>
      </c>
      <c r="N6475" s="5">
        <v>49.153799999999997</v>
      </c>
      <c r="O6475" s="8">
        <v>45588</v>
      </c>
      <c r="P6475" s="5">
        <v>-45.5</v>
      </c>
    </row>
    <row r="6476" spans="1:16" x14ac:dyDescent="0.2">
      <c r="A6476" s="8">
        <v>45589</v>
      </c>
      <c r="B6476" s="5">
        <v>19.7</v>
      </c>
      <c r="C6476" s="8">
        <v>42999</v>
      </c>
      <c r="D6476" s="5">
        <v>55.35</v>
      </c>
      <c r="E6476" s="8">
        <v>45589</v>
      </c>
      <c r="F6476" s="5">
        <v>104.05800000000001</v>
      </c>
      <c r="G6476" s="8">
        <v>45589</v>
      </c>
      <c r="H6476" s="5">
        <v>0.73899999999999999</v>
      </c>
      <c r="I6476" s="8">
        <v>45589</v>
      </c>
      <c r="J6476" s="5">
        <v>99</v>
      </c>
      <c r="K6476" s="8">
        <v>45589</v>
      </c>
      <c r="L6476" s="5">
        <v>19.079999999999998</v>
      </c>
      <c r="M6476" s="8">
        <v>42999</v>
      </c>
      <c r="N6476" s="5">
        <v>48.312199999999997</v>
      </c>
      <c r="O6476" s="8">
        <v>45589</v>
      </c>
      <c r="P6476" s="5">
        <v>-44.9</v>
      </c>
    </row>
    <row r="6477" spans="1:16" x14ac:dyDescent="0.2">
      <c r="A6477" s="8">
        <v>45590</v>
      </c>
      <c r="B6477" s="5">
        <v>23.1</v>
      </c>
      <c r="C6477" s="8">
        <v>43000</v>
      </c>
      <c r="D6477" s="5">
        <v>63.09</v>
      </c>
      <c r="E6477" s="8">
        <v>45590</v>
      </c>
      <c r="F6477" s="5">
        <v>104.25700000000001</v>
      </c>
      <c r="G6477" s="8">
        <v>45590</v>
      </c>
      <c r="H6477" s="5">
        <v>0.73099999999999998</v>
      </c>
      <c r="I6477" s="8">
        <v>45590</v>
      </c>
      <c r="J6477" s="5">
        <v>99.03</v>
      </c>
      <c r="K6477" s="8">
        <v>45590</v>
      </c>
      <c r="L6477" s="5">
        <v>20.329999999999998</v>
      </c>
      <c r="M6477" s="8">
        <v>43000</v>
      </c>
      <c r="N6477" s="5">
        <v>50.516399999999997</v>
      </c>
      <c r="O6477" s="8">
        <v>45590</v>
      </c>
      <c r="P6477" s="5">
        <v>-43.9</v>
      </c>
    </row>
    <row r="6478" spans="1:16" x14ac:dyDescent="0.2">
      <c r="A6478" s="8">
        <v>45593</v>
      </c>
      <c r="B6478" s="5">
        <v>25.6</v>
      </c>
      <c r="C6478" s="8">
        <v>43001</v>
      </c>
      <c r="D6478" s="5">
        <v>77.2</v>
      </c>
      <c r="E6478" s="8">
        <v>45593</v>
      </c>
      <c r="F6478" s="5">
        <v>104.316</v>
      </c>
      <c r="G6478" s="8">
        <v>45593</v>
      </c>
      <c r="H6478" s="5">
        <v>0.78</v>
      </c>
      <c r="I6478" s="8">
        <v>45593</v>
      </c>
      <c r="J6478" s="5">
        <v>99.03</v>
      </c>
      <c r="K6478" s="8">
        <v>45593</v>
      </c>
      <c r="L6478" s="5">
        <v>19.8</v>
      </c>
      <c r="M6478" s="8">
        <v>43001</v>
      </c>
      <c r="N6478" s="5">
        <v>50.516399999999997</v>
      </c>
      <c r="O6478" s="8">
        <v>45593</v>
      </c>
      <c r="P6478" s="5">
        <v>-33.1</v>
      </c>
    </row>
    <row r="6479" spans="1:16" x14ac:dyDescent="0.2">
      <c r="A6479" s="8">
        <v>45594</v>
      </c>
      <c r="B6479" s="5">
        <v>28.4</v>
      </c>
      <c r="C6479" s="8">
        <v>43002</v>
      </c>
      <c r="D6479" s="5">
        <v>118.2</v>
      </c>
      <c r="E6479" s="8">
        <v>45594</v>
      </c>
      <c r="F6479" s="5">
        <v>104.316</v>
      </c>
      <c r="G6479" s="8">
        <v>45594</v>
      </c>
      <c r="H6479" s="5">
        <v>0.748</v>
      </c>
      <c r="I6479" s="8">
        <v>45594</v>
      </c>
      <c r="J6479" s="5">
        <v>99.02</v>
      </c>
      <c r="K6479" s="8">
        <v>45594</v>
      </c>
      <c r="L6479" s="5">
        <v>19.34</v>
      </c>
      <c r="M6479" s="8">
        <v>43002</v>
      </c>
      <c r="N6479" s="5">
        <v>50.516399999999997</v>
      </c>
      <c r="O6479" s="8">
        <v>45594</v>
      </c>
      <c r="P6479" s="5">
        <v>-35.700000000000003</v>
      </c>
    </row>
    <row r="6480" spans="1:16" x14ac:dyDescent="0.2">
      <c r="A6480" s="8">
        <v>45595</v>
      </c>
      <c r="B6480" s="5">
        <v>35.4</v>
      </c>
      <c r="C6480" s="8">
        <v>43003</v>
      </c>
      <c r="D6480" s="5">
        <v>105.42</v>
      </c>
      <c r="E6480" s="8">
        <v>45595</v>
      </c>
      <c r="F6480" s="5">
        <v>103.994</v>
      </c>
      <c r="G6480" s="8">
        <v>45595</v>
      </c>
      <c r="H6480" s="5">
        <v>0.748</v>
      </c>
      <c r="I6480" s="8">
        <v>45595</v>
      </c>
      <c r="J6480" s="5">
        <v>99.03</v>
      </c>
      <c r="K6480" s="8">
        <v>45595</v>
      </c>
      <c r="L6480" s="5">
        <v>20.350000000000001</v>
      </c>
      <c r="M6480" s="8">
        <v>43003</v>
      </c>
      <c r="N6480" s="5">
        <v>51.111899999999999</v>
      </c>
      <c r="O6480" s="8">
        <v>45595</v>
      </c>
      <c r="P6480" s="5">
        <v>-26.7</v>
      </c>
    </row>
    <row r="6481" spans="1:16" x14ac:dyDescent="0.2">
      <c r="A6481" s="8">
        <v>45596</v>
      </c>
      <c r="B6481" s="5">
        <v>38.6</v>
      </c>
      <c r="C6481" s="8">
        <v>43004</v>
      </c>
      <c r="D6481" s="5">
        <v>58.14</v>
      </c>
      <c r="E6481" s="8">
        <v>45596</v>
      </c>
      <c r="F6481" s="5">
        <v>103.976</v>
      </c>
      <c r="G6481" s="8">
        <v>45596</v>
      </c>
      <c r="H6481" s="5">
        <v>0.54100000000000004</v>
      </c>
      <c r="I6481" s="8">
        <v>45596</v>
      </c>
      <c r="J6481" s="5">
        <v>99.11</v>
      </c>
      <c r="K6481" s="8">
        <v>45596</v>
      </c>
      <c r="L6481" s="5">
        <v>23.16</v>
      </c>
      <c r="M6481" s="8">
        <v>43004</v>
      </c>
      <c r="N6481" s="5">
        <v>50.636299999999999</v>
      </c>
      <c r="O6481" s="8">
        <v>45596</v>
      </c>
      <c r="P6481" s="5">
        <v>-25.1</v>
      </c>
    </row>
    <row r="6482" spans="1:16" x14ac:dyDescent="0.2">
      <c r="A6482" s="8">
        <v>45597</v>
      </c>
      <c r="B6482" s="5">
        <v>31.7</v>
      </c>
      <c r="C6482" s="8">
        <v>43005</v>
      </c>
      <c r="D6482" s="5">
        <v>63.54</v>
      </c>
      <c r="E6482" s="8">
        <v>45597</v>
      </c>
      <c r="F6482" s="5">
        <v>104.282</v>
      </c>
      <c r="G6482" s="8">
        <v>45597</v>
      </c>
      <c r="H6482" s="5">
        <v>0.64400000000000002</v>
      </c>
      <c r="I6482" s="8">
        <v>45597</v>
      </c>
      <c r="J6482" s="5">
        <v>99.16</v>
      </c>
      <c r="K6482" s="8">
        <v>45597</v>
      </c>
      <c r="L6482" s="5">
        <v>21.88</v>
      </c>
      <c r="M6482" s="8">
        <v>43005</v>
      </c>
      <c r="N6482" s="5">
        <v>52.077800000000003</v>
      </c>
      <c r="O6482" s="8">
        <v>45597</v>
      </c>
      <c r="P6482" s="5">
        <v>-46.5</v>
      </c>
    </row>
    <row r="6483" spans="1:16" x14ac:dyDescent="0.2">
      <c r="A6483" s="8">
        <v>45600</v>
      </c>
      <c r="B6483" s="5">
        <v>31.9</v>
      </c>
      <c r="C6483" s="8">
        <v>43006</v>
      </c>
      <c r="D6483" s="5">
        <v>103.05</v>
      </c>
      <c r="E6483" s="8">
        <v>45600</v>
      </c>
      <c r="F6483" s="5">
        <v>103.88500000000001</v>
      </c>
      <c r="G6483" s="8">
        <v>45600</v>
      </c>
      <c r="H6483" s="5">
        <v>0.61699999999999999</v>
      </c>
      <c r="I6483" s="8">
        <v>45600</v>
      </c>
      <c r="J6483" s="5">
        <v>99.11</v>
      </c>
      <c r="K6483" s="8">
        <v>45600</v>
      </c>
      <c r="L6483" s="5">
        <v>21.98</v>
      </c>
      <c r="M6483" s="8">
        <v>43006</v>
      </c>
      <c r="N6483" s="5">
        <v>51.8596</v>
      </c>
      <c r="O6483" s="8">
        <v>45600</v>
      </c>
      <c r="P6483" s="5">
        <v>-51.6</v>
      </c>
    </row>
    <row r="6484" spans="1:16" x14ac:dyDescent="0.2">
      <c r="A6484" s="8">
        <v>45601</v>
      </c>
      <c r="B6484" s="5">
        <v>35.799999999999997</v>
      </c>
      <c r="C6484" s="8">
        <v>43007</v>
      </c>
      <c r="D6484" s="5">
        <v>107.61</v>
      </c>
      <c r="E6484" s="8">
        <v>45601</v>
      </c>
      <c r="F6484" s="5">
        <v>103.423</v>
      </c>
      <c r="G6484" s="8">
        <v>45601</v>
      </c>
      <c r="H6484" s="5">
        <v>0.72599999999999998</v>
      </c>
      <c r="I6484" s="8">
        <v>45601</v>
      </c>
      <c r="J6484" s="5">
        <v>99.01</v>
      </c>
      <c r="K6484" s="8">
        <v>45601</v>
      </c>
      <c r="L6484" s="5">
        <v>20.49</v>
      </c>
      <c r="M6484" s="8">
        <v>43007</v>
      </c>
      <c r="N6484" s="5">
        <v>52.8752</v>
      </c>
      <c r="O6484" s="8">
        <v>45601</v>
      </c>
      <c r="P6484" s="5">
        <v>-38.200000000000003</v>
      </c>
    </row>
    <row r="6485" spans="1:16" x14ac:dyDescent="0.2">
      <c r="A6485" s="8">
        <v>45602</v>
      </c>
      <c r="B6485" s="5">
        <v>35.6</v>
      </c>
      <c r="C6485" s="8">
        <v>43008</v>
      </c>
      <c r="D6485" s="5">
        <v>44.96</v>
      </c>
      <c r="E6485" s="8">
        <v>45602</v>
      </c>
      <c r="F6485" s="5">
        <v>105.08799999999999</v>
      </c>
      <c r="G6485" s="8">
        <v>45602</v>
      </c>
      <c r="H6485" s="5">
        <v>0.98899999999999999</v>
      </c>
      <c r="I6485" s="8">
        <v>45602</v>
      </c>
      <c r="J6485" s="5">
        <v>99.02</v>
      </c>
      <c r="K6485" s="8">
        <v>45602</v>
      </c>
      <c r="L6485" s="5">
        <v>16.27</v>
      </c>
      <c r="M6485" s="8">
        <v>43008</v>
      </c>
      <c r="N6485" s="5">
        <v>52.8752</v>
      </c>
      <c r="O6485" s="8">
        <v>45602</v>
      </c>
      <c r="P6485" s="5">
        <v>-37.799999999999997</v>
      </c>
    </row>
    <row r="6486" spans="1:16" x14ac:dyDescent="0.2">
      <c r="A6486" s="8">
        <v>45603</v>
      </c>
      <c r="B6486" s="5">
        <v>35.700000000000003</v>
      </c>
      <c r="C6486" s="8">
        <v>43009</v>
      </c>
      <c r="D6486" s="5">
        <v>67.150000000000006</v>
      </c>
      <c r="E6486" s="8">
        <v>45603</v>
      </c>
      <c r="F6486" s="5">
        <v>104.508</v>
      </c>
      <c r="G6486" s="8">
        <v>45603</v>
      </c>
      <c r="H6486" s="5">
        <v>0.84899999999999998</v>
      </c>
      <c r="I6486" s="8">
        <v>45603</v>
      </c>
      <c r="J6486" s="5">
        <v>98.88</v>
      </c>
      <c r="K6486" s="8">
        <v>45603</v>
      </c>
      <c r="L6486" s="5">
        <v>15.2</v>
      </c>
      <c r="M6486" s="8">
        <v>43009</v>
      </c>
      <c r="N6486" s="5">
        <v>52.8752</v>
      </c>
      <c r="O6486" s="8">
        <v>45603</v>
      </c>
      <c r="P6486" s="5">
        <v>-37.4</v>
      </c>
    </row>
    <row r="6487" spans="1:16" x14ac:dyDescent="0.2">
      <c r="A6487" s="8">
        <v>45604</v>
      </c>
      <c r="B6487" s="5">
        <v>37.200000000000003</v>
      </c>
      <c r="C6487" s="8">
        <v>43010</v>
      </c>
      <c r="D6487" s="5">
        <v>75.31</v>
      </c>
      <c r="E6487" s="8">
        <v>45604</v>
      </c>
      <c r="F6487" s="5">
        <v>104.997</v>
      </c>
      <c r="G6487" s="8">
        <v>45604</v>
      </c>
      <c r="H6487" s="5">
        <v>1.0980000000000001</v>
      </c>
      <c r="I6487" s="8">
        <v>45604</v>
      </c>
      <c r="J6487" s="5">
        <v>98.87</v>
      </c>
      <c r="K6487" s="8">
        <v>45604</v>
      </c>
      <c r="L6487" s="5">
        <v>14.94</v>
      </c>
      <c r="M6487" s="8">
        <v>43010</v>
      </c>
      <c r="N6487" s="5">
        <v>54.456899999999997</v>
      </c>
      <c r="O6487" s="8">
        <v>45604</v>
      </c>
      <c r="P6487" s="5">
        <v>-35</v>
      </c>
    </row>
    <row r="6488" spans="1:16" x14ac:dyDescent="0.2">
      <c r="A6488" s="8">
        <v>45607</v>
      </c>
      <c r="B6488" s="5">
        <v>37.1</v>
      </c>
      <c r="C6488" s="8">
        <v>43011</v>
      </c>
      <c r="D6488" s="5">
        <v>52.47</v>
      </c>
      <c r="E6488" s="8">
        <v>45607</v>
      </c>
      <c r="F6488" s="5">
        <v>105.54300000000001</v>
      </c>
      <c r="G6488" s="8">
        <v>45607</v>
      </c>
      <c r="H6488" s="5">
        <v>1.2090000000000001</v>
      </c>
      <c r="I6488" s="8">
        <v>45607</v>
      </c>
      <c r="J6488" s="5">
        <v>98.89</v>
      </c>
      <c r="K6488" s="8">
        <v>45607</v>
      </c>
      <c r="L6488" s="5">
        <v>14.97</v>
      </c>
      <c r="M6488" s="8">
        <v>43011</v>
      </c>
      <c r="N6488" s="5">
        <v>54.595799999999997</v>
      </c>
      <c r="O6488" s="8">
        <v>45607</v>
      </c>
      <c r="P6488" s="5">
        <v>-31.7</v>
      </c>
    </row>
    <row r="6489" spans="1:16" x14ac:dyDescent="0.2">
      <c r="A6489" s="8">
        <v>45608</v>
      </c>
      <c r="B6489" s="5">
        <v>38.4</v>
      </c>
      <c r="C6489" s="8">
        <v>43012</v>
      </c>
      <c r="D6489" s="5">
        <v>48.06</v>
      </c>
      <c r="E6489" s="8">
        <v>45608</v>
      </c>
      <c r="F6489" s="5">
        <v>106.024</v>
      </c>
      <c r="G6489" s="8">
        <v>45608</v>
      </c>
      <c r="H6489" s="5">
        <v>1.165</v>
      </c>
      <c r="I6489" s="8">
        <v>45608</v>
      </c>
      <c r="J6489" s="5">
        <v>98.99</v>
      </c>
      <c r="K6489" s="8">
        <v>45608</v>
      </c>
      <c r="L6489" s="5">
        <v>14.71</v>
      </c>
      <c r="M6489" s="8">
        <v>43012</v>
      </c>
      <c r="N6489" s="5">
        <v>54.492699999999999</v>
      </c>
      <c r="O6489" s="8">
        <v>45608</v>
      </c>
      <c r="P6489" s="5">
        <v>-27.8</v>
      </c>
    </row>
    <row r="6490" spans="1:16" x14ac:dyDescent="0.2">
      <c r="A6490" s="8">
        <v>45609</v>
      </c>
      <c r="B6490" s="5">
        <v>38.299999999999997</v>
      </c>
      <c r="C6490" s="8">
        <v>43013</v>
      </c>
      <c r="D6490" s="5">
        <v>40.99</v>
      </c>
      <c r="E6490" s="8">
        <v>45609</v>
      </c>
      <c r="F6490" s="5">
        <v>106.48099999999999</v>
      </c>
      <c r="G6490" s="8">
        <v>45609</v>
      </c>
      <c r="H6490" s="5">
        <v>1.139</v>
      </c>
      <c r="I6490" s="8">
        <v>45609</v>
      </c>
      <c r="J6490" s="5">
        <v>99.03</v>
      </c>
      <c r="K6490" s="8">
        <v>45609</v>
      </c>
      <c r="L6490" s="5">
        <v>14.02</v>
      </c>
      <c r="M6490" s="8">
        <v>43013</v>
      </c>
      <c r="N6490" s="5">
        <v>55.584000000000003</v>
      </c>
      <c r="O6490" s="8">
        <v>45609</v>
      </c>
      <c r="P6490" s="5">
        <v>-26.5</v>
      </c>
    </row>
    <row r="6491" spans="1:16" x14ac:dyDescent="0.2">
      <c r="A6491" s="8">
        <v>45610</v>
      </c>
      <c r="B6491" s="5">
        <v>38.700000000000003</v>
      </c>
      <c r="C6491" s="8">
        <v>43014</v>
      </c>
      <c r="D6491" s="5">
        <v>85.68</v>
      </c>
      <c r="E6491" s="8">
        <v>45610</v>
      </c>
      <c r="F6491" s="5">
        <v>106.673</v>
      </c>
      <c r="G6491" s="8">
        <v>45610</v>
      </c>
      <c r="H6491" s="5">
        <v>1.0720000000000001</v>
      </c>
      <c r="I6491" s="8">
        <v>45610</v>
      </c>
      <c r="J6491" s="5">
        <v>99.06</v>
      </c>
      <c r="K6491" s="8">
        <v>45610</v>
      </c>
      <c r="L6491" s="5">
        <v>14.31</v>
      </c>
      <c r="M6491" s="8">
        <v>43014</v>
      </c>
      <c r="N6491" s="5">
        <v>54.981499999999997</v>
      </c>
      <c r="O6491" s="8">
        <v>45610</v>
      </c>
      <c r="P6491" s="5">
        <v>-26</v>
      </c>
    </row>
    <row r="6492" spans="1:16" x14ac:dyDescent="0.2">
      <c r="A6492" s="8">
        <v>45611</v>
      </c>
      <c r="B6492" s="5">
        <v>43.3</v>
      </c>
      <c r="C6492" s="8">
        <v>43015</v>
      </c>
      <c r="D6492" s="5">
        <v>35.770000000000003</v>
      </c>
      <c r="E6492" s="8">
        <v>45611</v>
      </c>
      <c r="F6492" s="5">
        <v>106.687</v>
      </c>
      <c r="G6492" s="8">
        <v>45611</v>
      </c>
      <c r="H6492" s="5">
        <v>1.01</v>
      </c>
      <c r="I6492" s="8">
        <v>45611</v>
      </c>
      <c r="J6492" s="5">
        <v>99.13</v>
      </c>
      <c r="K6492" s="8">
        <v>45611</v>
      </c>
      <c r="L6492" s="5">
        <v>16.14</v>
      </c>
      <c r="M6492" s="8">
        <v>43015</v>
      </c>
      <c r="N6492" s="5">
        <v>54.981499999999997</v>
      </c>
      <c r="O6492" s="8">
        <v>45611</v>
      </c>
      <c r="P6492" s="5">
        <v>-27.1</v>
      </c>
    </row>
    <row r="6493" spans="1:16" x14ac:dyDescent="0.2">
      <c r="A6493" s="8">
        <v>45614</v>
      </c>
      <c r="B6493" s="5">
        <v>43.4</v>
      </c>
      <c r="C6493" s="8">
        <v>43016</v>
      </c>
      <c r="D6493" s="5">
        <v>89.65</v>
      </c>
      <c r="E6493" s="8">
        <v>45614</v>
      </c>
      <c r="F6493" s="5">
        <v>106.27500000000001</v>
      </c>
      <c r="G6493" s="8">
        <v>45614</v>
      </c>
      <c r="H6493" s="5">
        <v>1.0429999999999999</v>
      </c>
      <c r="I6493" s="8">
        <v>45614</v>
      </c>
      <c r="J6493" s="5">
        <v>99.07</v>
      </c>
      <c r="K6493" s="8">
        <v>45614</v>
      </c>
      <c r="L6493" s="5">
        <v>15.58</v>
      </c>
      <c r="M6493" s="8">
        <v>43016</v>
      </c>
      <c r="N6493" s="5">
        <v>54.981499999999997</v>
      </c>
      <c r="O6493" s="8">
        <v>45614</v>
      </c>
      <c r="P6493" s="5">
        <v>-27.5</v>
      </c>
    </row>
    <row r="6494" spans="1:16" x14ac:dyDescent="0.2">
      <c r="A6494" s="8">
        <v>45615</v>
      </c>
      <c r="B6494" s="5">
        <v>42.1</v>
      </c>
      <c r="C6494" s="8">
        <v>43017</v>
      </c>
      <c r="D6494" s="5">
        <v>42.94</v>
      </c>
      <c r="E6494" s="8">
        <v>45615</v>
      </c>
      <c r="F6494" s="5">
        <v>106.206</v>
      </c>
      <c r="G6494" s="8">
        <v>45615</v>
      </c>
      <c r="H6494" s="5">
        <v>1.0349999999999999</v>
      </c>
      <c r="I6494" s="8">
        <v>45615</v>
      </c>
      <c r="J6494" s="5">
        <v>99.04</v>
      </c>
      <c r="K6494" s="8">
        <v>45615</v>
      </c>
      <c r="L6494" s="5">
        <v>16.350000000000001</v>
      </c>
      <c r="M6494" s="8">
        <v>43017</v>
      </c>
      <c r="N6494" s="5">
        <v>54.981499999999997</v>
      </c>
      <c r="O6494" s="8">
        <v>45615</v>
      </c>
      <c r="P6494" s="5">
        <v>-29.7</v>
      </c>
    </row>
    <row r="6495" spans="1:16" x14ac:dyDescent="0.2">
      <c r="A6495" s="8">
        <v>45616</v>
      </c>
      <c r="B6495" s="5">
        <v>40.6</v>
      </c>
      <c r="C6495" s="8">
        <v>43018</v>
      </c>
      <c r="D6495" s="5">
        <v>74.459999999999994</v>
      </c>
      <c r="E6495" s="8">
        <v>45616</v>
      </c>
      <c r="F6495" s="5">
        <v>106.68</v>
      </c>
      <c r="G6495" s="8">
        <v>45616</v>
      </c>
      <c r="H6495" s="5">
        <v>1.01</v>
      </c>
      <c r="I6495" s="8">
        <v>45616</v>
      </c>
      <c r="J6495" s="5">
        <v>99.08</v>
      </c>
      <c r="K6495" s="8">
        <v>45616</v>
      </c>
      <c r="L6495" s="5">
        <v>17.16</v>
      </c>
      <c r="M6495" s="8">
        <v>43018</v>
      </c>
      <c r="N6495" s="5">
        <v>53.885399999999997</v>
      </c>
      <c r="O6495" s="8">
        <v>45616</v>
      </c>
      <c r="P6495" s="5">
        <v>-31.3</v>
      </c>
    </row>
    <row r="6496" spans="1:16" x14ac:dyDescent="0.2">
      <c r="A6496" s="8">
        <v>45617</v>
      </c>
      <c r="B6496" s="5">
        <v>37.700000000000003</v>
      </c>
      <c r="C6496" s="8">
        <v>43019</v>
      </c>
      <c r="D6496" s="5">
        <v>60.44</v>
      </c>
      <c r="E6496" s="8">
        <v>45617</v>
      </c>
      <c r="F6496" s="5">
        <v>106.97199999999999</v>
      </c>
      <c r="G6496" s="8">
        <v>45617</v>
      </c>
      <c r="H6496" s="5">
        <v>1.0469999999999999</v>
      </c>
      <c r="I6496" s="8">
        <v>45617</v>
      </c>
      <c r="J6496" s="5">
        <v>99.07</v>
      </c>
      <c r="K6496" s="8">
        <v>45617</v>
      </c>
      <c r="L6496" s="5">
        <v>16.87</v>
      </c>
      <c r="M6496" s="8">
        <v>43019</v>
      </c>
      <c r="N6496" s="5">
        <v>52.686999999999998</v>
      </c>
      <c r="O6496" s="8">
        <v>45617</v>
      </c>
      <c r="P6496" s="5">
        <v>-32.799999999999997</v>
      </c>
    </row>
    <row r="6497" spans="1:16" x14ac:dyDescent="0.2">
      <c r="A6497" s="8">
        <v>45618</v>
      </c>
      <c r="B6497" s="5">
        <v>39</v>
      </c>
      <c r="C6497" s="8">
        <v>43020</v>
      </c>
      <c r="D6497" s="5">
        <v>37.61</v>
      </c>
      <c r="E6497" s="8">
        <v>45618</v>
      </c>
      <c r="F6497" s="5">
        <v>107.554</v>
      </c>
      <c r="G6497" s="8">
        <v>45618</v>
      </c>
      <c r="H6497" s="5">
        <v>0.81200000000000006</v>
      </c>
      <c r="I6497" s="8">
        <v>45618</v>
      </c>
      <c r="J6497" s="5">
        <v>99.07</v>
      </c>
      <c r="K6497" s="8">
        <v>45618</v>
      </c>
      <c r="L6497" s="5">
        <v>15.24</v>
      </c>
      <c r="M6497" s="8">
        <v>43020</v>
      </c>
      <c r="N6497" s="5">
        <v>51.822800000000001</v>
      </c>
      <c r="O6497" s="8">
        <v>45618</v>
      </c>
      <c r="P6497" s="5">
        <v>-29.4</v>
      </c>
    </row>
    <row r="6498" spans="1:16" x14ac:dyDescent="0.2">
      <c r="A6498" s="8">
        <v>45621</v>
      </c>
      <c r="B6498" s="5">
        <v>36</v>
      </c>
      <c r="C6498" s="8">
        <v>43021</v>
      </c>
      <c r="D6498" s="5">
        <v>63.88</v>
      </c>
      <c r="E6498" s="8">
        <v>45621</v>
      </c>
      <c r="F6498" s="5">
        <v>106.81699999999999</v>
      </c>
      <c r="G6498" s="8">
        <v>45621</v>
      </c>
      <c r="H6498" s="5">
        <v>0.81</v>
      </c>
      <c r="I6498" s="8">
        <v>45621</v>
      </c>
      <c r="J6498" s="5">
        <v>98.95</v>
      </c>
      <c r="K6498" s="8">
        <v>45621</v>
      </c>
      <c r="L6498" s="5">
        <v>14.6</v>
      </c>
      <c r="M6498" s="8">
        <v>43021</v>
      </c>
      <c r="N6498" s="5">
        <v>50.850900000000003</v>
      </c>
      <c r="O6498" s="8">
        <v>45621</v>
      </c>
      <c r="P6498" s="5">
        <v>-34.6</v>
      </c>
    </row>
    <row r="6499" spans="1:16" x14ac:dyDescent="0.2">
      <c r="A6499" s="8">
        <v>45622</v>
      </c>
      <c r="B6499" s="5">
        <v>30</v>
      </c>
      <c r="C6499" s="8">
        <v>43022</v>
      </c>
      <c r="D6499" s="5">
        <v>61.43</v>
      </c>
      <c r="E6499" s="8">
        <v>45622</v>
      </c>
      <c r="F6499" s="5">
        <v>107.01300000000001</v>
      </c>
      <c r="G6499" s="8">
        <v>45622</v>
      </c>
      <c r="H6499" s="5">
        <v>0.85799999999999998</v>
      </c>
      <c r="I6499" s="8">
        <v>45622</v>
      </c>
      <c r="J6499" s="5">
        <v>98.97</v>
      </c>
      <c r="K6499" s="8">
        <v>45622</v>
      </c>
      <c r="L6499" s="5">
        <v>14.1</v>
      </c>
      <c r="M6499" s="8">
        <v>43022</v>
      </c>
      <c r="N6499" s="5">
        <v>50.850900000000003</v>
      </c>
      <c r="O6499" s="8">
        <v>45622</v>
      </c>
      <c r="P6499" s="5">
        <v>-36.6</v>
      </c>
    </row>
    <row r="6500" spans="1:16" x14ac:dyDescent="0.2">
      <c r="A6500" s="8">
        <v>45623</v>
      </c>
      <c r="B6500" s="5">
        <v>27.7</v>
      </c>
      <c r="C6500" s="8">
        <v>43023</v>
      </c>
      <c r="D6500" s="5">
        <v>65.84</v>
      </c>
      <c r="E6500" s="8">
        <v>45623</v>
      </c>
      <c r="F6500" s="5">
        <v>106.084</v>
      </c>
      <c r="G6500" s="8">
        <v>45623</v>
      </c>
      <c r="H6500" s="5">
        <v>0.84399999999999997</v>
      </c>
      <c r="I6500" s="8">
        <v>45623</v>
      </c>
      <c r="J6500" s="5">
        <v>98.95</v>
      </c>
      <c r="K6500" s="8">
        <v>45623</v>
      </c>
      <c r="L6500" s="5">
        <v>14.1</v>
      </c>
      <c r="M6500" s="8">
        <v>43023</v>
      </c>
      <c r="N6500" s="5">
        <v>50.850900000000003</v>
      </c>
      <c r="O6500" s="8">
        <v>45623</v>
      </c>
      <c r="P6500" s="5">
        <v>-39.5</v>
      </c>
    </row>
    <row r="6501" spans="1:16" x14ac:dyDescent="0.2">
      <c r="A6501" s="8">
        <v>45624</v>
      </c>
      <c r="B6501" s="5">
        <v>27.8</v>
      </c>
      <c r="C6501" s="8">
        <v>43024</v>
      </c>
      <c r="D6501" s="5">
        <v>98.42</v>
      </c>
      <c r="E6501" s="8">
        <v>45624</v>
      </c>
      <c r="F6501" s="5">
        <v>106.048</v>
      </c>
      <c r="G6501" s="8">
        <v>45624</v>
      </c>
      <c r="H6501" s="5">
        <v>0.89500000000000002</v>
      </c>
      <c r="I6501" s="8">
        <v>45624</v>
      </c>
      <c r="J6501" s="5">
        <v>98.95</v>
      </c>
      <c r="K6501" s="8">
        <v>45624</v>
      </c>
      <c r="L6501" s="5">
        <v>13.9</v>
      </c>
      <c r="M6501" s="8">
        <v>43024</v>
      </c>
      <c r="N6501" s="5">
        <v>49.295499999999997</v>
      </c>
      <c r="O6501" s="8">
        <v>45624</v>
      </c>
      <c r="P6501" s="5">
        <v>-40.4</v>
      </c>
    </row>
    <row r="6502" spans="1:16" x14ac:dyDescent="0.2">
      <c r="A6502" s="8">
        <v>45625</v>
      </c>
      <c r="B6502" s="5">
        <v>27.8</v>
      </c>
      <c r="C6502" s="8">
        <v>43025</v>
      </c>
      <c r="D6502" s="5">
        <v>49.38</v>
      </c>
      <c r="E6502" s="8">
        <v>45625</v>
      </c>
      <c r="F6502" s="5">
        <v>105.73699999999999</v>
      </c>
      <c r="G6502" s="8">
        <v>45625</v>
      </c>
      <c r="H6502" s="5">
        <v>0.83299999999999996</v>
      </c>
      <c r="I6502" s="8">
        <v>45625</v>
      </c>
      <c r="J6502" s="5">
        <v>98.87</v>
      </c>
      <c r="K6502" s="8">
        <v>45625</v>
      </c>
      <c r="L6502" s="5">
        <v>13.51</v>
      </c>
      <c r="M6502" s="8">
        <v>43025</v>
      </c>
      <c r="N6502" s="5">
        <v>49.031100000000002</v>
      </c>
      <c r="O6502" s="8">
        <v>45625</v>
      </c>
      <c r="P6502" s="5">
        <v>-41.5</v>
      </c>
    </row>
    <row r="6503" spans="1:16" x14ac:dyDescent="0.2">
      <c r="A6503" s="8">
        <v>45628</v>
      </c>
      <c r="B6503" s="5">
        <v>34.299999999999997</v>
      </c>
      <c r="C6503" s="8">
        <v>43026</v>
      </c>
      <c r="D6503" s="5">
        <v>100.11</v>
      </c>
      <c r="E6503" s="8">
        <v>45628</v>
      </c>
      <c r="F6503" s="5">
        <v>106.446</v>
      </c>
      <c r="G6503" s="8">
        <v>45628</v>
      </c>
      <c r="H6503" s="5">
        <v>0.873</v>
      </c>
      <c r="I6503" s="8">
        <v>45628</v>
      </c>
      <c r="J6503" s="5">
        <v>98.88</v>
      </c>
      <c r="K6503" s="8">
        <v>45628</v>
      </c>
      <c r="L6503" s="5">
        <v>13.34</v>
      </c>
      <c r="M6503" s="8">
        <v>43026</v>
      </c>
      <c r="N6503" s="5">
        <v>50.288699999999999</v>
      </c>
      <c r="O6503" s="8">
        <v>45628</v>
      </c>
      <c r="P6503" s="5">
        <v>-49.8</v>
      </c>
    </row>
    <row r="6504" spans="1:16" x14ac:dyDescent="0.2">
      <c r="A6504" s="8">
        <v>45629</v>
      </c>
      <c r="B6504" s="5">
        <v>36.6</v>
      </c>
      <c r="C6504" s="8">
        <v>43027</v>
      </c>
      <c r="D6504" s="5">
        <v>82.48</v>
      </c>
      <c r="E6504" s="8">
        <v>45629</v>
      </c>
      <c r="F6504" s="5">
        <v>106.36499999999999</v>
      </c>
      <c r="G6504" s="8">
        <v>45629</v>
      </c>
      <c r="H6504" s="5">
        <v>0.90300000000000002</v>
      </c>
      <c r="I6504" s="8">
        <v>45629</v>
      </c>
      <c r="J6504" s="5">
        <v>98.9</v>
      </c>
      <c r="K6504" s="8">
        <v>45629</v>
      </c>
      <c r="L6504" s="5">
        <v>13.3</v>
      </c>
      <c r="M6504" s="8">
        <v>43027</v>
      </c>
      <c r="N6504" s="5">
        <v>51.486800000000002</v>
      </c>
      <c r="O6504" s="8">
        <v>45629</v>
      </c>
      <c r="P6504" s="5">
        <v>-55</v>
      </c>
    </row>
    <row r="6505" spans="1:16" x14ac:dyDescent="0.2">
      <c r="A6505" s="8">
        <v>45630</v>
      </c>
      <c r="B6505" s="5">
        <v>27.7</v>
      </c>
      <c r="C6505" s="8">
        <v>43028</v>
      </c>
      <c r="D6505" s="5">
        <v>62.32</v>
      </c>
      <c r="E6505" s="8">
        <v>45630</v>
      </c>
      <c r="F6505" s="5">
        <v>106.321</v>
      </c>
      <c r="G6505" s="8">
        <v>45630</v>
      </c>
      <c r="H6505" s="5">
        <v>0.88700000000000001</v>
      </c>
      <c r="I6505" s="8">
        <v>45630</v>
      </c>
      <c r="J6505" s="5">
        <v>98.84</v>
      </c>
      <c r="K6505" s="8">
        <v>45630</v>
      </c>
      <c r="L6505" s="5">
        <v>13.45</v>
      </c>
      <c r="M6505" s="8">
        <v>43028</v>
      </c>
      <c r="N6505" s="5">
        <v>53.9818</v>
      </c>
      <c r="O6505" s="8">
        <v>45630</v>
      </c>
      <c r="P6505" s="5">
        <v>-46.2</v>
      </c>
    </row>
    <row r="6506" spans="1:16" x14ac:dyDescent="0.2">
      <c r="A6506" s="8">
        <v>45631</v>
      </c>
      <c r="B6506" s="5">
        <v>25.3</v>
      </c>
      <c r="C6506" s="8">
        <v>43029</v>
      </c>
      <c r="D6506" s="5">
        <v>59.05</v>
      </c>
      <c r="E6506" s="8">
        <v>45631</v>
      </c>
      <c r="F6506" s="5">
        <v>105.714</v>
      </c>
      <c r="G6506" s="8">
        <v>45631</v>
      </c>
      <c r="H6506" s="5">
        <v>0.878</v>
      </c>
      <c r="I6506" s="8">
        <v>45631</v>
      </c>
      <c r="J6506" s="5">
        <v>98.82</v>
      </c>
      <c r="K6506" s="8">
        <v>45631</v>
      </c>
      <c r="L6506" s="5">
        <v>13.54</v>
      </c>
      <c r="M6506" s="8">
        <v>43029</v>
      </c>
      <c r="N6506" s="5">
        <v>53.9818</v>
      </c>
      <c r="O6506" s="8">
        <v>45631</v>
      </c>
      <c r="P6506" s="5">
        <v>-46.5</v>
      </c>
    </row>
    <row r="6507" spans="1:16" x14ac:dyDescent="0.2">
      <c r="A6507" s="8">
        <v>45632</v>
      </c>
      <c r="B6507" s="5">
        <v>25.3</v>
      </c>
      <c r="C6507" s="8">
        <v>43030</v>
      </c>
      <c r="D6507" s="5">
        <v>108.51</v>
      </c>
      <c r="E6507" s="8">
        <v>45632</v>
      </c>
      <c r="F6507" s="5">
        <v>106.05500000000001</v>
      </c>
      <c r="G6507" s="8">
        <v>45632</v>
      </c>
      <c r="H6507" s="5">
        <v>0.90300000000000002</v>
      </c>
      <c r="I6507" s="8">
        <v>45632</v>
      </c>
      <c r="J6507" s="5">
        <v>98.83</v>
      </c>
      <c r="K6507" s="8">
        <v>45632</v>
      </c>
      <c r="L6507" s="5">
        <v>12.77</v>
      </c>
      <c r="M6507" s="8">
        <v>43030</v>
      </c>
      <c r="N6507" s="5">
        <v>53.9818</v>
      </c>
      <c r="O6507" s="8">
        <v>45632</v>
      </c>
      <c r="P6507" s="5">
        <v>-44.5</v>
      </c>
    </row>
    <row r="6508" spans="1:16" x14ac:dyDescent="0.2">
      <c r="A6508" s="8">
        <v>45635</v>
      </c>
      <c r="B6508" s="5">
        <v>23.2</v>
      </c>
      <c r="C6508" s="8">
        <v>43031</v>
      </c>
      <c r="D6508" s="5">
        <v>136.19999999999999</v>
      </c>
      <c r="E6508" s="8">
        <v>45635</v>
      </c>
      <c r="F6508" s="5">
        <v>106.145</v>
      </c>
      <c r="G6508" s="8">
        <v>45635</v>
      </c>
      <c r="H6508" s="5">
        <v>0.86199999999999999</v>
      </c>
      <c r="I6508" s="8">
        <v>45635</v>
      </c>
      <c r="J6508" s="5">
        <v>98.88</v>
      </c>
      <c r="K6508" s="8">
        <v>45635</v>
      </c>
      <c r="L6508" s="5">
        <v>14.19</v>
      </c>
      <c r="M6508" s="8">
        <v>43031</v>
      </c>
      <c r="N6508" s="5">
        <v>54.097299999999997</v>
      </c>
      <c r="O6508" s="8">
        <v>45635</v>
      </c>
      <c r="P6508" s="5">
        <v>-42.9</v>
      </c>
    </row>
    <row r="6509" spans="1:16" x14ac:dyDescent="0.2">
      <c r="A6509" s="8">
        <v>45636</v>
      </c>
      <c r="B6509" s="5">
        <v>26.3</v>
      </c>
      <c r="C6509" s="8">
        <v>43032</v>
      </c>
      <c r="D6509" s="5">
        <v>37.25</v>
      </c>
      <c r="E6509" s="8">
        <v>45636</v>
      </c>
      <c r="F6509" s="5">
        <v>106.399</v>
      </c>
      <c r="G6509" s="8">
        <v>45636</v>
      </c>
      <c r="H6509" s="5">
        <v>0.86199999999999999</v>
      </c>
      <c r="I6509" s="8">
        <v>45636</v>
      </c>
      <c r="J6509" s="5">
        <v>98.91</v>
      </c>
      <c r="K6509" s="8">
        <v>45636</v>
      </c>
      <c r="L6509" s="5">
        <v>14.18</v>
      </c>
      <c r="M6509" s="8">
        <v>43032</v>
      </c>
      <c r="N6509" s="5">
        <v>55.935400000000001</v>
      </c>
      <c r="O6509" s="8">
        <v>45636</v>
      </c>
      <c r="P6509" s="5">
        <v>-36.200000000000003</v>
      </c>
    </row>
    <row r="6510" spans="1:16" x14ac:dyDescent="0.2">
      <c r="A6510" s="8">
        <v>45637</v>
      </c>
      <c r="B6510" s="5">
        <v>25.7</v>
      </c>
      <c r="C6510" s="8">
        <v>43033</v>
      </c>
      <c r="D6510" s="5">
        <v>60.11</v>
      </c>
      <c r="E6510" s="8">
        <v>45637</v>
      </c>
      <c r="F6510" s="5">
        <v>106.71</v>
      </c>
      <c r="G6510" s="8">
        <v>45637</v>
      </c>
      <c r="H6510" s="5">
        <v>0.91800000000000004</v>
      </c>
      <c r="I6510" s="8">
        <v>45637</v>
      </c>
      <c r="J6510" s="5">
        <v>98.9</v>
      </c>
      <c r="K6510" s="8">
        <v>45637</v>
      </c>
      <c r="L6510" s="5">
        <v>13.58</v>
      </c>
      <c r="M6510" s="8">
        <v>43033</v>
      </c>
      <c r="N6510" s="5">
        <v>57.357199999999999</v>
      </c>
      <c r="O6510" s="8">
        <v>45637</v>
      </c>
      <c r="P6510" s="5">
        <v>-35.299999999999997</v>
      </c>
    </row>
    <row r="6511" spans="1:16" x14ac:dyDescent="0.2">
      <c r="A6511" s="8">
        <v>45638</v>
      </c>
      <c r="B6511" s="5">
        <v>20.100000000000001</v>
      </c>
      <c r="C6511" s="8">
        <v>43034</v>
      </c>
      <c r="D6511" s="5">
        <v>114.37</v>
      </c>
      <c r="E6511" s="8">
        <v>45638</v>
      </c>
      <c r="F6511" s="5">
        <v>106.956</v>
      </c>
      <c r="G6511" s="8">
        <v>45638</v>
      </c>
      <c r="H6511" s="5">
        <v>0.88</v>
      </c>
      <c r="I6511" s="8">
        <v>45638</v>
      </c>
      <c r="J6511" s="5">
        <v>98.98</v>
      </c>
      <c r="K6511" s="8">
        <v>45638</v>
      </c>
      <c r="L6511" s="5">
        <v>13.92</v>
      </c>
      <c r="M6511" s="8">
        <v>43034</v>
      </c>
      <c r="N6511" s="5">
        <v>57.349200000000003</v>
      </c>
      <c r="O6511" s="8">
        <v>45638</v>
      </c>
      <c r="P6511" s="5">
        <v>-39.700000000000003</v>
      </c>
    </row>
    <row r="6512" spans="1:16" x14ac:dyDescent="0.2">
      <c r="A6512" s="8">
        <v>45639</v>
      </c>
      <c r="B6512" s="5">
        <v>19.3</v>
      </c>
      <c r="C6512" s="8">
        <v>43035</v>
      </c>
      <c r="D6512" s="5">
        <v>87.39</v>
      </c>
      <c r="E6512" s="8">
        <v>45639</v>
      </c>
      <c r="F6512" s="5">
        <v>107.003</v>
      </c>
      <c r="G6512" s="8">
        <v>45639</v>
      </c>
      <c r="H6512" s="5">
        <v>0.90200000000000002</v>
      </c>
      <c r="I6512" s="8">
        <v>45639</v>
      </c>
      <c r="J6512" s="5">
        <v>99</v>
      </c>
      <c r="K6512" s="8">
        <v>45639</v>
      </c>
      <c r="L6512" s="5">
        <v>13.81</v>
      </c>
      <c r="M6512" s="8">
        <v>43035</v>
      </c>
      <c r="N6512" s="5">
        <v>54.672199999999997</v>
      </c>
      <c r="O6512" s="8">
        <v>45639</v>
      </c>
      <c r="P6512" s="5">
        <v>-39.299999999999997</v>
      </c>
    </row>
    <row r="6513" spans="1:16" x14ac:dyDescent="0.2">
      <c r="A6513" s="8">
        <v>45642</v>
      </c>
      <c r="B6513" s="5">
        <v>16.100000000000001</v>
      </c>
      <c r="C6513" s="8">
        <v>43036</v>
      </c>
      <c r="D6513" s="5">
        <v>58.75</v>
      </c>
      <c r="E6513" s="8">
        <v>45642</v>
      </c>
      <c r="F6513" s="5">
        <v>106.858</v>
      </c>
      <c r="G6513" s="8">
        <v>45642</v>
      </c>
      <c r="H6513" s="5">
        <v>0.87</v>
      </c>
      <c r="I6513" s="8">
        <v>45642</v>
      </c>
      <c r="J6513" s="5">
        <v>98.98</v>
      </c>
      <c r="K6513" s="8">
        <v>45642</v>
      </c>
      <c r="L6513" s="5">
        <v>14.69</v>
      </c>
      <c r="M6513" s="8">
        <v>43036</v>
      </c>
      <c r="N6513" s="5">
        <v>54.672199999999997</v>
      </c>
      <c r="O6513" s="8">
        <v>45642</v>
      </c>
      <c r="P6513" s="5">
        <v>-31.2</v>
      </c>
    </row>
    <row r="6514" spans="1:16" x14ac:dyDescent="0.2">
      <c r="A6514" s="8">
        <v>45643</v>
      </c>
      <c r="B6514" s="5">
        <v>9</v>
      </c>
      <c r="C6514" s="8">
        <v>43037</v>
      </c>
      <c r="D6514" s="5">
        <v>105.5</v>
      </c>
      <c r="E6514" s="8">
        <v>45643</v>
      </c>
      <c r="F6514" s="5">
        <v>106.956</v>
      </c>
      <c r="G6514" s="8">
        <v>45643</v>
      </c>
      <c r="H6514" s="5">
        <v>0.78700000000000003</v>
      </c>
      <c r="I6514" s="8">
        <v>45643</v>
      </c>
      <c r="J6514" s="5">
        <v>99.01</v>
      </c>
      <c r="K6514" s="8">
        <v>45643</v>
      </c>
      <c r="L6514" s="5">
        <v>15.87</v>
      </c>
      <c r="M6514" s="8">
        <v>43037</v>
      </c>
      <c r="N6514" s="5">
        <v>54.672199999999997</v>
      </c>
      <c r="O6514" s="8">
        <v>45643</v>
      </c>
      <c r="P6514" s="5">
        <v>-38.200000000000003</v>
      </c>
    </row>
    <row r="6515" spans="1:16" x14ac:dyDescent="0.2">
      <c r="A6515" s="8">
        <v>45644</v>
      </c>
      <c r="B6515" s="5">
        <v>9.5</v>
      </c>
      <c r="C6515" s="8">
        <v>43038</v>
      </c>
      <c r="D6515" s="5">
        <v>64.62</v>
      </c>
      <c r="E6515" s="8">
        <v>45644</v>
      </c>
      <c r="F6515" s="5">
        <v>108.027</v>
      </c>
      <c r="G6515" s="8">
        <v>45644</v>
      </c>
      <c r="H6515" s="5">
        <v>0.30299999999999999</v>
      </c>
      <c r="I6515" s="8">
        <v>45644</v>
      </c>
      <c r="J6515" s="5">
        <v>99.25</v>
      </c>
      <c r="K6515" s="8">
        <v>45644</v>
      </c>
      <c r="L6515" s="5">
        <v>27.62</v>
      </c>
      <c r="M6515" s="8">
        <v>43038</v>
      </c>
      <c r="N6515" s="5">
        <v>51.689500000000002</v>
      </c>
      <c r="O6515" s="8">
        <v>45644</v>
      </c>
      <c r="P6515" s="5">
        <v>-37.5</v>
      </c>
    </row>
    <row r="6516" spans="1:16" x14ac:dyDescent="0.2">
      <c r="A6516" s="8">
        <v>45645</v>
      </c>
      <c r="B6516" s="5">
        <v>12.8</v>
      </c>
      <c r="C6516" s="8">
        <v>43039</v>
      </c>
      <c r="D6516" s="5">
        <v>50.39</v>
      </c>
      <c r="E6516" s="8">
        <v>45645</v>
      </c>
      <c r="F6516" s="5">
        <v>108.408</v>
      </c>
      <c r="G6516" s="8">
        <v>45645</v>
      </c>
      <c r="H6516" s="5">
        <v>0.38</v>
      </c>
      <c r="I6516" s="8">
        <v>45645</v>
      </c>
      <c r="J6516" s="5">
        <v>99.29</v>
      </c>
      <c r="K6516" s="8">
        <v>45645</v>
      </c>
      <c r="L6516" s="5">
        <v>24.09</v>
      </c>
      <c r="M6516" s="8">
        <v>43039</v>
      </c>
      <c r="N6516" s="5">
        <v>51.148499999999999</v>
      </c>
      <c r="O6516" s="8">
        <v>45645</v>
      </c>
      <c r="P6516" s="5">
        <v>-32.799999999999997</v>
      </c>
    </row>
    <row r="6517" spans="1:16" x14ac:dyDescent="0.2">
      <c r="A6517" s="8">
        <v>45646</v>
      </c>
      <c r="B6517" s="5">
        <v>10.199999999999999</v>
      </c>
      <c r="C6517" s="8">
        <v>43040</v>
      </c>
      <c r="D6517" s="5">
        <v>66.7</v>
      </c>
      <c r="E6517" s="8">
        <v>45646</v>
      </c>
      <c r="F6517" s="5">
        <v>107.621</v>
      </c>
      <c r="G6517" s="8">
        <v>45646</v>
      </c>
      <c r="H6517" s="5">
        <v>0.61099999999999999</v>
      </c>
      <c r="I6517" s="8">
        <v>45646</v>
      </c>
      <c r="J6517" s="5">
        <v>99.18</v>
      </c>
      <c r="K6517" s="8">
        <v>45646</v>
      </c>
      <c r="L6517" s="5">
        <v>18.36</v>
      </c>
      <c r="M6517" s="8">
        <v>43040</v>
      </c>
      <c r="N6517" s="5">
        <v>49.935099999999998</v>
      </c>
      <c r="O6517" s="8">
        <v>45646</v>
      </c>
      <c r="P6517" s="5">
        <v>-30</v>
      </c>
    </row>
    <row r="6518" spans="1:16" x14ac:dyDescent="0.2">
      <c r="A6518" s="8">
        <v>45649</v>
      </c>
      <c r="B6518" s="5">
        <v>5.0999999999999996</v>
      </c>
      <c r="C6518" s="8">
        <v>43041</v>
      </c>
      <c r="D6518" s="5">
        <v>85.31</v>
      </c>
      <c r="E6518" s="8">
        <v>45649</v>
      </c>
      <c r="F6518" s="5">
        <v>108.03700000000001</v>
      </c>
      <c r="G6518" s="8">
        <v>45649</v>
      </c>
      <c r="H6518" s="5">
        <v>0.72799999999999998</v>
      </c>
      <c r="I6518" s="8">
        <v>45649</v>
      </c>
      <c r="J6518" s="5">
        <v>99.2</v>
      </c>
      <c r="K6518" s="8">
        <v>45649</v>
      </c>
      <c r="L6518" s="5">
        <v>16.78</v>
      </c>
      <c r="M6518" s="8">
        <v>43041</v>
      </c>
      <c r="N6518" s="5">
        <v>48.730400000000003</v>
      </c>
      <c r="O6518" s="8">
        <v>45649</v>
      </c>
      <c r="P6518" s="5">
        <v>-26.5</v>
      </c>
    </row>
    <row r="6519" spans="1:16" x14ac:dyDescent="0.2">
      <c r="A6519" s="8">
        <v>45650</v>
      </c>
      <c r="B6519" s="5">
        <v>3.8</v>
      </c>
      <c r="C6519" s="8">
        <v>43042</v>
      </c>
      <c r="D6519" s="5">
        <v>103.89</v>
      </c>
      <c r="E6519" s="8">
        <v>45650</v>
      </c>
      <c r="F6519" s="5">
        <v>108.25700000000001</v>
      </c>
      <c r="G6519" s="8">
        <v>45650</v>
      </c>
      <c r="H6519" s="5">
        <v>0.84499999999999997</v>
      </c>
      <c r="I6519" s="8">
        <v>45650</v>
      </c>
      <c r="J6519" s="5">
        <v>99.14</v>
      </c>
      <c r="K6519" s="8">
        <v>45650</v>
      </c>
      <c r="L6519" s="5">
        <v>14.27</v>
      </c>
      <c r="M6519" s="8">
        <v>43042</v>
      </c>
      <c r="N6519" s="5">
        <v>45.83</v>
      </c>
      <c r="O6519" s="8">
        <v>45650</v>
      </c>
      <c r="P6519" s="5">
        <v>-24.6</v>
      </c>
    </row>
    <row r="6520" spans="1:16" x14ac:dyDescent="0.2">
      <c r="A6520" s="8">
        <v>45651</v>
      </c>
      <c r="B6520" s="5">
        <v>3.8</v>
      </c>
      <c r="C6520" s="8">
        <v>43043</v>
      </c>
      <c r="D6520" s="5">
        <v>63.24</v>
      </c>
      <c r="E6520" s="8">
        <v>45651</v>
      </c>
      <c r="F6520" s="5">
        <v>108.25700000000001</v>
      </c>
      <c r="G6520" s="8">
        <v>45651</v>
      </c>
      <c r="H6520" s="5">
        <v>0.84499999999999997</v>
      </c>
      <c r="I6520" s="8">
        <v>45651</v>
      </c>
      <c r="J6520" s="5">
        <v>99.14</v>
      </c>
      <c r="K6520" s="8">
        <v>45651</v>
      </c>
      <c r="L6520" s="5">
        <v>14.27</v>
      </c>
      <c r="M6520" s="8">
        <v>43043</v>
      </c>
      <c r="N6520" s="5">
        <v>45.83</v>
      </c>
      <c r="O6520" s="8">
        <v>45651</v>
      </c>
      <c r="P6520" s="5">
        <v>-24.6</v>
      </c>
    </row>
    <row r="6521" spans="1:16" x14ac:dyDescent="0.2">
      <c r="A6521" s="8">
        <v>45652</v>
      </c>
      <c r="B6521" s="5">
        <v>3.9</v>
      </c>
      <c r="C6521" s="8">
        <v>43044</v>
      </c>
      <c r="D6521" s="5">
        <v>120.72</v>
      </c>
      <c r="E6521" s="8">
        <v>45652</v>
      </c>
      <c r="F6521" s="5">
        <v>108.129</v>
      </c>
      <c r="G6521" s="8">
        <v>45652</v>
      </c>
      <c r="H6521" s="5">
        <v>0.82199999999999995</v>
      </c>
      <c r="I6521" s="8">
        <v>45652</v>
      </c>
      <c r="J6521" s="5">
        <v>99.15</v>
      </c>
      <c r="K6521" s="8">
        <v>45652</v>
      </c>
      <c r="L6521" s="5">
        <v>14.73</v>
      </c>
      <c r="M6521" s="8">
        <v>43044</v>
      </c>
      <c r="N6521" s="5">
        <v>45.83</v>
      </c>
      <c r="O6521" s="8">
        <v>45652</v>
      </c>
      <c r="P6521" s="5">
        <v>-21.7</v>
      </c>
    </row>
    <row r="6522" spans="1:16" x14ac:dyDescent="0.2">
      <c r="A6522" s="8">
        <v>45653</v>
      </c>
      <c r="B6522" s="5">
        <v>3.2</v>
      </c>
      <c r="C6522" s="8">
        <v>43045</v>
      </c>
      <c r="D6522" s="5">
        <v>92.35</v>
      </c>
      <c r="E6522" s="8">
        <v>45653</v>
      </c>
      <c r="F6522" s="5">
        <v>107.998</v>
      </c>
      <c r="G6522" s="8">
        <v>45653</v>
      </c>
      <c r="H6522" s="5">
        <v>0.77700000000000002</v>
      </c>
      <c r="I6522" s="8">
        <v>45653</v>
      </c>
      <c r="J6522" s="5">
        <v>99.23</v>
      </c>
      <c r="K6522" s="8">
        <v>45653</v>
      </c>
      <c r="L6522" s="5">
        <v>15.95</v>
      </c>
      <c r="M6522" s="8">
        <v>43045</v>
      </c>
      <c r="N6522" s="5">
        <v>45.046900000000001</v>
      </c>
      <c r="O6522" s="8">
        <v>45653</v>
      </c>
      <c r="P6522" s="5">
        <v>-20.6</v>
      </c>
    </row>
    <row r="6523" spans="1:16" x14ac:dyDescent="0.2">
      <c r="A6523" s="8">
        <v>45656</v>
      </c>
      <c r="B6523" s="5">
        <v>-1.6</v>
      </c>
      <c r="C6523" s="8">
        <v>43046</v>
      </c>
      <c r="D6523" s="5">
        <v>100.93</v>
      </c>
      <c r="E6523" s="8">
        <v>45656</v>
      </c>
      <c r="F6523" s="5">
        <v>108.13</v>
      </c>
      <c r="G6523" s="8">
        <v>45656</v>
      </c>
      <c r="H6523" s="5">
        <v>0.56100000000000005</v>
      </c>
      <c r="I6523" s="8">
        <v>45656</v>
      </c>
      <c r="J6523" s="5">
        <v>99.27</v>
      </c>
      <c r="K6523" s="8">
        <v>45656</v>
      </c>
      <c r="L6523" s="5">
        <v>17.399999999999999</v>
      </c>
      <c r="M6523" s="8">
        <v>43046</v>
      </c>
      <c r="N6523" s="5">
        <v>44.198599999999999</v>
      </c>
      <c r="O6523" s="8">
        <v>45656</v>
      </c>
      <c r="P6523" s="5">
        <v>-18.399999999999999</v>
      </c>
    </row>
    <row r="6524" spans="1:16" x14ac:dyDescent="0.2">
      <c r="A6524" s="8">
        <v>45657</v>
      </c>
      <c r="B6524" s="5">
        <v>-1.7</v>
      </c>
      <c r="C6524" s="8">
        <v>43047</v>
      </c>
      <c r="D6524" s="5">
        <v>67.48</v>
      </c>
      <c r="E6524" s="8">
        <v>45657</v>
      </c>
      <c r="F6524" s="5">
        <v>108.48699999999999</v>
      </c>
      <c r="G6524" s="8">
        <v>45657</v>
      </c>
      <c r="H6524" s="5">
        <v>0.67700000000000005</v>
      </c>
      <c r="I6524" s="8">
        <v>45657</v>
      </c>
      <c r="J6524" s="5">
        <v>99.33</v>
      </c>
      <c r="K6524" s="8">
        <v>45657</v>
      </c>
      <c r="L6524" s="5">
        <v>17.350000000000001</v>
      </c>
      <c r="M6524" s="8">
        <v>43047</v>
      </c>
      <c r="N6524" s="5">
        <v>43.965600000000002</v>
      </c>
      <c r="O6524" s="8">
        <v>45657</v>
      </c>
      <c r="P6524" s="5">
        <v>-23.2</v>
      </c>
    </row>
    <row r="6525" spans="1:16" x14ac:dyDescent="0.2">
      <c r="A6525" s="8">
        <v>45658</v>
      </c>
      <c r="B6525" s="5">
        <v>-1.7</v>
      </c>
      <c r="C6525" s="8">
        <v>43048</v>
      </c>
      <c r="D6525" s="5">
        <v>65.11</v>
      </c>
      <c r="E6525" s="8">
        <v>45658</v>
      </c>
      <c r="F6525" s="5">
        <v>108.48699999999999</v>
      </c>
      <c r="G6525" s="8">
        <v>45658</v>
      </c>
      <c r="H6525" s="5">
        <v>0.67700000000000005</v>
      </c>
      <c r="I6525" s="8">
        <v>45658</v>
      </c>
      <c r="J6525" s="5">
        <v>99.33</v>
      </c>
      <c r="K6525" s="8">
        <v>45658</v>
      </c>
      <c r="L6525" s="5">
        <v>17.350000000000001</v>
      </c>
      <c r="M6525" s="8">
        <v>43048</v>
      </c>
      <c r="N6525" s="5">
        <v>44.990099999999998</v>
      </c>
      <c r="O6525" s="8">
        <v>45658</v>
      </c>
      <c r="P6525" s="5">
        <v>-23.2</v>
      </c>
    </row>
    <row r="6526" spans="1:16" x14ac:dyDescent="0.2">
      <c r="A6526" s="8">
        <v>45659</v>
      </c>
      <c r="B6526" s="5">
        <v>2.2000000000000002</v>
      </c>
      <c r="C6526" s="8">
        <v>43049</v>
      </c>
      <c r="D6526" s="5">
        <v>56.77</v>
      </c>
      <c r="E6526" s="8">
        <v>45659</v>
      </c>
      <c r="F6526" s="5">
        <v>109.39400000000001</v>
      </c>
      <c r="G6526" s="8">
        <v>45659</v>
      </c>
      <c r="H6526" s="5">
        <v>0.66</v>
      </c>
      <c r="I6526" s="8">
        <v>45659</v>
      </c>
      <c r="J6526" s="5">
        <v>99.35</v>
      </c>
      <c r="K6526" s="8">
        <v>45659</v>
      </c>
      <c r="L6526" s="5">
        <v>17.93</v>
      </c>
      <c r="M6526" s="8">
        <v>43049</v>
      </c>
      <c r="N6526" s="5">
        <v>47.288800000000002</v>
      </c>
      <c r="O6526" s="8">
        <v>45659</v>
      </c>
      <c r="P6526" s="5">
        <v>-20.8</v>
      </c>
    </row>
    <row r="6527" spans="1:16" x14ac:dyDescent="0.2">
      <c r="A6527" s="8">
        <v>45660</v>
      </c>
      <c r="B6527" s="5">
        <v>5.7</v>
      </c>
      <c r="C6527" s="8">
        <v>43050</v>
      </c>
      <c r="D6527" s="5">
        <v>61.32</v>
      </c>
      <c r="E6527" s="8">
        <v>45660</v>
      </c>
      <c r="F6527" s="5">
        <v>108.952</v>
      </c>
      <c r="G6527" s="8">
        <v>45660</v>
      </c>
      <c r="H6527" s="5">
        <v>0.78400000000000003</v>
      </c>
      <c r="I6527" s="8">
        <v>45660</v>
      </c>
      <c r="J6527" s="5">
        <v>99.31</v>
      </c>
      <c r="K6527" s="8">
        <v>45660</v>
      </c>
      <c r="L6527" s="5">
        <v>16.13</v>
      </c>
      <c r="M6527" s="8">
        <v>43050</v>
      </c>
      <c r="N6527" s="5">
        <v>47.288800000000002</v>
      </c>
      <c r="O6527" s="8">
        <v>45660</v>
      </c>
      <c r="P6527" s="5">
        <v>-16.100000000000001</v>
      </c>
    </row>
    <row r="6528" spans="1:16" x14ac:dyDescent="0.2">
      <c r="A6528" s="8">
        <v>45663</v>
      </c>
      <c r="B6528" s="5">
        <v>2.4</v>
      </c>
      <c r="C6528" s="8">
        <v>43051</v>
      </c>
      <c r="D6528" s="5">
        <v>170.54</v>
      </c>
      <c r="E6528" s="8">
        <v>45663</v>
      </c>
      <c r="F6528" s="5">
        <v>108.25700000000001</v>
      </c>
      <c r="G6528" s="8">
        <v>45663</v>
      </c>
      <c r="H6528" s="5">
        <v>0.81299999999999994</v>
      </c>
      <c r="I6528" s="8">
        <v>45663</v>
      </c>
      <c r="J6528" s="5">
        <v>99.26</v>
      </c>
      <c r="K6528" s="8">
        <v>45663</v>
      </c>
      <c r="L6528" s="5">
        <v>16.04</v>
      </c>
      <c r="M6528" s="8">
        <v>43051</v>
      </c>
      <c r="N6528" s="5">
        <v>47.288800000000002</v>
      </c>
      <c r="O6528" s="8">
        <v>45663</v>
      </c>
      <c r="P6528" s="5">
        <v>-13.9</v>
      </c>
    </row>
    <row r="6529" spans="1:16" x14ac:dyDescent="0.2">
      <c r="A6529" s="8">
        <v>45664</v>
      </c>
      <c r="B6529" s="5">
        <v>7.7</v>
      </c>
      <c r="C6529" s="8">
        <v>43052</v>
      </c>
      <c r="D6529" s="5">
        <v>134.97</v>
      </c>
      <c r="E6529" s="8">
        <v>45664</v>
      </c>
      <c r="F6529" s="5">
        <v>108.542</v>
      </c>
      <c r="G6529" s="8">
        <v>45664</v>
      </c>
      <c r="H6529" s="5">
        <v>0.74199999999999999</v>
      </c>
      <c r="I6529" s="8">
        <v>45664</v>
      </c>
      <c r="J6529" s="5">
        <v>99.35</v>
      </c>
      <c r="K6529" s="8">
        <v>45664</v>
      </c>
      <c r="L6529" s="5">
        <v>17.82</v>
      </c>
      <c r="M6529" s="8">
        <v>43052</v>
      </c>
      <c r="N6529" s="5">
        <v>46.385300000000001</v>
      </c>
      <c r="O6529" s="8">
        <v>45664</v>
      </c>
      <c r="P6529" s="5">
        <v>-9.5</v>
      </c>
    </row>
    <row r="6530" spans="1:16" x14ac:dyDescent="0.2">
      <c r="A6530" s="8">
        <v>45665</v>
      </c>
      <c r="B6530" s="5">
        <v>9.8000000000000007</v>
      </c>
      <c r="C6530" s="8">
        <v>43053</v>
      </c>
      <c r="D6530" s="5">
        <v>107.88</v>
      </c>
      <c r="E6530" s="8">
        <v>45665</v>
      </c>
      <c r="F6530" s="5">
        <v>109.09</v>
      </c>
      <c r="G6530" s="8">
        <v>45665</v>
      </c>
      <c r="H6530" s="5">
        <v>0.72099999999999997</v>
      </c>
      <c r="I6530" s="8">
        <v>45665</v>
      </c>
      <c r="J6530" s="5">
        <v>99.36</v>
      </c>
      <c r="K6530" s="8">
        <v>45665</v>
      </c>
      <c r="L6530" s="5">
        <v>17.7</v>
      </c>
      <c r="M6530" s="8">
        <v>43053</v>
      </c>
      <c r="N6530" s="5">
        <v>47.7729</v>
      </c>
      <c r="O6530" s="8">
        <v>45665</v>
      </c>
      <c r="P6530" s="5">
        <v>-6</v>
      </c>
    </row>
    <row r="6531" spans="1:16" x14ac:dyDescent="0.2">
      <c r="A6531" s="8">
        <v>45666</v>
      </c>
      <c r="B6531" s="5">
        <v>9.5</v>
      </c>
      <c r="C6531" s="8">
        <v>43054</v>
      </c>
      <c r="D6531" s="5">
        <v>58.1</v>
      </c>
      <c r="E6531" s="8">
        <v>45666</v>
      </c>
      <c r="F6531" s="5">
        <v>109.179</v>
      </c>
      <c r="G6531" s="8">
        <v>45666</v>
      </c>
      <c r="H6531" s="5">
        <v>0.624</v>
      </c>
      <c r="I6531" s="8">
        <v>45666</v>
      </c>
      <c r="J6531" s="5">
        <v>99.37</v>
      </c>
      <c r="K6531" s="8">
        <v>45666</v>
      </c>
      <c r="L6531" s="5">
        <v>18.07</v>
      </c>
      <c r="M6531" s="8">
        <v>43054</v>
      </c>
      <c r="N6531" s="5">
        <v>47.997799999999998</v>
      </c>
      <c r="O6531" s="8">
        <v>45666</v>
      </c>
      <c r="P6531" s="5">
        <v>-5.5</v>
      </c>
    </row>
    <row r="6532" spans="1:16" x14ac:dyDescent="0.2">
      <c r="A6532" s="8">
        <v>45667</v>
      </c>
      <c r="B6532" s="5">
        <v>14.5</v>
      </c>
      <c r="C6532" s="8">
        <v>43055</v>
      </c>
      <c r="D6532" s="5">
        <v>83.79</v>
      </c>
      <c r="E6532" s="8">
        <v>45667</v>
      </c>
      <c r="F6532" s="5">
        <v>109.65</v>
      </c>
      <c r="G6532" s="8">
        <v>45667</v>
      </c>
      <c r="H6532" s="5">
        <v>0.628</v>
      </c>
      <c r="I6532" s="8">
        <v>45667</v>
      </c>
      <c r="J6532" s="5">
        <v>99.49</v>
      </c>
      <c r="K6532" s="8">
        <v>45667</v>
      </c>
      <c r="L6532" s="5">
        <v>19.54</v>
      </c>
      <c r="M6532" s="8">
        <v>43055</v>
      </c>
      <c r="N6532" s="5">
        <v>47.742100000000001</v>
      </c>
      <c r="O6532" s="8">
        <v>45667</v>
      </c>
      <c r="P6532" s="5">
        <v>-2.2000000000000002</v>
      </c>
    </row>
    <row r="6533" spans="1:16" x14ac:dyDescent="0.2">
      <c r="A6533" s="8">
        <v>45670</v>
      </c>
      <c r="B6533" s="5">
        <v>13.1</v>
      </c>
      <c r="C6533" s="8">
        <v>43056</v>
      </c>
      <c r="D6533" s="5">
        <v>98.62</v>
      </c>
      <c r="E6533" s="8">
        <v>45670</v>
      </c>
      <c r="F6533" s="5">
        <v>109.956</v>
      </c>
      <c r="G6533" s="8">
        <v>45670</v>
      </c>
      <c r="H6533" s="5">
        <v>0.626</v>
      </c>
      <c r="I6533" s="8">
        <v>45670</v>
      </c>
      <c r="J6533" s="5">
        <v>99.5</v>
      </c>
      <c r="K6533" s="8">
        <v>45670</v>
      </c>
      <c r="L6533" s="5">
        <v>19.190000000000001</v>
      </c>
      <c r="M6533" s="8">
        <v>43056</v>
      </c>
      <c r="N6533" s="5">
        <v>49.087899999999998</v>
      </c>
      <c r="O6533" s="8">
        <v>45670</v>
      </c>
      <c r="P6533" s="5">
        <v>0.5</v>
      </c>
    </row>
    <row r="6534" spans="1:16" x14ac:dyDescent="0.2">
      <c r="A6534" s="8">
        <v>45671</v>
      </c>
      <c r="B6534" s="5">
        <v>13.3</v>
      </c>
      <c r="C6534" s="8">
        <v>43057</v>
      </c>
      <c r="D6534" s="5">
        <v>52.98</v>
      </c>
      <c r="E6534" s="8">
        <v>45671</v>
      </c>
      <c r="F6534" s="5">
        <v>109.273</v>
      </c>
      <c r="G6534" s="8">
        <v>45671</v>
      </c>
      <c r="H6534" s="5">
        <v>0.65100000000000002</v>
      </c>
      <c r="I6534" s="8">
        <v>45671</v>
      </c>
      <c r="J6534" s="5">
        <v>99.47</v>
      </c>
      <c r="K6534" s="8">
        <v>45671</v>
      </c>
      <c r="L6534" s="5">
        <v>18.71</v>
      </c>
      <c r="M6534" s="8">
        <v>43057</v>
      </c>
      <c r="N6534" s="5">
        <v>49.087899999999998</v>
      </c>
      <c r="O6534" s="8">
        <v>45671</v>
      </c>
      <c r="P6534" s="5">
        <v>9.1999999999999993</v>
      </c>
    </row>
    <row r="6535" spans="1:16" x14ac:dyDescent="0.2">
      <c r="A6535" s="8">
        <v>45672</v>
      </c>
      <c r="B6535" s="5">
        <v>6</v>
      </c>
      <c r="C6535" s="8">
        <v>43058</v>
      </c>
      <c r="D6535" s="5">
        <v>119.38</v>
      </c>
      <c r="E6535" s="8">
        <v>45672</v>
      </c>
      <c r="F6535" s="5">
        <v>109.09</v>
      </c>
      <c r="G6535" s="8">
        <v>45672</v>
      </c>
      <c r="H6535" s="5">
        <v>0.753</v>
      </c>
      <c r="I6535" s="8">
        <v>45672</v>
      </c>
      <c r="J6535" s="5">
        <v>99.31</v>
      </c>
      <c r="K6535" s="8">
        <v>45672</v>
      </c>
      <c r="L6535" s="5">
        <v>16.12</v>
      </c>
      <c r="M6535" s="8">
        <v>43058</v>
      </c>
      <c r="N6535" s="5">
        <v>49.087899999999998</v>
      </c>
      <c r="O6535" s="8">
        <v>45672</v>
      </c>
      <c r="P6535" s="5">
        <v>5</v>
      </c>
    </row>
    <row r="6536" spans="1:16" x14ac:dyDescent="0.2">
      <c r="A6536" s="8">
        <v>45673</v>
      </c>
      <c r="B6536" s="5">
        <v>14.4</v>
      </c>
      <c r="C6536" s="8">
        <v>43059</v>
      </c>
      <c r="D6536" s="5">
        <v>79.5</v>
      </c>
      <c r="E6536" s="8">
        <v>45673</v>
      </c>
      <c r="F6536" s="5">
        <v>108.95699999999999</v>
      </c>
      <c r="G6536" s="8">
        <v>45673</v>
      </c>
      <c r="H6536" s="5">
        <v>0.71899999999999997</v>
      </c>
      <c r="I6536" s="8">
        <v>45673</v>
      </c>
      <c r="J6536" s="5">
        <v>99.33</v>
      </c>
      <c r="K6536" s="8">
        <v>45673</v>
      </c>
      <c r="L6536" s="5">
        <v>16.600000000000001</v>
      </c>
      <c r="M6536" s="8">
        <v>43059</v>
      </c>
      <c r="N6536" s="5">
        <v>48.097000000000001</v>
      </c>
      <c r="O6536" s="8">
        <v>45673</v>
      </c>
      <c r="P6536" s="5">
        <v>17.8</v>
      </c>
    </row>
    <row r="6537" spans="1:16" x14ac:dyDescent="0.2">
      <c r="A6537" s="8">
        <v>45674</v>
      </c>
      <c r="B6537" s="5">
        <v>22.8</v>
      </c>
      <c r="C6537" s="8">
        <v>43060</v>
      </c>
      <c r="D6537" s="5">
        <v>199.49</v>
      </c>
      <c r="E6537" s="8">
        <v>45674</v>
      </c>
      <c r="F6537" s="5">
        <v>109.34699999999999</v>
      </c>
      <c r="G6537" s="8">
        <v>45674</v>
      </c>
      <c r="H6537" s="5">
        <v>0.78900000000000003</v>
      </c>
      <c r="I6537" s="8">
        <v>45674</v>
      </c>
      <c r="J6537" s="5">
        <v>99.29</v>
      </c>
      <c r="K6537" s="8">
        <v>45674</v>
      </c>
      <c r="L6537" s="5">
        <v>15.97</v>
      </c>
      <c r="M6537" s="8">
        <v>43060</v>
      </c>
      <c r="N6537" s="5">
        <v>48.089500000000001</v>
      </c>
      <c r="O6537" s="8">
        <v>45674</v>
      </c>
      <c r="P6537" s="5">
        <v>22.7</v>
      </c>
    </row>
    <row r="6538" spans="1:16" x14ac:dyDescent="0.2">
      <c r="A6538" s="8">
        <v>45677</v>
      </c>
      <c r="B6538" s="5">
        <v>21.4</v>
      </c>
      <c r="C6538" s="8">
        <v>43061</v>
      </c>
      <c r="D6538" s="5">
        <v>52.93</v>
      </c>
      <c r="E6538" s="8">
        <v>45677</v>
      </c>
      <c r="F6538" s="5">
        <v>109.34699999999999</v>
      </c>
      <c r="G6538" s="8">
        <v>45677</v>
      </c>
      <c r="H6538" s="5">
        <v>0.78600000000000003</v>
      </c>
      <c r="I6538" s="8">
        <v>45677</v>
      </c>
      <c r="J6538" s="5">
        <v>99.29</v>
      </c>
      <c r="K6538" s="8">
        <v>45677</v>
      </c>
      <c r="L6538" s="5">
        <v>15.81</v>
      </c>
      <c r="M6538" s="8">
        <v>43061</v>
      </c>
      <c r="N6538" s="5">
        <v>46.875399999999999</v>
      </c>
      <c r="O6538" s="8">
        <v>45677</v>
      </c>
      <c r="P6538" s="5">
        <v>24.8</v>
      </c>
    </row>
    <row r="6539" spans="1:16" x14ac:dyDescent="0.2">
      <c r="A6539" s="8">
        <v>45678</v>
      </c>
      <c r="B6539" s="5">
        <v>20.6</v>
      </c>
      <c r="C6539" s="8">
        <v>43062</v>
      </c>
      <c r="D6539" s="5">
        <v>61.97</v>
      </c>
      <c r="E6539" s="8">
        <v>45678</v>
      </c>
      <c r="F6539" s="5">
        <v>108.062</v>
      </c>
      <c r="G6539" s="8">
        <v>45678</v>
      </c>
      <c r="H6539" s="5">
        <v>0.83399999999999996</v>
      </c>
      <c r="I6539" s="8">
        <v>45678</v>
      </c>
      <c r="J6539" s="5">
        <v>99.16</v>
      </c>
      <c r="K6539" s="8">
        <v>45678</v>
      </c>
      <c r="L6539" s="5">
        <v>15.06</v>
      </c>
      <c r="M6539" s="8">
        <v>43062</v>
      </c>
      <c r="N6539" s="5">
        <v>46.875399999999999</v>
      </c>
      <c r="O6539" s="8">
        <v>45678</v>
      </c>
      <c r="P6539" s="5">
        <v>25.6</v>
      </c>
    </row>
    <row r="6540" spans="1:16" x14ac:dyDescent="0.2">
      <c r="A6540" s="8">
        <v>45679</v>
      </c>
      <c r="B6540" s="5">
        <v>19.8</v>
      </c>
      <c r="C6540" s="8">
        <v>43063</v>
      </c>
      <c r="D6540" s="5">
        <v>34.880000000000003</v>
      </c>
      <c r="E6540" s="8">
        <v>45679</v>
      </c>
      <c r="F6540" s="5">
        <v>108.167</v>
      </c>
      <c r="G6540" s="8">
        <v>45679</v>
      </c>
      <c r="H6540" s="5">
        <v>0.87</v>
      </c>
      <c r="I6540" s="8">
        <v>45679</v>
      </c>
      <c r="J6540" s="5">
        <v>99.14</v>
      </c>
      <c r="K6540" s="8">
        <v>45679</v>
      </c>
      <c r="L6540" s="5">
        <v>15.1</v>
      </c>
      <c r="M6540" s="8">
        <v>43063</v>
      </c>
      <c r="N6540" s="5">
        <v>46.160699999999999</v>
      </c>
      <c r="O6540" s="8">
        <v>45679</v>
      </c>
      <c r="P6540" s="5">
        <v>27.4</v>
      </c>
    </row>
    <row r="6541" spans="1:16" x14ac:dyDescent="0.2">
      <c r="A6541" s="8">
        <v>45680</v>
      </c>
      <c r="B6541" s="5">
        <v>18.7</v>
      </c>
      <c r="C6541" s="8">
        <v>43064</v>
      </c>
      <c r="D6541" s="5">
        <v>48.73</v>
      </c>
      <c r="E6541" s="8">
        <v>45680</v>
      </c>
      <c r="F6541" s="5">
        <v>108.047</v>
      </c>
      <c r="G6541" s="8">
        <v>45680</v>
      </c>
      <c r="H6541" s="5">
        <v>0.88700000000000001</v>
      </c>
      <c r="I6541" s="8">
        <v>45680</v>
      </c>
      <c r="J6541" s="5">
        <v>99.13</v>
      </c>
      <c r="K6541" s="8">
        <v>45680</v>
      </c>
      <c r="L6541" s="5">
        <v>15.02</v>
      </c>
      <c r="M6541" s="8">
        <v>43064</v>
      </c>
      <c r="N6541" s="5">
        <v>46.160699999999999</v>
      </c>
      <c r="O6541" s="8">
        <v>45680</v>
      </c>
      <c r="P6541" s="5">
        <v>27.8</v>
      </c>
    </row>
    <row r="6542" spans="1:16" x14ac:dyDescent="0.2">
      <c r="A6542" s="8">
        <v>45681</v>
      </c>
      <c r="B6542" s="5">
        <v>10.1</v>
      </c>
      <c r="C6542" s="8">
        <v>43065</v>
      </c>
      <c r="D6542" s="5">
        <v>105.07</v>
      </c>
      <c r="E6542" s="8">
        <v>45681</v>
      </c>
      <c r="F6542" s="5">
        <v>107.443</v>
      </c>
      <c r="G6542" s="8">
        <v>45681</v>
      </c>
      <c r="H6542" s="5">
        <v>0.88</v>
      </c>
      <c r="I6542" s="8">
        <v>45681</v>
      </c>
      <c r="J6542" s="5">
        <v>99.11</v>
      </c>
      <c r="K6542" s="8">
        <v>45681</v>
      </c>
      <c r="L6542" s="5">
        <v>14.85</v>
      </c>
      <c r="M6542" s="8">
        <v>43065</v>
      </c>
      <c r="N6542" s="5">
        <v>46.160699999999999</v>
      </c>
      <c r="O6542" s="8">
        <v>45681</v>
      </c>
      <c r="P6542" s="5">
        <v>27.2</v>
      </c>
    </row>
    <row r="6543" spans="1:16" x14ac:dyDescent="0.2">
      <c r="A6543" s="8">
        <v>45684</v>
      </c>
      <c r="B6543" s="5">
        <v>9.6</v>
      </c>
      <c r="C6543" s="8">
        <v>43066</v>
      </c>
      <c r="D6543" s="5">
        <v>31.11</v>
      </c>
      <c r="E6543" s="8">
        <v>45684</v>
      </c>
      <c r="F6543" s="5">
        <v>107.34099999999999</v>
      </c>
      <c r="G6543" s="8">
        <v>45684</v>
      </c>
      <c r="H6543" s="5">
        <v>0.71299999999999997</v>
      </c>
      <c r="I6543" s="8">
        <v>45684</v>
      </c>
      <c r="J6543" s="5">
        <v>99.17</v>
      </c>
      <c r="K6543" s="8">
        <v>45684</v>
      </c>
      <c r="L6543" s="5">
        <v>17.899999999999999</v>
      </c>
      <c r="M6543" s="8">
        <v>43066</v>
      </c>
      <c r="N6543" s="5">
        <v>45.292200000000001</v>
      </c>
      <c r="O6543" s="8">
        <v>45684</v>
      </c>
      <c r="P6543" s="5">
        <v>33.6</v>
      </c>
    </row>
    <row r="6544" spans="1:16" x14ac:dyDescent="0.2">
      <c r="A6544" s="8">
        <v>45685</v>
      </c>
      <c r="B6544" s="5">
        <v>8</v>
      </c>
      <c r="C6544" s="8">
        <v>43067</v>
      </c>
      <c r="D6544" s="5">
        <v>206.63</v>
      </c>
      <c r="E6544" s="8">
        <v>45685</v>
      </c>
      <c r="F6544" s="5">
        <v>107.866</v>
      </c>
      <c r="G6544" s="8">
        <v>45685</v>
      </c>
      <c r="H6544" s="5">
        <v>0.78200000000000003</v>
      </c>
      <c r="I6544" s="8">
        <v>45685</v>
      </c>
      <c r="J6544" s="5">
        <v>99.14</v>
      </c>
      <c r="K6544" s="8">
        <v>45685</v>
      </c>
      <c r="L6544" s="5">
        <v>16.41</v>
      </c>
      <c r="M6544" s="8">
        <v>43067</v>
      </c>
      <c r="N6544" s="5">
        <v>44.932099999999998</v>
      </c>
      <c r="O6544" s="8">
        <v>45685</v>
      </c>
      <c r="P6544" s="5">
        <v>31.1</v>
      </c>
    </row>
    <row r="6545" spans="1:16" x14ac:dyDescent="0.2">
      <c r="A6545" s="8">
        <v>45686</v>
      </c>
      <c r="B6545" s="5">
        <v>8.6999999999999993</v>
      </c>
      <c r="C6545" s="8">
        <v>43068</v>
      </c>
      <c r="D6545" s="5">
        <v>103.98</v>
      </c>
      <c r="E6545" s="8">
        <v>45686</v>
      </c>
      <c r="F6545" s="5">
        <v>108</v>
      </c>
      <c r="G6545" s="8">
        <v>45686</v>
      </c>
      <c r="H6545" s="5">
        <v>0.76300000000000001</v>
      </c>
      <c r="I6545" s="8">
        <v>45686</v>
      </c>
      <c r="J6545" s="5">
        <v>99.18</v>
      </c>
      <c r="K6545" s="8">
        <v>45686</v>
      </c>
      <c r="L6545" s="5">
        <v>16.559999999999999</v>
      </c>
      <c r="M6545" s="8">
        <v>43068</v>
      </c>
      <c r="N6545" s="5">
        <v>45.535499999999999</v>
      </c>
      <c r="O6545" s="8">
        <v>45686</v>
      </c>
      <c r="P6545" s="5">
        <v>33.9</v>
      </c>
    </row>
    <row r="6546" spans="1:16" x14ac:dyDescent="0.2">
      <c r="A6546" s="8">
        <v>45687</v>
      </c>
      <c r="B6546" s="5">
        <v>9.4</v>
      </c>
      <c r="C6546" s="8">
        <v>43069</v>
      </c>
      <c r="D6546" s="5">
        <v>101.48</v>
      </c>
      <c r="E6546" s="8">
        <v>45687</v>
      </c>
      <c r="F6546" s="5">
        <v>107.797</v>
      </c>
      <c r="G6546" s="8">
        <v>45687</v>
      </c>
      <c r="H6546" s="5">
        <v>0.80900000000000005</v>
      </c>
      <c r="I6546" s="8">
        <v>45687</v>
      </c>
      <c r="J6546" s="5">
        <v>99.14</v>
      </c>
      <c r="K6546" s="8">
        <v>45687</v>
      </c>
      <c r="L6546" s="5">
        <v>15.84</v>
      </c>
      <c r="M6546" s="8">
        <v>43069</v>
      </c>
      <c r="N6546" s="5">
        <v>46.827100000000002</v>
      </c>
      <c r="O6546" s="8">
        <v>45687</v>
      </c>
      <c r="P6546" s="5">
        <v>33.5</v>
      </c>
    </row>
    <row r="6547" spans="1:16" x14ac:dyDescent="0.2">
      <c r="A6547" s="8">
        <v>45688</v>
      </c>
      <c r="B6547" s="5">
        <v>12.4</v>
      </c>
      <c r="C6547" s="8">
        <v>43070</v>
      </c>
      <c r="D6547" s="5">
        <v>86.95</v>
      </c>
      <c r="E6547" s="8">
        <v>45688</v>
      </c>
      <c r="F6547" s="5">
        <v>108.37</v>
      </c>
      <c r="G6547" s="8">
        <v>45688</v>
      </c>
      <c r="H6547" s="5">
        <v>0.78400000000000003</v>
      </c>
      <c r="I6547" s="8">
        <v>45688</v>
      </c>
      <c r="J6547" s="5">
        <v>99.22</v>
      </c>
      <c r="K6547" s="8">
        <v>45688</v>
      </c>
      <c r="L6547" s="5">
        <v>16.43</v>
      </c>
      <c r="M6547" s="8">
        <v>43070</v>
      </c>
      <c r="N6547" s="5">
        <v>50.170400000000001</v>
      </c>
      <c r="O6547" s="8">
        <v>45688</v>
      </c>
      <c r="P6547" s="5">
        <v>36.9</v>
      </c>
    </row>
    <row r="6548" spans="1:16" x14ac:dyDescent="0.2">
      <c r="A6548" s="8">
        <v>45691</v>
      </c>
      <c r="B6548" s="5">
        <v>16.8</v>
      </c>
      <c r="C6548" s="8">
        <v>43071</v>
      </c>
      <c r="D6548" s="5">
        <v>93.82</v>
      </c>
      <c r="E6548" s="8">
        <v>45691</v>
      </c>
      <c r="F6548" s="5">
        <v>108.99</v>
      </c>
      <c r="G6548" s="8">
        <v>45691</v>
      </c>
      <c r="H6548" s="5">
        <v>0.69</v>
      </c>
      <c r="I6548" s="8">
        <v>45691</v>
      </c>
      <c r="J6548" s="5">
        <v>99.24</v>
      </c>
      <c r="K6548" s="8">
        <v>45691</v>
      </c>
      <c r="L6548" s="5">
        <v>18.62</v>
      </c>
      <c r="M6548" s="8">
        <v>43071</v>
      </c>
      <c r="N6548" s="5">
        <v>50.170400000000001</v>
      </c>
      <c r="O6548" s="8">
        <v>45691</v>
      </c>
      <c r="P6548" s="5">
        <v>46.6</v>
      </c>
    </row>
    <row r="6549" spans="1:16" x14ac:dyDescent="0.2">
      <c r="A6549" s="8">
        <v>45692</v>
      </c>
      <c r="B6549" s="5">
        <v>10.3</v>
      </c>
      <c r="C6549" s="8">
        <v>43072</v>
      </c>
      <c r="D6549" s="5">
        <v>87.52</v>
      </c>
      <c r="E6549" s="8">
        <v>45692</v>
      </c>
      <c r="F6549" s="5">
        <v>107.96</v>
      </c>
      <c r="G6549" s="8">
        <v>45692</v>
      </c>
      <c r="H6549" s="5">
        <v>0.74</v>
      </c>
      <c r="I6549" s="8">
        <v>45692</v>
      </c>
      <c r="J6549" s="5">
        <v>99.17</v>
      </c>
      <c r="K6549" s="8">
        <v>45692</v>
      </c>
      <c r="L6549" s="5">
        <v>17.21</v>
      </c>
      <c r="M6549" s="8">
        <v>43072</v>
      </c>
      <c r="N6549" s="5">
        <v>50.170400000000001</v>
      </c>
      <c r="O6549" s="8">
        <v>45692</v>
      </c>
      <c r="P6549" s="5">
        <v>28.9</v>
      </c>
    </row>
    <row r="6550" spans="1:16" x14ac:dyDescent="0.2">
      <c r="A6550" s="8">
        <v>45693</v>
      </c>
      <c r="B6550" s="5">
        <v>9.1999999999999993</v>
      </c>
      <c r="C6550" s="8">
        <v>43073</v>
      </c>
      <c r="D6550" s="5">
        <v>101.07</v>
      </c>
      <c r="E6550" s="8">
        <v>45693</v>
      </c>
      <c r="F6550" s="5">
        <v>107.57899999999999</v>
      </c>
      <c r="G6550" s="8">
        <v>45693</v>
      </c>
      <c r="H6550" s="5">
        <v>0.78300000000000003</v>
      </c>
      <c r="I6550" s="8">
        <v>45693</v>
      </c>
      <c r="J6550" s="5">
        <v>99.1</v>
      </c>
      <c r="K6550" s="8">
        <v>45693</v>
      </c>
      <c r="L6550" s="5">
        <v>15.77</v>
      </c>
      <c r="M6550" s="8">
        <v>43073</v>
      </c>
      <c r="N6550" s="5">
        <v>48.761299999999999</v>
      </c>
      <c r="O6550" s="8">
        <v>45693</v>
      </c>
      <c r="P6550" s="5">
        <v>28.5</v>
      </c>
    </row>
    <row r="6551" spans="1:16" x14ac:dyDescent="0.2">
      <c r="A6551" s="8">
        <v>45694</v>
      </c>
      <c r="B6551" s="5">
        <v>7.7</v>
      </c>
      <c r="C6551" s="8">
        <v>43074</v>
      </c>
      <c r="D6551" s="5">
        <v>95.44</v>
      </c>
      <c r="E6551" s="8">
        <v>45694</v>
      </c>
      <c r="F6551" s="5">
        <v>107.68899999999999</v>
      </c>
      <c r="G6551" s="8">
        <v>45694</v>
      </c>
      <c r="H6551" s="5">
        <v>0.80800000000000005</v>
      </c>
      <c r="I6551" s="8">
        <v>45694</v>
      </c>
      <c r="J6551" s="5">
        <v>99.09</v>
      </c>
      <c r="K6551" s="8">
        <v>45694</v>
      </c>
      <c r="L6551" s="5">
        <v>15.5</v>
      </c>
      <c r="M6551" s="8">
        <v>43074</v>
      </c>
      <c r="N6551" s="5">
        <v>49.237299999999998</v>
      </c>
      <c r="O6551" s="8">
        <v>45694</v>
      </c>
      <c r="P6551" s="5">
        <v>29</v>
      </c>
    </row>
    <row r="6552" spans="1:16" x14ac:dyDescent="0.2">
      <c r="A6552" s="8">
        <v>45695</v>
      </c>
      <c r="B6552" s="5">
        <v>3</v>
      </c>
      <c r="C6552" s="8">
        <v>43075</v>
      </c>
      <c r="D6552" s="5">
        <v>57.79</v>
      </c>
      <c r="E6552" s="8">
        <v>45695</v>
      </c>
      <c r="F6552" s="5">
        <v>108.04</v>
      </c>
      <c r="G6552" s="8">
        <v>45695</v>
      </c>
      <c r="H6552" s="5">
        <v>0.76700000000000002</v>
      </c>
      <c r="I6552" s="8">
        <v>45695</v>
      </c>
      <c r="J6552" s="5">
        <v>99.18</v>
      </c>
      <c r="K6552" s="8">
        <v>45695</v>
      </c>
      <c r="L6552" s="5">
        <v>16.54</v>
      </c>
      <c r="M6552" s="8">
        <v>43075</v>
      </c>
      <c r="N6552" s="5">
        <v>49.321800000000003</v>
      </c>
      <c r="O6552" s="8">
        <v>45695</v>
      </c>
      <c r="P6552" s="5">
        <v>21.3</v>
      </c>
    </row>
    <row r="6553" spans="1:16" x14ac:dyDescent="0.2">
      <c r="A6553" s="8">
        <v>45698</v>
      </c>
      <c r="B6553" s="5">
        <v>2.2000000000000002</v>
      </c>
      <c r="C6553" s="8">
        <v>43076</v>
      </c>
      <c r="D6553" s="5">
        <v>40.69</v>
      </c>
      <c r="E6553" s="8">
        <v>45698</v>
      </c>
      <c r="F6553" s="5">
        <v>108.319</v>
      </c>
      <c r="G6553" s="8">
        <v>45698</v>
      </c>
      <c r="H6553" s="5">
        <v>0.80900000000000005</v>
      </c>
      <c r="I6553" s="8">
        <v>45698</v>
      </c>
      <c r="J6553" s="5">
        <v>99.16</v>
      </c>
      <c r="K6553" s="8">
        <v>45698</v>
      </c>
      <c r="L6553" s="5">
        <v>15.81</v>
      </c>
      <c r="M6553" s="8">
        <v>43076</v>
      </c>
      <c r="N6553" s="5">
        <v>49.235799999999998</v>
      </c>
      <c r="O6553" s="8">
        <v>45698</v>
      </c>
      <c r="P6553" s="5">
        <v>20.3</v>
      </c>
    </row>
    <row r="6554" spans="1:16" x14ac:dyDescent="0.2">
      <c r="A6554" s="8">
        <v>45699</v>
      </c>
      <c r="B6554" s="5">
        <v>0.7</v>
      </c>
      <c r="C6554" s="8">
        <v>43077</v>
      </c>
      <c r="D6554" s="5">
        <v>63.52</v>
      </c>
      <c r="E6554" s="8">
        <v>45699</v>
      </c>
      <c r="F6554" s="5">
        <v>107.96299999999999</v>
      </c>
      <c r="G6554" s="8">
        <v>45699</v>
      </c>
      <c r="H6554" s="5">
        <v>0.81100000000000005</v>
      </c>
      <c r="I6554" s="8">
        <v>45699</v>
      </c>
      <c r="J6554" s="5">
        <v>99.16</v>
      </c>
      <c r="K6554" s="8">
        <v>45699</v>
      </c>
      <c r="L6554" s="5">
        <v>16.02</v>
      </c>
      <c r="M6554" s="8">
        <v>43077</v>
      </c>
      <c r="N6554" s="5">
        <v>47.492199999999997</v>
      </c>
      <c r="O6554" s="8">
        <v>45699</v>
      </c>
      <c r="P6554" s="5">
        <v>25.4</v>
      </c>
    </row>
    <row r="6555" spans="1:16" x14ac:dyDescent="0.2">
      <c r="A6555" s="8">
        <v>45700</v>
      </c>
      <c r="B6555" s="5">
        <v>4.0999999999999996</v>
      </c>
      <c r="C6555" s="8">
        <v>43078</v>
      </c>
      <c r="D6555" s="5">
        <v>129.88999999999999</v>
      </c>
      <c r="E6555" s="8">
        <v>45700</v>
      </c>
      <c r="F6555" s="5">
        <v>107.938</v>
      </c>
      <c r="G6555" s="8">
        <v>45700</v>
      </c>
      <c r="H6555" s="5">
        <v>0.81100000000000005</v>
      </c>
      <c r="I6555" s="8">
        <v>45700</v>
      </c>
      <c r="J6555" s="5">
        <v>99.2</v>
      </c>
      <c r="K6555" s="8">
        <v>45700</v>
      </c>
      <c r="L6555" s="5">
        <v>15.89</v>
      </c>
      <c r="M6555" s="8">
        <v>43078</v>
      </c>
      <c r="N6555" s="5">
        <v>47.492199999999997</v>
      </c>
      <c r="O6555" s="8">
        <v>45700</v>
      </c>
      <c r="P6555" s="5">
        <v>30</v>
      </c>
    </row>
    <row r="6556" spans="1:16" x14ac:dyDescent="0.2">
      <c r="A6556" s="8">
        <v>45701</v>
      </c>
      <c r="B6556" s="5">
        <v>4.9000000000000004</v>
      </c>
      <c r="C6556" s="8">
        <v>43079</v>
      </c>
      <c r="D6556" s="5">
        <v>87.45</v>
      </c>
      <c r="E6556" s="8">
        <v>45701</v>
      </c>
      <c r="F6556" s="5">
        <v>107.313</v>
      </c>
      <c r="G6556" s="8">
        <v>45701</v>
      </c>
      <c r="H6556" s="5">
        <v>0.83099999999999996</v>
      </c>
      <c r="I6556" s="8">
        <v>45701</v>
      </c>
      <c r="J6556" s="5">
        <v>99.08</v>
      </c>
      <c r="K6556" s="8">
        <v>45701</v>
      </c>
      <c r="L6556" s="5">
        <v>15.1</v>
      </c>
      <c r="M6556" s="8">
        <v>43079</v>
      </c>
      <c r="N6556" s="5">
        <v>47.492199999999997</v>
      </c>
      <c r="O6556" s="8">
        <v>45701</v>
      </c>
      <c r="P6556" s="5">
        <v>32</v>
      </c>
    </row>
    <row r="6557" spans="1:16" x14ac:dyDescent="0.2">
      <c r="A6557" s="8">
        <v>45702</v>
      </c>
      <c r="B6557" s="5">
        <v>-0.5</v>
      </c>
      <c r="C6557" s="8">
        <v>43080</v>
      </c>
      <c r="D6557" s="5">
        <v>81.459999999999994</v>
      </c>
      <c r="E6557" s="8">
        <v>45702</v>
      </c>
      <c r="F6557" s="5">
        <v>106.71</v>
      </c>
      <c r="G6557" s="8">
        <v>45702</v>
      </c>
      <c r="H6557" s="5">
        <v>0.83799999999999997</v>
      </c>
      <c r="I6557" s="8">
        <v>45702</v>
      </c>
      <c r="J6557" s="5">
        <v>99.04</v>
      </c>
      <c r="K6557" s="8">
        <v>45702</v>
      </c>
      <c r="L6557" s="5">
        <v>14.77</v>
      </c>
      <c r="M6557" s="8">
        <v>43080</v>
      </c>
      <c r="N6557" s="5">
        <v>46.572099999999999</v>
      </c>
      <c r="O6557" s="8">
        <v>45702</v>
      </c>
      <c r="P6557" s="5">
        <v>25.9</v>
      </c>
    </row>
    <row r="6558" spans="1:16" x14ac:dyDescent="0.2">
      <c r="A6558" s="8">
        <v>45705</v>
      </c>
      <c r="B6558" s="5">
        <v>0.2</v>
      </c>
      <c r="C6558" s="8">
        <v>43081</v>
      </c>
      <c r="D6558" s="5">
        <v>66.430000000000007</v>
      </c>
      <c r="E6558" s="8">
        <v>45705</v>
      </c>
      <c r="F6558" s="5">
        <v>106.575</v>
      </c>
      <c r="G6558" s="8">
        <v>45705</v>
      </c>
      <c r="H6558" s="5">
        <v>0.80800000000000005</v>
      </c>
      <c r="I6558" s="8">
        <v>45705</v>
      </c>
      <c r="J6558" s="5">
        <v>99.04</v>
      </c>
      <c r="K6558" s="8">
        <v>45705</v>
      </c>
      <c r="L6558" s="5">
        <v>15.37</v>
      </c>
      <c r="M6558" s="8">
        <v>43081</v>
      </c>
      <c r="N6558" s="5">
        <v>46.746600000000001</v>
      </c>
      <c r="O6558" s="8">
        <v>45705</v>
      </c>
      <c r="P6558" s="5">
        <v>25.4</v>
      </c>
    </row>
    <row r="6559" spans="1:16" x14ac:dyDescent="0.2">
      <c r="A6559" s="8">
        <v>45706</v>
      </c>
      <c r="B6559" s="5">
        <v>0.4</v>
      </c>
      <c r="C6559" s="8">
        <v>43082</v>
      </c>
      <c r="D6559" s="5">
        <v>52.01</v>
      </c>
      <c r="E6559" s="8">
        <v>45706</v>
      </c>
      <c r="F6559" s="5">
        <v>107.054</v>
      </c>
      <c r="G6559" s="8">
        <v>45706</v>
      </c>
      <c r="H6559" s="5">
        <v>0.86</v>
      </c>
      <c r="I6559" s="8">
        <v>45706</v>
      </c>
      <c r="J6559" s="5">
        <v>99.07</v>
      </c>
      <c r="K6559" s="8">
        <v>45706</v>
      </c>
      <c r="L6559" s="5">
        <v>15.35</v>
      </c>
      <c r="M6559" s="8">
        <v>43082</v>
      </c>
      <c r="N6559" s="5">
        <v>45.034799999999997</v>
      </c>
      <c r="O6559" s="8">
        <v>45706</v>
      </c>
      <c r="P6559" s="5">
        <v>25.9</v>
      </c>
    </row>
    <row r="6560" spans="1:16" x14ac:dyDescent="0.2">
      <c r="A6560" s="8">
        <v>45707</v>
      </c>
      <c r="B6560" s="5">
        <v>0.5</v>
      </c>
      <c r="C6560" s="8">
        <v>43083</v>
      </c>
      <c r="D6560" s="5">
        <v>32.590000000000003</v>
      </c>
      <c r="E6560" s="8">
        <v>45707</v>
      </c>
      <c r="F6560" s="5">
        <v>107.173</v>
      </c>
      <c r="G6560" s="8">
        <v>45707</v>
      </c>
      <c r="H6560" s="5">
        <v>0.84899999999999998</v>
      </c>
      <c r="I6560" s="8">
        <v>45707</v>
      </c>
      <c r="J6560" s="5">
        <v>99.07</v>
      </c>
      <c r="K6560" s="8">
        <v>45707</v>
      </c>
      <c r="L6560" s="5">
        <v>15.27</v>
      </c>
      <c r="M6560" s="8">
        <v>43083</v>
      </c>
      <c r="N6560" s="5">
        <v>44.835700000000003</v>
      </c>
      <c r="O6560" s="8">
        <v>45707</v>
      </c>
      <c r="P6560" s="5">
        <v>25.9</v>
      </c>
    </row>
    <row r="6561" spans="1:16" x14ac:dyDescent="0.2">
      <c r="A6561" s="8">
        <v>45708</v>
      </c>
      <c r="B6561" s="5">
        <v>-0.2</v>
      </c>
      <c r="C6561" s="8">
        <v>43084</v>
      </c>
      <c r="D6561" s="5">
        <v>104.84</v>
      </c>
      <c r="E6561" s="8">
        <v>45708</v>
      </c>
      <c r="F6561" s="5">
        <v>106.372</v>
      </c>
      <c r="G6561" s="8">
        <v>45708</v>
      </c>
      <c r="H6561" s="5">
        <v>0.81599999999999995</v>
      </c>
      <c r="I6561" s="8">
        <v>45708</v>
      </c>
      <c r="J6561" s="5">
        <v>99.05</v>
      </c>
      <c r="K6561" s="8">
        <v>45708</v>
      </c>
      <c r="L6561" s="5">
        <v>15.66</v>
      </c>
      <c r="M6561" s="8">
        <v>43084</v>
      </c>
      <c r="N6561" s="5">
        <v>46.433799999999998</v>
      </c>
      <c r="O6561" s="8">
        <v>45708</v>
      </c>
      <c r="P6561" s="5">
        <v>29.2</v>
      </c>
    </row>
    <row r="6562" spans="1:16" x14ac:dyDescent="0.2">
      <c r="A6562" s="8">
        <v>45709</v>
      </c>
      <c r="B6562" s="5">
        <v>-7.8</v>
      </c>
      <c r="C6562" s="8">
        <v>43085</v>
      </c>
      <c r="D6562" s="5">
        <v>95.65</v>
      </c>
      <c r="E6562" s="8">
        <v>45709</v>
      </c>
      <c r="F6562" s="5">
        <v>106.61199999999999</v>
      </c>
      <c r="G6562" s="8">
        <v>45709</v>
      </c>
      <c r="H6562" s="5">
        <v>0.64500000000000002</v>
      </c>
      <c r="I6562" s="8">
        <v>45709</v>
      </c>
      <c r="J6562" s="5">
        <v>99.13</v>
      </c>
      <c r="K6562" s="8">
        <v>45709</v>
      </c>
      <c r="L6562" s="5">
        <v>18.21</v>
      </c>
      <c r="M6562" s="8">
        <v>43085</v>
      </c>
      <c r="N6562" s="5">
        <v>46.433799999999998</v>
      </c>
      <c r="O6562" s="8">
        <v>45709</v>
      </c>
      <c r="P6562" s="5">
        <v>20.3</v>
      </c>
    </row>
    <row r="6563" spans="1:16" x14ac:dyDescent="0.2">
      <c r="A6563" s="8">
        <v>45712</v>
      </c>
      <c r="B6563" s="5">
        <v>-5.5</v>
      </c>
      <c r="C6563" s="8">
        <v>43086</v>
      </c>
      <c r="D6563" s="5">
        <v>141.38</v>
      </c>
      <c r="E6563" s="8">
        <v>45712</v>
      </c>
      <c r="F6563" s="5">
        <v>106.596</v>
      </c>
      <c r="G6563" s="8">
        <v>45712</v>
      </c>
      <c r="H6563" s="5">
        <v>0.59699999999999998</v>
      </c>
      <c r="I6563" s="8">
        <v>45712</v>
      </c>
      <c r="J6563" s="5">
        <v>99.15</v>
      </c>
      <c r="K6563" s="8">
        <v>45712</v>
      </c>
      <c r="L6563" s="5">
        <v>18.98</v>
      </c>
      <c r="M6563" s="8">
        <v>43086</v>
      </c>
      <c r="N6563" s="5">
        <v>46.433799999999998</v>
      </c>
      <c r="O6563" s="8">
        <v>45712</v>
      </c>
      <c r="P6563" s="5">
        <v>21.2</v>
      </c>
    </row>
    <row r="6564" spans="1:16" x14ac:dyDescent="0.2">
      <c r="A6564" s="8">
        <v>45713</v>
      </c>
      <c r="B6564" s="5">
        <v>-7.7</v>
      </c>
      <c r="C6564" s="8">
        <v>43087</v>
      </c>
      <c r="D6564" s="5">
        <v>94.77</v>
      </c>
      <c r="E6564" s="8">
        <v>45713</v>
      </c>
      <c r="F6564" s="5">
        <v>106.30800000000001</v>
      </c>
      <c r="G6564" s="8">
        <v>45713</v>
      </c>
      <c r="H6564" s="5">
        <v>0.53800000000000003</v>
      </c>
      <c r="I6564" s="8">
        <v>45713</v>
      </c>
      <c r="J6564" s="5">
        <v>99.13</v>
      </c>
      <c r="K6564" s="8">
        <v>45713</v>
      </c>
      <c r="L6564" s="5">
        <v>19.43</v>
      </c>
      <c r="M6564" s="8">
        <v>43087</v>
      </c>
      <c r="N6564" s="5">
        <v>46.727499999999999</v>
      </c>
      <c r="O6564" s="8">
        <v>45713</v>
      </c>
      <c r="P6564" s="5">
        <v>16</v>
      </c>
    </row>
    <row r="6565" spans="1:16" x14ac:dyDescent="0.2">
      <c r="A6565" s="8">
        <v>45714</v>
      </c>
      <c r="B6565" s="5">
        <v>-8.5</v>
      </c>
      <c r="C6565" s="8">
        <v>43088</v>
      </c>
      <c r="D6565" s="5">
        <v>82.4</v>
      </c>
      <c r="E6565" s="8">
        <v>45714</v>
      </c>
      <c r="F6565" s="5">
        <v>106.416</v>
      </c>
      <c r="G6565" s="8">
        <v>45714</v>
      </c>
      <c r="H6565" s="5">
        <v>0.54200000000000004</v>
      </c>
      <c r="I6565" s="8">
        <v>45714</v>
      </c>
      <c r="J6565" s="5">
        <v>99.12</v>
      </c>
      <c r="K6565" s="8">
        <v>45714</v>
      </c>
      <c r="L6565" s="5">
        <v>19.100000000000001</v>
      </c>
      <c r="M6565" s="8">
        <v>43088</v>
      </c>
      <c r="N6565" s="5">
        <v>48.957700000000003</v>
      </c>
      <c r="O6565" s="8">
        <v>45714</v>
      </c>
      <c r="P6565" s="5">
        <v>15.5</v>
      </c>
    </row>
    <row r="6566" spans="1:16" x14ac:dyDescent="0.2">
      <c r="A6566" s="8">
        <v>45715</v>
      </c>
      <c r="B6566" s="5">
        <v>-10.7</v>
      </c>
      <c r="C6566" s="8">
        <v>43089</v>
      </c>
      <c r="D6566" s="5">
        <v>57.2</v>
      </c>
      <c r="E6566" s="8">
        <v>45715</v>
      </c>
      <c r="F6566" s="5">
        <v>107.244</v>
      </c>
      <c r="G6566" s="8">
        <v>45715</v>
      </c>
      <c r="H6566" s="5">
        <v>0.43</v>
      </c>
      <c r="I6566" s="8">
        <v>45715</v>
      </c>
      <c r="J6566" s="5">
        <v>99.26</v>
      </c>
      <c r="K6566" s="8">
        <v>45715</v>
      </c>
      <c r="L6566" s="5">
        <v>21.13</v>
      </c>
      <c r="M6566" s="8">
        <v>43089</v>
      </c>
      <c r="N6566" s="5">
        <v>49.953899999999997</v>
      </c>
      <c r="O6566" s="8">
        <v>45715</v>
      </c>
      <c r="P6566" s="5">
        <v>15</v>
      </c>
    </row>
    <row r="6567" spans="1:16" x14ac:dyDescent="0.2">
      <c r="A6567" s="8">
        <v>45716</v>
      </c>
      <c r="B6567" s="5">
        <v>-16.5</v>
      </c>
      <c r="C6567" s="8">
        <v>43090</v>
      </c>
      <c r="D6567" s="5">
        <v>92.94</v>
      </c>
      <c r="E6567" s="8">
        <v>45716</v>
      </c>
      <c r="F6567" s="5">
        <v>107.614</v>
      </c>
      <c r="G6567" s="8">
        <v>45716</v>
      </c>
      <c r="H6567" s="5">
        <v>0.47899999999999998</v>
      </c>
      <c r="I6567" s="8">
        <v>45716</v>
      </c>
      <c r="J6567" s="5">
        <v>99.19</v>
      </c>
      <c r="K6567" s="8">
        <v>45716</v>
      </c>
      <c r="L6567" s="5">
        <v>19.63</v>
      </c>
      <c r="M6567" s="8">
        <v>43090</v>
      </c>
      <c r="N6567" s="5">
        <v>51.603499999999997</v>
      </c>
      <c r="O6567" s="8">
        <v>45716</v>
      </c>
      <c r="P6567" s="5">
        <v>5</v>
      </c>
    </row>
    <row r="6568" spans="1:16" x14ac:dyDescent="0.2">
      <c r="A6568" s="8">
        <v>45719</v>
      </c>
      <c r="B6568" s="5">
        <v>-12.2</v>
      </c>
      <c r="C6568" s="8">
        <v>43091</v>
      </c>
      <c r="D6568" s="5">
        <v>72.69</v>
      </c>
      <c r="E6568" s="8">
        <v>45719</v>
      </c>
      <c r="F6568" s="5">
        <v>106.747</v>
      </c>
      <c r="G6568" s="8">
        <v>45719</v>
      </c>
      <c r="H6568" s="5">
        <v>0.28799999999999998</v>
      </c>
      <c r="I6568" s="8">
        <v>45719</v>
      </c>
      <c r="J6568" s="5">
        <v>99.25</v>
      </c>
      <c r="K6568" s="8">
        <v>45719</v>
      </c>
      <c r="L6568" s="5">
        <v>22.78</v>
      </c>
      <c r="M6568" s="8">
        <v>43091</v>
      </c>
      <c r="N6568" s="5">
        <v>50.380299999999998</v>
      </c>
      <c r="O6568" s="8">
        <v>45719</v>
      </c>
      <c r="P6568" s="5">
        <v>18.8</v>
      </c>
    </row>
    <row r="6569" spans="1:16" x14ac:dyDescent="0.2">
      <c r="A6569" s="8">
        <v>45720</v>
      </c>
      <c r="B6569" s="5">
        <v>-11.9</v>
      </c>
      <c r="C6569" s="8">
        <v>43092</v>
      </c>
      <c r="D6569" s="5">
        <v>133.94</v>
      </c>
      <c r="E6569" s="8">
        <v>45720</v>
      </c>
      <c r="F6569" s="5">
        <v>105.74299999999999</v>
      </c>
      <c r="G6569" s="8">
        <v>45720</v>
      </c>
      <c r="H6569" s="5">
        <v>0.28799999999999998</v>
      </c>
      <c r="I6569" s="8">
        <v>45720</v>
      </c>
      <c r="J6569" s="5">
        <v>99.32</v>
      </c>
      <c r="K6569" s="8">
        <v>45720</v>
      </c>
      <c r="L6569" s="5">
        <v>23.51</v>
      </c>
      <c r="M6569" s="8">
        <v>43092</v>
      </c>
      <c r="N6569" s="5">
        <v>50.380299999999998</v>
      </c>
      <c r="O6569" s="8">
        <v>45720</v>
      </c>
      <c r="P6569" s="5">
        <v>18.600000000000001</v>
      </c>
    </row>
    <row r="6570" spans="1:16" x14ac:dyDescent="0.2">
      <c r="A6570" s="8">
        <v>45721</v>
      </c>
      <c r="B6570" s="5">
        <v>-9.8000000000000007</v>
      </c>
      <c r="C6570" s="8">
        <v>43093</v>
      </c>
      <c r="D6570" s="5">
        <v>158.85</v>
      </c>
      <c r="E6570" s="8">
        <v>45721</v>
      </c>
      <c r="F6570" s="5">
        <v>104.276</v>
      </c>
      <c r="G6570" s="8">
        <v>45721</v>
      </c>
      <c r="H6570" s="5">
        <v>0.38700000000000001</v>
      </c>
      <c r="I6570" s="8">
        <v>45721</v>
      </c>
      <c r="J6570" s="5">
        <v>99.22</v>
      </c>
      <c r="K6570" s="8">
        <v>45721</v>
      </c>
      <c r="L6570" s="5">
        <v>21.93</v>
      </c>
      <c r="M6570" s="8">
        <v>43093</v>
      </c>
      <c r="N6570" s="5">
        <v>50.380299999999998</v>
      </c>
      <c r="O6570" s="8">
        <v>45721</v>
      </c>
      <c r="P6570" s="5">
        <v>37.5</v>
      </c>
    </row>
    <row r="6571" spans="1:16" x14ac:dyDescent="0.2">
      <c r="A6571" s="8">
        <v>45722</v>
      </c>
      <c r="B6571" s="5">
        <v>-6.2</v>
      </c>
      <c r="C6571" s="8">
        <v>43094</v>
      </c>
      <c r="D6571" s="5">
        <v>101.81</v>
      </c>
      <c r="E6571" s="8">
        <v>45722</v>
      </c>
      <c r="F6571" s="5">
        <v>104.062</v>
      </c>
      <c r="G6571" s="8">
        <v>45722</v>
      </c>
      <c r="H6571" s="5">
        <v>0.192</v>
      </c>
      <c r="I6571" s="8">
        <v>45722</v>
      </c>
      <c r="J6571" s="5">
        <v>99.31</v>
      </c>
      <c r="K6571" s="8">
        <v>45722</v>
      </c>
      <c r="L6571" s="5">
        <v>24.87</v>
      </c>
      <c r="M6571" s="8">
        <v>43094</v>
      </c>
      <c r="N6571" s="5">
        <v>50.380299999999998</v>
      </c>
      <c r="O6571" s="8">
        <v>45722</v>
      </c>
      <c r="P6571" s="5">
        <v>37.700000000000003</v>
      </c>
    </row>
    <row r="6572" spans="1:16" x14ac:dyDescent="0.2">
      <c r="A6572" s="8">
        <v>45723</v>
      </c>
      <c r="B6572" s="5">
        <v>-7.4</v>
      </c>
      <c r="C6572" s="8">
        <v>43095</v>
      </c>
      <c r="D6572" s="5">
        <v>106.31</v>
      </c>
      <c r="E6572" s="8">
        <v>45723</v>
      </c>
      <c r="F6572" s="5">
        <v>103.83799999999999</v>
      </c>
      <c r="G6572" s="8">
        <v>45723</v>
      </c>
      <c r="H6572" s="5">
        <v>0.27</v>
      </c>
      <c r="I6572" s="8">
        <v>45723</v>
      </c>
      <c r="J6572" s="5">
        <v>99.3</v>
      </c>
      <c r="K6572" s="8">
        <v>45723</v>
      </c>
      <c r="L6572" s="5">
        <v>23.37</v>
      </c>
      <c r="M6572" s="8">
        <v>43095</v>
      </c>
      <c r="N6572" s="5">
        <v>48.820900000000002</v>
      </c>
      <c r="O6572" s="8">
        <v>45723</v>
      </c>
      <c r="P6572" s="5">
        <v>34.299999999999997</v>
      </c>
    </row>
    <row r="6573" spans="1:16" x14ac:dyDescent="0.2">
      <c r="A6573" s="8">
        <v>45726</v>
      </c>
      <c r="B6573" s="5">
        <v>-6.9</v>
      </c>
      <c r="C6573" s="8">
        <v>43096</v>
      </c>
      <c r="D6573" s="5">
        <v>58.44</v>
      </c>
      <c r="E6573" s="8">
        <v>45726</v>
      </c>
      <c r="F6573" s="5">
        <v>103.9</v>
      </c>
      <c r="G6573" s="8">
        <v>45726</v>
      </c>
      <c r="H6573" s="5">
        <v>-0.01</v>
      </c>
      <c r="I6573" s="8">
        <v>45726</v>
      </c>
      <c r="J6573" s="5">
        <v>99.43</v>
      </c>
      <c r="K6573" s="8">
        <v>45726</v>
      </c>
      <c r="L6573" s="5">
        <v>27.86</v>
      </c>
      <c r="M6573" s="8">
        <v>43096</v>
      </c>
      <c r="N6573" s="5">
        <v>47.73</v>
      </c>
      <c r="O6573" s="8">
        <v>45726</v>
      </c>
      <c r="P6573" s="5">
        <v>32.9</v>
      </c>
    </row>
    <row r="6574" spans="1:16" x14ac:dyDescent="0.2">
      <c r="A6574" s="8">
        <v>45727</v>
      </c>
      <c r="B6574" s="5">
        <v>-4.2</v>
      </c>
      <c r="C6574" s="8">
        <v>43097</v>
      </c>
      <c r="D6574" s="5">
        <v>63.24</v>
      </c>
      <c r="E6574" s="8">
        <v>45727</v>
      </c>
      <c r="F6574" s="5">
        <v>103.419</v>
      </c>
      <c r="G6574" s="8">
        <v>45727</v>
      </c>
      <c r="H6574" s="5">
        <v>3.2000000000000001E-2</v>
      </c>
      <c r="I6574" s="8">
        <v>45727</v>
      </c>
      <c r="J6574" s="5">
        <v>99.47</v>
      </c>
      <c r="K6574" s="8">
        <v>45727</v>
      </c>
      <c r="L6574" s="5">
        <v>26.92</v>
      </c>
      <c r="M6574" s="8">
        <v>43097</v>
      </c>
      <c r="N6574" s="5">
        <v>46.193800000000003</v>
      </c>
      <c r="O6574" s="8">
        <v>45727</v>
      </c>
      <c r="P6574" s="5">
        <v>30.5</v>
      </c>
    </row>
    <row r="6575" spans="1:16" x14ac:dyDescent="0.2">
      <c r="A6575" s="8">
        <v>45728</v>
      </c>
      <c r="B6575" s="5">
        <v>-8</v>
      </c>
      <c r="C6575" s="8">
        <v>43098</v>
      </c>
      <c r="D6575" s="5">
        <v>146.43</v>
      </c>
      <c r="E6575" s="8">
        <v>45728</v>
      </c>
      <c r="F6575" s="5">
        <v>103.61199999999999</v>
      </c>
      <c r="G6575" s="8">
        <v>45728</v>
      </c>
      <c r="H6575" s="5">
        <v>0.11799999999999999</v>
      </c>
      <c r="I6575" s="8">
        <v>45728</v>
      </c>
      <c r="J6575" s="5">
        <v>99.47</v>
      </c>
      <c r="K6575" s="8">
        <v>45728</v>
      </c>
      <c r="L6575" s="5">
        <v>24.23</v>
      </c>
      <c r="M6575" s="8">
        <v>43098</v>
      </c>
      <c r="N6575" s="5">
        <v>46.596200000000003</v>
      </c>
      <c r="O6575" s="8">
        <v>45728</v>
      </c>
      <c r="P6575" s="5">
        <v>26.9</v>
      </c>
    </row>
    <row r="6576" spans="1:16" x14ac:dyDescent="0.2">
      <c r="A6576" s="8">
        <v>45729</v>
      </c>
      <c r="B6576" s="5">
        <v>-6.2</v>
      </c>
      <c r="C6576" s="8">
        <v>43099</v>
      </c>
      <c r="D6576" s="5">
        <v>45.33</v>
      </c>
      <c r="E6576" s="8">
        <v>45729</v>
      </c>
      <c r="F6576" s="5">
        <v>103.828</v>
      </c>
      <c r="G6576" s="8">
        <v>45729</v>
      </c>
      <c r="H6576" s="5">
        <v>1.9E-2</v>
      </c>
      <c r="I6576" s="8">
        <v>45729</v>
      </c>
      <c r="J6576" s="5">
        <v>99.53</v>
      </c>
      <c r="K6576" s="8">
        <v>45729</v>
      </c>
      <c r="L6576" s="5">
        <v>24.66</v>
      </c>
      <c r="M6576" s="8">
        <v>43099</v>
      </c>
      <c r="N6576" s="5">
        <v>46.596200000000003</v>
      </c>
      <c r="O6576" s="8">
        <v>45729</v>
      </c>
      <c r="P6576" s="5">
        <v>27.5</v>
      </c>
    </row>
    <row r="6577" spans="1:16" x14ac:dyDescent="0.2">
      <c r="A6577" s="8">
        <v>45730</v>
      </c>
      <c r="B6577" s="5">
        <v>-9.6999999999999993</v>
      </c>
      <c r="C6577" s="8">
        <v>43100</v>
      </c>
      <c r="D6577" s="5">
        <v>174.9</v>
      </c>
      <c r="E6577" s="8">
        <v>45730</v>
      </c>
      <c r="F6577" s="5">
        <v>103.718</v>
      </c>
      <c r="G6577" s="8">
        <v>45730</v>
      </c>
      <c r="H6577" s="5">
        <v>0.2</v>
      </c>
      <c r="I6577" s="8">
        <v>45730</v>
      </c>
      <c r="J6577" s="5">
        <v>99.42</v>
      </c>
      <c r="K6577" s="8">
        <v>45730</v>
      </c>
      <c r="L6577" s="5">
        <v>21.77</v>
      </c>
      <c r="M6577" s="8">
        <v>43100</v>
      </c>
      <c r="N6577" s="5">
        <v>46.596200000000003</v>
      </c>
      <c r="O6577" s="8">
        <v>45730</v>
      </c>
      <c r="P6577" s="5">
        <v>17.3</v>
      </c>
    </row>
    <row r="6578" spans="1:16" x14ac:dyDescent="0.2">
      <c r="A6578" s="8">
        <v>45733</v>
      </c>
      <c r="B6578" s="5">
        <v>-13.7</v>
      </c>
      <c r="C6578" s="8">
        <v>43101</v>
      </c>
      <c r="D6578" s="5">
        <v>178.3</v>
      </c>
      <c r="E6578" s="8">
        <v>45733</v>
      </c>
      <c r="F6578" s="5">
        <v>103.37</v>
      </c>
      <c r="G6578" s="8">
        <v>45733</v>
      </c>
      <c r="H6578" s="5">
        <v>0.26500000000000001</v>
      </c>
      <c r="I6578" s="8">
        <v>45733</v>
      </c>
      <c r="J6578" s="5">
        <v>99.35</v>
      </c>
      <c r="K6578" s="8">
        <v>45733</v>
      </c>
      <c r="L6578" s="5">
        <v>20.51</v>
      </c>
      <c r="M6578" s="8">
        <v>43101</v>
      </c>
      <c r="N6578" s="5">
        <v>46.596200000000003</v>
      </c>
      <c r="O6578" s="8">
        <v>45733</v>
      </c>
      <c r="P6578" s="5">
        <v>11.8</v>
      </c>
    </row>
    <row r="6579" spans="1:16" x14ac:dyDescent="0.2">
      <c r="A6579" s="8">
        <v>45734</v>
      </c>
      <c r="B6579" s="5">
        <v>-7.3</v>
      </c>
      <c r="C6579" s="8">
        <v>43102</v>
      </c>
      <c r="D6579" s="5">
        <v>111.2</v>
      </c>
      <c r="E6579" s="8">
        <v>45734</v>
      </c>
      <c r="F6579" s="5">
        <v>103.244</v>
      </c>
      <c r="G6579" s="8">
        <v>45734</v>
      </c>
      <c r="H6579" s="5">
        <v>0.19500000000000001</v>
      </c>
      <c r="I6579" s="8">
        <v>45734</v>
      </c>
      <c r="J6579" s="5">
        <v>99.4</v>
      </c>
      <c r="K6579" s="8">
        <v>45734</v>
      </c>
      <c r="L6579" s="5">
        <v>21.7</v>
      </c>
      <c r="M6579" s="8">
        <v>43102</v>
      </c>
      <c r="N6579" s="5">
        <v>49.171999999999997</v>
      </c>
      <c r="O6579" s="8">
        <v>45734</v>
      </c>
      <c r="P6579" s="5">
        <v>17.2</v>
      </c>
    </row>
    <row r="6580" spans="1:16" x14ac:dyDescent="0.2">
      <c r="A6580" s="8">
        <v>45735</v>
      </c>
      <c r="B6580" s="5">
        <v>-6.9</v>
      </c>
      <c r="C6580" s="8">
        <v>43103</v>
      </c>
      <c r="D6580" s="5">
        <v>52.45</v>
      </c>
      <c r="E6580" s="8">
        <v>45735</v>
      </c>
      <c r="F6580" s="5">
        <v>103.428</v>
      </c>
      <c r="G6580" s="8">
        <v>45735</v>
      </c>
      <c r="H6580" s="5">
        <v>0.26700000000000002</v>
      </c>
      <c r="I6580" s="8">
        <v>45735</v>
      </c>
      <c r="J6580" s="5">
        <v>99.33</v>
      </c>
      <c r="K6580" s="8">
        <v>45735</v>
      </c>
      <c r="L6580" s="5">
        <v>19.899999999999999</v>
      </c>
      <c r="M6580" s="8">
        <v>43103</v>
      </c>
      <c r="N6580" s="5">
        <v>47.604300000000002</v>
      </c>
      <c r="O6580" s="8">
        <v>45735</v>
      </c>
      <c r="P6580" s="5">
        <v>16.8</v>
      </c>
    </row>
    <row r="6581" spans="1:16" x14ac:dyDescent="0.2">
      <c r="A6581" s="8">
        <v>45736</v>
      </c>
      <c r="B6581" s="5">
        <v>-5.3</v>
      </c>
      <c r="C6581" s="8">
        <v>43104</v>
      </c>
      <c r="D6581" s="5">
        <v>243.48</v>
      </c>
      <c r="E6581" s="8">
        <v>45736</v>
      </c>
      <c r="F6581" s="5">
        <v>103.851</v>
      </c>
      <c r="G6581" s="8">
        <v>45736</v>
      </c>
      <c r="H6581" s="5">
        <v>0.28000000000000003</v>
      </c>
      <c r="I6581" s="8">
        <v>45736</v>
      </c>
      <c r="J6581" s="5">
        <v>99.37</v>
      </c>
      <c r="K6581" s="8">
        <v>45736</v>
      </c>
      <c r="L6581" s="5">
        <v>19.8</v>
      </c>
      <c r="M6581" s="8">
        <v>43104</v>
      </c>
      <c r="N6581" s="5">
        <v>47.381999999999998</v>
      </c>
      <c r="O6581" s="8">
        <v>45736</v>
      </c>
      <c r="P6581" s="5">
        <v>18.100000000000001</v>
      </c>
    </row>
    <row r="6582" spans="1:16" x14ac:dyDescent="0.2">
      <c r="A6582" s="8">
        <v>45737</v>
      </c>
      <c r="B6582" s="5">
        <v>-5.0999999999999996</v>
      </c>
      <c r="C6582" s="8">
        <v>43105</v>
      </c>
      <c r="D6582" s="5">
        <v>108.68</v>
      </c>
      <c r="E6582" s="8">
        <v>45737</v>
      </c>
      <c r="F6582" s="5">
        <v>104.08799999999999</v>
      </c>
      <c r="G6582" s="8">
        <v>45737</v>
      </c>
      <c r="H6582" s="5">
        <v>0.30099999999999999</v>
      </c>
      <c r="I6582" s="8">
        <v>45737</v>
      </c>
      <c r="J6582" s="5">
        <v>99.4</v>
      </c>
      <c r="K6582" s="8">
        <v>45737</v>
      </c>
      <c r="L6582" s="5">
        <v>19.28</v>
      </c>
      <c r="M6582" s="8">
        <v>43105</v>
      </c>
      <c r="N6582" s="5">
        <v>46.067700000000002</v>
      </c>
      <c r="O6582" s="8">
        <v>45737</v>
      </c>
      <c r="P6582" s="5">
        <v>17.8</v>
      </c>
    </row>
    <row r="6583" spans="1:16" x14ac:dyDescent="0.2">
      <c r="A6583" s="8">
        <v>45740</v>
      </c>
      <c r="B6583" s="5">
        <v>-2.5</v>
      </c>
      <c r="C6583" s="8">
        <v>43106</v>
      </c>
      <c r="D6583" s="5">
        <v>83.81</v>
      </c>
      <c r="E6583" s="8">
        <v>45740</v>
      </c>
      <c r="F6583" s="5">
        <v>104.262</v>
      </c>
      <c r="G6583" s="8">
        <v>45740</v>
      </c>
      <c r="H6583" s="5">
        <v>0.44800000000000001</v>
      </c>
      <c r="I6583" s="8">
        <v>45740</v>
      </c>
      <c r="J6583" s="5">
        <v>99.34</v>
      </c>
      <c r="K6583" s="8">
        <v>45740</v>
      </c>
      <c r="L6583" s="5">
        <v>17.48</v>
      </c>
      <c r="M6583" s="8">
        <v>43106</v>
      </c>
      <c r="N6583" s="5">
        <v>46.067700000000002</v>
      </c>
      <c r="O6583" s="8">
        <v>45740</v>
      </c>
      <c r="P6583" s="5">
        <v>17.5</v>
      </c>
    </row>
    <row r="6584" spans="1:16" x14ac:dyDescent="0.2">
      <c r="A6584" s="8">
        <v>45741</v>
      </c>
      <c r="B6584" s="5">
        <v>-4.5999999999999996</v>
      </c>
      <c r="C6584" s="8">
        <v>43107</v>
      </c>
      <c r="D6584" s="5">
        <v>164.82</v>
      </c>
      <c r="E6584" s="8">
        <v>45741</v>
      </c>
      <c r="F6584" s="5">
        <v>104.184</v>
      </c>
      <c r="G6584" s="8">
        <v>45741</v>
      </c>
      <c r="H6584" s="5">
        <v>0.43</v>
      </c>
      <c r="I6584" s="8">
        <v>45741</v>
      </c>
      <c r="J6584" s="5">
        <v>99.32</v>
      </c>
      <c r="K6584" s="8">
        <v>45741</v>
      </c>
      <c r="L6584" s="5">
        <v>17.149999999999999</v>
      </c>
      <c r="M6584" s="8">
        <v>43107</v>
      </c>
      <c r="N6584" s="5">
        <v>46.067700000000002</v>
      </c>
      <c r="O6584" s="8">
        <v>45741</v>
      </c>
      <c r="P6584" s="5">
        <v>11.6</v>
      </c>
    </row>
    <row r="6585" spans="1:16" x14ac:dyDescent="0.2">
      <c r="A6585" s="8">
        <v>45742</v>
      </c>
      <c r="B6585" s="5">
        <v>-1.6</v>
      </c>
      <c r="C6585" s="8">
        <v>43108</v>
      </c>
      <c r="D6585" s="5">
        <v>77.28</v>
      </c>
      <c r="E6585" s="8">
        <v>45742</v>
      </c>
      <c r="F6585" s="5">
        <v>104.547</v>
      </c>
      <c r="G6585" s="8">
        <v>45742</v>
      </c>
      <c r="H6585" s="5">
        <v>0.34</v>
      </c>
      <c r="I6585" s="8">
        <v>45742</v>
      </c>
      <c r="J6585" s="5">
        <v>99.42</v>
      </c>
      <c r="K6585" s="8">
        <v>45742</v>
      </c>
      <c r="L6585" s="5">
        <v>18.329999999999998</v>
      </c>
      <c r="M6585" s="8">
        <v>43108</v>
      </c>
      <c r="N6585" s="5">
        <v>45.898800000000001</v>
      </c>
      <c r="O6585" s="8">
        <v>45742</v>
      </c>
      <c r="P6585" s="5">
        <v>11</v>
      </c>
    </row>
    <row r="6586" spans="1:16" x14ac:dyDescent="0.2">
      <c r="A6586" s="8">
        <v>45743</v>
      </c>
      <c r="B6586" s="5">
        <v>-0.7</v>
      </c>
      <c r="C6586" s="8">
        <v>43109</v>
      </c>
      <c r="D6586" s="5">
        <v>157.58000000000001</v>
      </c>
      <c r="E6586" s="8">
        <v>45743</v>
      </c>
      <c r="F6586" s="5">
        <v>104.33499999999999</v>
      </c>
      <c r="G6586" s="8">
        <v>45743</v>
      </c>
      <c r="H6586" s="5">
        <v>0.30499999999999999</v>
      </c>
      <c r="I6586" s="8">
        <v>45743</v>
      </c>
      <c r="J6586" s="5">
        <v>99.45</v>
      </c>
      <c r="K6586" s="8">
        <v>45743</v>
      </c>
      <c r="L6586" s="5">
        <v>18.690000000000001</v>
      </c>
      <c r="M6586" s="8">
        <v>43109</v>
      </c>
      <c r="N6586" s="5">
        <v>47.286099999999998</v>
      </c>
      <c r="O6586" s="8">
        <v>45743</v>
      </c>
      <c r="P6586" s="5">
        <v>9.8000000000000007</v>
      </c>
    </row>
    <row r="6587" spans="1:16" x14ac:dyDescent="0.2">
      <c r="A6587" s="8">
        <v>45744</v>
      </c>
      <c r="B6587" s="5">
        <v>-3.1</v>
      </c>
      <c r="C6587" s="8">
        <v>43110</v>
      </c>
      <c r="D6587" s="5">
        <v>89.18</v>
      </c>
      <c r="E6587" s="8">
        <v>45744</v>
      </c>
      <c r="F6587" s="5">
        <v>104.044</v>
      </c>
      <c r="G6587" s="8">
        <v>45744</v>
      </c>
      <c r="H6587" s="5">
        <v>8.6999999999999994E-2</v>
      </c>
      <c r="I6587" s="8">
        <v>45744</v>
      </c>
      <c r="J6587" s="5">
        <v>99.52</v>
      </c>
      <c r="K6587" s="8">
        <v>45744</v>
      </c>
      <c r="L6587" s="5">
        <v>21.65</v>
      </c>
      <c r="M6587" s="8">
        <v>43110</v>
      </c>
      <c r="N6587" s="5">
        <v>49.166899999999998</v>
      </c>
      <c r="O6587" s="8">
        <v>45744</v>
      </c>
      <c r="P6587" s="5">
        <v>0.7</v>
      </c>
    </row>
    <row r="6588" spans="1:16" x14ac:dyDescent="0.2">
      <c r="A6588" s="8">
        <v>45747</v>
      </c>
      <c r="B6588" s="5">
        <v>-4.4000000000000004</v>
      </c>
      <c r="C6588" s="8">
        <v>43111</v>
      </c>
      <c r="D6588" s="5">
        <v>111.72</v>
      </c>
      <c r="E6588" s="8">
        <v>45747</v>
      </c>
      <c r="F6588" s="5">
        <v>104.21</v>
      </c>
      <c r="G6588" s="8">
        <v>45747</v>
      </c>
      <c r="H6588" s="5">
        <v>5.8000000000000003E-2</v>
      </c>
      <c r="I6588" s="8">
        <v>45747</v>
      </c>
      <c r="J6588" s="5">
        <v>99.49</v>
      </c>
      <c r="K6588" s="8">
        <v>45747</v>
      </c>
      <c r="L6588" s="5">
        <v>22.28</v>
      </c>
      <c r="M6588" s="8">
        <v>43111</v>
      </c>
      <c r="N6588" s="5">
        <v>48.190800000000003</v>
      </c>
      <c r="O6588" s="8">
        <v>45747</v>
      </c>
      <c r="P6588" s="5">
        <v>1.7</v>
      </c>
    </row>
    <row r="6589" spans="1:16" x14ac:dyDescent="0.2">
      <c r="A6589" s="8">
        <v>45748</v>
      </c>
      <c r="B6589" s="5">
        <v>-8</v>
      </c>
      <c r="C6589" s="8">
        <v>43112</v>
      </c>
      <c r="D6589" s="5">
        <v>107.69</v>
      </c>
      <c r="E6589" s="8">
        <v>45748</v>
      </c>
      <c r="F6589" s="5">
        <v>104.26</v>
      </c>
      <c r="G6589" s="8">
        <v>45748</v>
      </c>
      <c r="H6589" s="5">
        <v>8.3000000000000004E-2</v>
      </c>
      <c r="I6589" s="8">
        <v>45748</v>
      </c>
      <c r="J6589" s="5">
        <v>99.45</v>
      </c>
      <c r="K6589" s="8">
        <v>45748</v>
      </c>
      <c r="L6589" s="5">
        <v>21.77</v>
      </c>
      <c r="M6589" s="8">
        <v>43112</v>
      </c>
      <c r="N6589" s="5">
        <v>47.608600000000003</v>
      </c>
      <c r="O6589" s="8">
        <v>45748</v>
      </c>
      <c r="P6589" s="5">
        <v>-2.8</v>
      </c>
    </row>
    <row r="6590" spans="1:16" x14ac:dyDescent="0.2">
      <c r="A6590" s="8">
        <v>45749</v>
      </c>
      <c r="B6590" s="5">
        <v>-4.8</v>
      </c>
      <c r="C6590" s="8">
        <v>43113</v>
      </c>
      <c r="D6590" s="5">
        <v>171.33</v>
      </c>
      <c r="E6590" s="8">
        <v>45749</v>
      </c>
      <c r="F6590" s="5">
        <v>103.807</v>
      </c>
      <c r="G6590" s="8">
        <v>45749</v>
      </c>
      <c r="H6590" s="5">
        <v>0.09</v>
      </c>
      <c r="I6590" s="8">
        <v>45749</v>
      </c>
      <c r="J6590" s="5">
        <v>99.4</v>
      </c>
      <c r="K6590" s="8">
        <v>45749</v>
      </c>
      <c r="L6590" s="5">
        <v>21.51</v>
      </c>
      <c r="M6590" s="8">
        <v>43113</v>
      </c>
      <c r="N6590" s="5">
        <v>47.608600000000003</v>
      </c>
      <c r="O6590" s="8">
        <v>45749</v>
      </c>
      <c r="P6590" s="5">
        <v>-0.5</v>
      </c>
    </row>
    <row r="6591" spans="1:16" x14ac:dyDescent="0.2">
      <c r="A6591" s="8">
        <v>45750</v>
      </c>
      <c r="B6591" s="5">
        <v>-7.2</v>
      </c>
      <c r="C6591" s="8">
        <v>43114</v>
      </c>
      <c r="D6591" s="5">
        <v>176.99</v>
      </c>
      <c r="E6591" s="8">
        <v>45750</v>
      </c>
      <c r="F6591" s="5">
        <v>102.072</v>
      </c>
      <c r="G6591" s="8">
        <v>45750</v>
      </c>
      <c r="H6591" s="5">
        <v>-0.39</v>
      </c>
      <c r="I6591" s="8">
        <v>45750</v>
      </c>
      <c r="J6591" s="5">
        <v>99.57</v>
      </c>
      <c r="K6591" s="8">
        <v>45750</v>
      </c>
      <c r="L6591" s="5">
        <v>30.02</v>
      </c>
      <c r="M6591" s="8">
        <v>43114</v>
      </c>
      <c r="N6591" s="5">
        <v>47.608600000000003</v>
      </c>
      <c r="O6591" s="8">
        <v>45750</v>
      </c>
      <c r="P6591" s="5">
        <v>-2.9</v>
      </c>
    </row>
    <row r="6592" spans="1:16" x14ac:dyDescent="0.2">
      <c r="A6592" s="8">
        <v>45751</v>
      </c>
      <c r="B6592" s="5">
        <v>-3.3</v>
      </c>
      <c r="C6592" s="8">
        <v>43115</v>
      </c>
      <c r="D6592" s="5">
        <v>272.42</v>
      </c>
      <c r="E6592" s="8">
        <v>45751</v>
      </c>
      <c r="F6592" s="5">
        <v>103.023</v>
      </c>
      <c r="G6592" s="8">
        <v>45751</v>
      </c>
      <c r="H6592" s="5">
        <v>-1.135</v>
      </c>
      <c r="I6592" s="8">
        <v>45751</v>
      </c>
      <c r="J6592" s="5">
        <v>99.95</v>
      </c>
      <c r="K6592" s="8">
        <v>45751</v>
      </c>
      <c r="L6592" s="5">
        <v>45.31</v>
      </c>
      <c r="M6592" s="8">
        <v>43115</v>
      </c>
      <c r="N6592" s="5">
        <v>47.608600000000003</v>
      </c>
      <c r="O6592" s="8">
        <v>45751</v>
      </c>
      <c r="P6592" s="5">
        <v>-2.2000000000000002</v>
      </c>
    </row>
    <row r="6593" spans="1:16" x14ac:dyDescent="0.2">
      <c r="A6593" s="8">
        <v>45754</v>
      </c>
      <c r="B6593" s="5">
        <v>-5.6</v>
      </c>
      <c r="C6593" s="8">
        <v>43116</v>
      </c>
      <c r="D6593" s="5">
        <v>61.57</v>
      </c>
      <c r="E6593" s="8">
        <v>45754</v>
      </c>
      <c r="F6593" s="5">
        <v>103.256</v>
      </c>
      <c r="G6593" s="8">
        <v>45754</v>
      </c>
      <c r="H6593" s="5">
        <v>-1.075</v>
      </c>
      <c r="I6593" s="8">
        <v>45754</v>
      </c>
      <c r="J6593" s="5">
        <v>100.09</v>
      </c>
      <c r="K6593" s="8">
        <v>45754</v>
      </c>
      <c r="L6593" s="5">
        <v>46.98</v>
      </c>
      <c r="M6593" s="8">
        <v>43116</v>
      </c>
      <c r="N6593" s="5">
        <v>45.914400000000001</v>
      </c>
      <c r="O6593" s="8">
        <v>45754</v>
      </c>
      <c r="P6593" s="5">
        <v>-5.0999999999999996</v>
      </c>
    </row>
    <row r="6594" spans="1:16" x14ac:dyDescent="0.2">
      <c r="A6594" s="8">
        <v>45755</v>
      </c>
      <c r="B6594" s="5">
        <v>-6.7</v>
      </c>
      <c r="C6594" s="8">
        <v>43117</v>
      </c>
      <c r="D6594" s="5">
        <v>61.83</v>
      </c>
      <c r="E6594" s="8">
        <v>45755</v>
      </c>
      <c r="F6594" s="5">
        <v>102.955</v>
      </c>
      <c r="G6594" s="8">
        <v>45755</v>
      </c>
      <c r="H6594" s="5">
        <v>-1.583</v>
      </c>
      <c r="I6594" s="8">
        <v>45755</v>
      </c>
      <c r="J6594" s="5">
        <v>100.25</v>
      </c>
      <c r="K6594" s="8">
        <v>45755</v>
      </c>
      <c r="L6594" s="5">
        <v>52.33</v>
      </c>
      <c r="M6594" s="8">
        <v>43117</v>
      </c>
      <c r="N6594" s="5">
        <v>45.882399999999997</v>
      </c>
      <c r="O6594" s="8">
        <v>45755</v>
      </c>
      <c r="P6594" s="5">
        <v>-5.0999999999999996</v>
      </c>
    </row>
    <row r="6595" spans="1:16" x14ac:dyDescent="0.2">
      <c r="A6595" s="8">
        <v>45756</v>
      </c>
      <c r="B6595" s="5">
        <v>-7.6</v>
      </c>
      <c r="C6595" s="8">
        <v>43118</v>
      </c>
      <c r="D6595" s="5">
        <v>115.86</v>
      </c>
      <c r="E6595" s="8">
        <v>45756</v>
      </c>
      <c r="F6595" s="5">
        <v>102.9</v>
      </c>
      <c r="G6595" s="8">
        <v>45756</v>
      </c>
      <c r="H6595" s="5">
        <v>-0.79</v>
      </c>
      <c r="I6595" s="8">
        <v>45756</v>
      </c>
      <c r="J6595" s="5">
        <v>99.71</v>
      </c>
      <c r="K6595" s="8">
        <v>45756</v>
      </c>
      <c r="L6595" s="5">
        <v>33.619999999999997</v>
      </c>
      <c r="M6595" s="8">
        <v>43118</v>
      </c>
      <c r="N6595" s="5">
        <v>48.548999999999999</v>
      </c>
      <c r="O6595" s="8">
        <v>45756</v>
      </c>
      <c r="P6595" s="5">
        <v>-6.1</v>
      </c>
    </row>
    <row r="6596" spans="1:16" x14ac:dyDescent="0.2">
      <c r="A6596" s="8">
        <v>45757</v>
      </c>
      <c r="B6596" s="5">
        <v>-15.4</v>
      </c>
      <c r="C6596" s="8">
        <v>43119</v>
      </c>
      <c r="D6596" s="5">
        <v>88.34</v>
      </c>
      <c r="E6596" s="8">
        <v>45757</v>
      </c>
      <c r="F6596" s="5">
        <v>100.867</v>
      </c>
      <c r="G6596" s="8">
        <v>45757</v>
      </c>
      <c r="H6596" s="5">
        <v>-0.89300000000000002</v>
      </c>
      <c r="I6596" s="8">
        <v>45757</v>
      </c>
      <c r="J6596" s="5">
        <v>99.91</v>
      </c>
      <c r="K6596" s="8">
        <v>45757</v>
      </c>
      <c r="L6596" s="5">
        <v>40.72</v>
      </c>
      <c r="M6596" s="8">
        <v>43119</v>
      </c>
      <c r="N6596" s="5">
        <v>51.990200000000002</v>
      </c>
      <c r="O6596" s="8">
        <v>45757</v>
      </c>
      <c r="P6596" s="5">
        <v>-12.9</v>
      </c>
    </row>
    <row r="6597" spans="1:16" x14ac:dyDescent="0.2">
      <c r="A6597" s="8">
        <v>45758</v>
      </c>
      <c r="B6597" s="5">
        <v>-17.8</v>
      </c>
      <c r="C6597" s="8">
        <v>43120</v>
      </c>
      <c r="D6597" s="5">
        <v>85.4</v>
      </c>
      <c r="E6597" s="8">
        <v>45758</v>
      </c>
      <c r="F6597" s="5">
        <v>100.102</v>
      </c>
      <c r="G6597" s="8">
        <v>45758</v>
      </c>
      <c r="H6597" s="5">
        <v>-0.80900000000000005</v>
      </c>
      <c r="I6597" s="8">
        <v>45758</v>
      </c>
      <c r="J6597" s="5">
        <v>99.77</v>
      </c>
      <c r="K6597" s="8">
        <v>45758</v>
      </c>
      <c r="L6597" s="5">
        <v>37.56</v>
      </c>
      <c r="M6597" s="8">
        <v>43120</v>
      </c>
      <c r="N6597" s="5">
        <v>51.990200000000002</v>
      </c>
      <c r="O6597" s="8">
        <v>45758</v>
      </c>
      <c r="P6597" s="5">
        <v>-27.5</v>
      </c>
    </row>
    <row r="6598" spans="1:16" x14ac:dyDescent="0.2">
      <c r="A6598" s="8">
        <v>45761</v>
      </c>
      <c r="B6598" s="5">
        <v>-18.3</v>
      </c>
      <c r="C6598" s="8">
        <v>43121</v>
      </c>
      <c r="D6598" s="5">
        <v>132.01</v>
      </c>
      <c r="E6598" s="8">
        <v>45761</v>
      </c>
      <c r="F6598" s="5">
        <v>99.64</v>
      </c>
      <c r="G6598" s="8">
        <v>45761</v>
      </c>
      <c r="H6598" s="5">
        <v>-0.51900000000000002</v>
      </c>
      <c r="I6598" s="8">
        <v>45761</v>
      </c>
      <c r="J6598" s="5">
        <v>99.67</v>
      </c>
      <c r="K6598" s="8">
        <v>45761</v>
      </c>
      <c r="L6598" s="5">
        <v>30.89</v>
      </c>
      <c r="M6598" s="8">
        <v>43121</v>
      </c>
      <c r="N6598" s="5">
        <v>51.990200000000002</v>
      </c>
      <c r="O6598" s="8">
        <v>45761</v>
      </c>
      <c r="P6598" s="5">
        <v>-30.6</v>
      </c>
    </row>
    <row r="6599" spans="1:16" x14ac:dyDescent="0.2">
      <c r="A6599" s="8">
        <v>45762</v>
      </c>
      <c r="B6599" s="5">
        <v>-18.8</v>
      </c>
      <c r="C6599" s="8">
        <v>43122</v>
      </c>
      <c r="D6599" s="5">
        <v>110.72</v>
      </c>
      <c r="E6599" s="8">
        <v>45762</v>
      </c>
      <c r="F6599" s="5">
        <v>100.215</v>
      </c>
      <c r="G6599" s="8">
        <v>45762</v>
      </c>
      <c r="H6599" s="5">
        <v>-0.496</v>
      </c>
      <c r="I6599" s="8">
        <v>45762</v>
      </c>
      <c r="J6599" s="5">
        <v>99.69</v>
      </c>
      <c r="K6599" s="8">
        <v>45762</v>
      </c>
      <c r="L6599" s="5">
        <v>30.12</v>
      </c>
      <c r="M6599" s="8">
        <v>43122</v>
      </c>
      <c r="N6599" s="5">
        <v>52.595700000000001</v>
      </c>
      <c r="O6599" s="8">
        <v>45762</v>
      </c>
      <c r="P6599" s="5">
        <v>-33.9</v>
      </c>
    </row>
    <row r="6600" spans="1:16" x14ac:dyDescent="0.2">
      <c r="A6600" s="8">
        <v>45763</v>
      </c>
      <c r="B6600" s="5">
        <v>-19.5</v>
      </c>
      <c r="C6600" s="8">
        <v>43123</v>
      </c>
      <c r="D6600" s="5">
        <v>74.52</v>
      </c>
      <c r="E6600" s="8">
        <v>45763</v>
      </c>
      <c r="F6600" s="5">
        <v>99.38</v>
      </c>
      <c r="G6600" s="8">
        <v>45763</v>
      </c>
      <c r="H6600" s="5">
        <v>-0.64600000000000002</v>
      </c>
      <c r="I6600" s="8">
        <v>45763</v>
      </c>
      <c r="J6600" s="5">
        <v>99.74</v>
      </c>
      <c r="K6600" s="8">
        <v>45763</v>
      </c>
      <c r="L6600" s="5">
        <v>32.64</v>
      </c>
      <c r="M6600" s="8">
        <v>43123</v>
      </c>
      <c r="N6600" s="5">
        <v>52.548900000000003</v>
      </c>
      <c r="O6600" s="8">
        <v>45763</v>
      </c>
      <c r="P6600" s="5">
        <v>-36.6</v>
      </c>
    </row>
    <row r="6601" spans="1:16" x14ac:dyDescent="0.2">
      <c r="A6601" s="8">
        <v>45764</v>
      </c>
      <c r="B6601" s="5">
        <v>-21.8</v>
      </c>
      <c r="C6601" s="8">
        <v>43124</v>
      </c>
      <c r="D6601" s="5">
        <v>93.27</v>
      </c>
      <c r="E6601" s="8">
        <v>45764</v>
      </c>
      <c r="F6601" s="5">
        <v>99.376000000000005</v>
      </c>
      <c r="G6601" s="8">
        <v>45764</v>
      </c>
      <c r="H6601" s="5">
        <v>-0.47</v>
      </c>
      <c r="I6601" s="8">
        <v>45764</v>
      </c>
      <c r="J6601" s="5">
        <v>99.74</v>
      </c>
      <c r="K6601" s="8">
        <v>45764</v>
      </c>
      <c r="L6601" s="5">
        <v>29.65</v>
      </c>
      <c r="M6601" s="8">
        <v>43124</v>
      </c>
      <c r="N6601" s="5">
        <v>54.105499999999999</v>
      </c>
      <c r="O6601" s="8">
        <v>45764</v>
      </c>
      <c r="P6601" s="5">
        <v>-39.1</v>
      </c>
    </row>
    <row r="6602" spans="1:16" x14ac:dyDescent="0.2">
      <c r="A6602" s="8">
        <v>45765</v>
      </c>
      <c r="B6602" s="5">
        <v>-21.8</v>
      </c>
      <c r="C6602" s="8">
        <v>43125</v>
      </c>
      <c r="D6602" s="5">
        <v>77.97</v>
      </c>
      <c r="E6602" s="8">
        <v>45765</v>
      </c>
      <c r="F6602" s="5">
        <v>99.23</v>
      </c>
      <c r="G6602" s="8">
        <v>45765</v>
      </c>
      <c r="H6602" s="5">
        <v>-0.47</v>
      </c>
      <c r="I6602" s="8">
        <v>45765</v>
      </c>
      <c r="J6602" s="5">
        <v>99.74</v>
      </c>
      <c r="K6602" s="8">
        <v>45765</v>
      </c>
      <c r="L6602" s="5">
        <v>29.65</v>
      </c>
      <c r="M6602" s="8">
        <v>43125</v>
      </c>
      <c r="N6602" s="5">
        <v>53.376199999999997</v>
      </c>
      <c r="O6602" s="8">
        <v>45765</v>
      </c>
      <c r="P6602" s="5">
        <v>-39.1</v>
      </c>
    </row>
    <row r="6603" spans="1:16" x14ac:dyDescent="0.2">
      <c r="A6603" s="8">
        <v>45768</v>
      </c>
      <c r="B6603" s="5">
        <v>-20.2</v>
      </c>
      <c r="C6603" s="8">
        <v>43126</v>
      </c>
      <c r="D6603" s="5">
        <v>110</v>
      </c>
      <c r="E6603" s="8">
        <v>45768</v>
      </c>
      <c r="F6603" s="5">
        <v>98.278000000000006</v>
      </c>
      <c r="G6603" s="8">
        <v>45768</v>
      </c>
      <c r="H6603" s="5">
        <v>-0.67200000000000004</v>
      </c>
      <c r="I6603" s="8">
        <v>45768</v>
      </c>
      <c r="J6603" s="5">
        <v>99.9</v>
      </c>
      <c r="K6603" s="8">
        <v>45768</v>
      </c>
      <c r="L6603" s="5">
        <v>33.82</v>
      </c>
      <c r="M6603" s="8">
        <v>43126</v>
      </c>
      <c r="N6603" s="5">
        <v>55.634900000000002</v>
      </c>
      <c r="O6603" s="8">
        <v>45768</v>
      </c>
      <c r="P6603" s="5">
        <v>-39.6</v>
      </c>
    </row>
    <row r="6604" spans="1:16" x14ac:dyDescent="0.2">
      <c r="A6604" s="8">
        <v>45769</v>
      </c>
      <c r="B6604" s="5">
        <v>-20.2</v>
      </c>
      <c r="C6604" s="8">
        <v>43127</v>
      </c>
      <c r="D6604" s="5">
        <v>109.21</v>
      </c>
      <c r="E6604" s="8">
        <v>45769</v>
      </c>
      <c r="F6604" s="5">
        <v>98.918000000000006</v>
      </c>
      <c r="G6604" s="8">
        <v>45769</v>
      </c>
      <c r="H6604" s="5">
        <v>-0.52700000000000002</v>
      </c>
      <c r="I6604" s="8">
        <v>45769</v>
      </c>
      <c r="J6604" s="5">
        <v>99.78</v>
      </c>
      <c r="K6604" s="8">
        <v>45769</v>
      </c>
      <c r="L6604" s="5">
        <v>30.57</v>
      </c>
      <c r="M6604" s="8">
        <v>43127</v>
      </c>
      <c r="N6604" s="5">
        <v>55.634900000000002</v>
      </c>
      <c r="O6604" s="8">
        <v>45769</v>
      </c>
      <c r="P6604" s="5">
        <v>-39.799999999999997</v>
      </c>
    </row>
    <row r="6605" spans="1:16" x14ac:dyDescent="0.2">
      <c r="A6605" s="8">
        <v>45770</v>
      </c>
      <c r="B6605" s="5">
        <v>-15.1</v>
      </c>
      <c r="C6605" s="8">
        <v>43128</v>
      </c>
      <c r="D6605" s="5">
        <v>105.65</v>
      </c>
      <c r="E6605" s="8">
        <v>45770</v>
      </c>
      <c r="F6605" s="5">
        <v>99.843999999999994</v>
      </c>
      <c r="G6605" s="8">
        <v>45770</v>
      </c>
      <c r="H6605" s="5">
        <v>-0.36</v>
      </c>
      <c r="I6605" s="8">
        <v>45770</v>
      </c>
      <c r="J6605" s="5">
        <v>99.68</v>
      </c>
      <c r="K6605" s="8">
        <v>45770</v>
      </c>
      <c r="L6605" s="5">
        <v>28.45</v>
      </c>
      <c r="M6605" s="8">
        <v>43128</v>
      </c>
      <c r="N6605" s="5">
        <v>55.634900000000002</v>
      </c>
      <c r="O6605" s="8">
        <v>45770</v>
      </c>
      <c r="P6605" s="5">
        <v>-42.3</v>
      </c>
    </row>
    <row r="6606" spans="1:16" x14ac:dyDescent="0.2">
      <c r="A6606" s="8">
        <v>45771</v>
      </c>
      <c r="B6606" s="5">
        <v>-0.4</v>
      </c>
      <c r="C6606" s="8">
        <v>43129</v>
      </c>
      <c r="D6606" s="5">
        <v>85.23</v>
      </c>
      <c r="E6606" s="8">
        <v>45771</v>
      </c>
      <c r="F6606" s="5">
        <v>99.376999999999995</v>
      </c>
      <c r="G6606" s="8">
        <v>45771</v>
      </c>
      <c r="H6606" s="5">
        <v>-0.26300000000000001</v>
      </c>
      <c r="I6606" s="8">
        <v>45771</v>
      </c>
      <c r="J6606" s="5">
        <v>99.53</v>
      </c>
      <c r="K6606" s="8">
        <v>45771</v>
      </c>
      <c r="L6606" s="5">
        <v>26.47</v>
      </c>
      <c r="M6606" s="8">
        <v>43129</v>
      </c>
      <c r="N6606" s="5">
        <v>55.977800000000002</v>
      </c>
      <c r="O6606" s="8">
        <v>45771</v>
      </c>
      <c r="P6606" s="5">
        <v>-23.6</v>
      </c>
    </row>
    <row r="6607" spans="1:16" x14ac:dyDescent="0.2">
      <c r="A6607" s="8">
        <v>45772</v>
      </c>
      <c r="B6607" s="5">
        <v>0.9</v>
      </c>
      <c r="C6607" s="8">
        <v>43130</v>
      </c>
      <c r="D6607" s="5">
        <v>68.45</v>
      </c>
      <c r="E6607" s="8">
        <v>45772</v>
      </c>
      <c r="F6607" s="5">
        <v>99.471000000000004</v>
      </c>
      <c r="G6607" s="8">
        <v>45772</v>
      </c>
      <c r="H6607" s="5">
        <v>-0.21299999999999999</v>
      </c>
      <c r="I6607" s="8">
        <v>45772</v>
      </c>
      <c r="J6607" s="5">
        <v>99.47</v>
      </c>
      <c r="K6607" s="8">
        <v>45772</v>
      </c>
      <c r="L6607" s="5">
        <v>24.84</v>
      </c>
      <c r="M6607" s="8">
        <v>43130</v>
      </c>
      <c r="N6607" s="5">
        <v>57.276600000000002</v>
      </c>
      <c r="O6607" s="8">
        <v>45772</v>
      </c>
      <c r="P6607" s="5">
        <v>-35.5</v>
      </c>
    </row>
    <row r="6608" spans="1:16" x14ac:dyDescent="0.2">
      <c r="A6608" s="8">
        <v>45775</v>
      </c>
      <c r="B6608" s="5">
        <v>0.8</v>
      </c>
      <c r="C6608" s="8">
        <v>43131</v>
      </c>
      <c r="D6608" s="5">
        <v>71.84</v>
      </c>
      <c r="E6608" s="8">
        <v>45775</v>
      </c>
      <c r="F6608" s="5">
        <v>99.01</v>
      </c>
      <c r="G6608" s="8">
        <v>45775</v>
      </c>
      <c r="H6608" s="5">
        <v>-0.23699999999999999</v>
      </c>
      <c r="I6608" s="8">
        <v>45775</v>
      </c>
      <c r="J6608" s="5">
        <v>99.45</v>
      </c>
      <c r="K6608" s="8">
        <v>45775</v>
      </c>
      <c r="L6608" s="5">
        <v>25.15</v>
      </c>
      <c r="M6608" s="8">
        <v>43131</v>
      </c>
      <c r="N6608" s="5">
        <v>57.195700000000002</v>
      </c>
      <c r="O6608" s="8">
        <v>45775</v>
      </c>
      <c r="P6608" s="5">
        <v>-34.9</v>
      </c>
    </row>
    <row r="6609" spans="1:16" x14ac:dyDescent="0.2">
      <c r="A6609" s="8">
        <v>45776</v>
      </c>
      <c r="B6609" s="5">
        <v>-6.2</v>
      </c>
      <c r="C6609" s="8">
        <v>43132</v>
      </c>
      <c r="D6609" s="5">
        <v>49.78</v>
      </c>
      <c r="E6609" s="8">
        <v>45776</v>
      </c>
      <c r="F6609" s="5">
        <v>99.236999999999995</v>
      </c>
      <c r="G6609" s="8">
        <v>45776</v>
      </c>
      <c r="H6609" s="5">
        <v>-0.189</v>
      </c>
      <c r="I6609" s="8">
        <v>45776</v>
      </c>
      <c r="J6609" s="5">
        <v>99.41</v>
      </c>
      <c r="K6609" s="8">
        <v>45776</v>
      </c>
      <c r="L6609" s="5">
        <v>24.17</v>
      </c>
      <c r="M6609" s="8">
        <v>43132</v>
      </c>
      <c r="N6609" s="5">
        <v>57.834899999999998</v>
      </c>
      <c r="O6609" s="8">
        <v>45776</v>
      </c>
      <c r="P6609" s="5">
        <v>-56.6</v>
      </c>
    </row>
    <row r="6610" spans="1:16" x14ac:dyDescent="0.2">
      <c r="A6610" s="8">
        <v>45777</v>
      </c>
      <c r="B6610" s="5">
        <v>-8.6</v>
      </c>
      <c r="C6610" s="8">
        <v>43133</v>
      </c>
      <c r="D6610" s="5">
        <v>61.2</v>
      </c>
      <c r="E6610" s="8">
        <v>45777</v>
      </c>
      <c r="F6610" s="5">
        <v>99.468000000000004</v>
      </c>
      <c r="G6610" s="8">
        <v>45777</v>
      </c>
      <c r="H6610" s="5">
        <v>-0.219</v>
      </c>
      <c r="I6610" s="8">
        <v>45777</v>
      </c>
      <c r="J6610" s="5">
        <v>99.44</v>
      </c>
      <c r="K6610" s="8">
        <v>45777</v>
      </c>
      <c r="L6610" s="5">
        <v>24.7</v>
      </c>
      <c r="M6610" s="8">
        <v>43133</v>
      </c>
      <c r="N6610" s="5">
        <v>60.3309</v>
      </c>
      <c r="O6610" s="8">
        <v>45777</v>
      </c>
      <c r="P6610" s="5">
        <v>-81.900000000000006</v>
      </c>
    </row>
    <row r="6611" spans="1:16" x14ac:dyDescent="0.2">
      <c r="A6611" s="8">
        <v>45778</v>
      </c>
      <c r="B6611" s="5">
        <v>-12.9</v>
      </c>
      <c r="C6611" s="8">
        <v>43134</v>
      </c>
      <c r="D6611" s="5">
        <v>44</v>
      </c>
      <c r="E6611" s="8">
        <v>45778</v>
      </c>
      <c r="F6611" s="5">
        <v>100.248</v>
      </c>
      <c r="G6611" s="8">
        <v>45778</v>
      </c>
      <c r="H6611" s="5">
        <v>-0.158</v>
      </c>
      <c r="I6611" s="8">
        <v>45778</v>
      </c>
      <c r="J6611" s="5">
        <v>99.46</v>
      </c>
      <c r="K6611" s="8">
        <v>45778</v>
      </c>
      <c r="L6611" s="5">
        <v>24.6</v>
      </c>
      <c r="M6611" s="8">
        <v>43134</v>
      </c>
      <c r="N6611" s="5">
        <v>60.3309</v>
      </c>
      <c r="O6611" s="8">
        <v>45778</v>
      </c>
      <c r="P6611" s="5">
        <v>-84.9</v>
      </c>
    </row>
    <row r="6612" spans="1:16" x14ac:dyDescent="0.2">
      <c r="A6612" s="8">
        <v>45779</v>
      </c>
      <c r="B6612" s="5">
        <v>-12.9</v>
      </c>
      <c r="C6612" s="8">
        <v>43135</v>
      </c>
      <c r="D6612" s="5">
        <v>145.1</v>
      </c>
      <c r="E6612" s="8">
        <v>45779</v>
      </c>
      <c r="F6612" s="5">
        <v>100.03</v>
      </c>
      <c r="G6612" s="8">
        <v>45779</v>
      </c>
      <c r="H6612" s="5">
        <v>2E-3</v>
      </c>
      <c r="I6612" s="8">
        <v>45779</v>
      </c>
      <c r="J6612" s="5">
        <v>99.38</v>
      </c>
      <c r="K6612" s="8">
        <v>45779</v>
      </c>
      <c r="L6612" s="5">
        <v>22.68</v>
      </c>
      <c r="M6612" s="8">
        <v>43135</v>
      </c>
      <c r="N6612" s="5">
        <v>60.3309</v>
      </c>
      <c r="O6612" s="8">
        <v>45779</v>
      </c>
      <c r="P6612" s="5">
        <v>-19.3</v>
      </c>
    </row>
    <row r="6613" spans="1:16" x14ac:dyDescent="0.2">
      <c r="A6613" s="8">
        <v>45782</v>
      </c>
      <c r="B6613" s="5">
        <v>-8.6</v>
      </c>
      <c r="C6613" s="8">
        <v>43136</v>
      </c>
      <c r="D6613" s="5">
        <v>145.79</v>
      </c>
      <c r="E6613" s="8">
        <v>45782</v>
      </c>
      <c r="F6613" s="5">
        <v>99.831000000000003</v>
      </c>
      <c r="G6613" s="8">
        <v>45782</v>
      </c>
      <c r="H6613" s="5">
        <v>-3.5000000000000003E-2</v>
      </c>
      <c r="I6613" s="8">
        <v>45782</v>
      </c>
      <c r="J6613" s="5">
        <v>99.41</v>
      </c>
      <c r="K6613" s="8">
        <v>45782</v>
      </c>
      <c r="L6613" s="5">
        <v>23.64</v>
      </c>
      <c r="M6613" s="8">
        <v>43136</v>
      </c>
      <c r="N6613" s="5">
        <v>60.409199999999998</v>
      </c>
      <c r="O6613" s="8">
        <v>45782</v>
      </c>
      <c r="P6613" s="5">
        <v>-27</v>
      </c>
    </row>
    <row r="6614" spans="1:16" x14ac:dyDescent="0.2">
      <c r="A6614" s="8">
        <v>45783</v>
      </c>
      <c r="B6614" s="5">
        <v>-7.8</v>
      </c>
      <c r="C6614" s="8">
        <v>43137</v>
      </c>
      <c r="D6614" s="5">
        <v>92.59</v>
      </c>
      <c r="E6614" s="8">
        <v>45783</v>
      </c>
      <c r="F6614" s="5">
        <v>99.238</v>
      </c>
      <c r="G6614" s="8">
        <v>45783</v>
      </c>
      <c r="H6614" s="5">
        <v>-0.126</v>
      </c>
      <c r="I6614" s="8">
        <v>45783</v>
      </c>
      <c r="J6614" s="5">
        <v>99.43</v>
      </c>
      <c r="K6614" s="8">
        <v>45783</v>
      </c>
      <c r="L6614" s="5">
        <v>24.76</v>
      </c>
      <c r="M6614" s="8">
        <v>43137</v>
      </c>
      <c r="N6614" s="5">
        <v>66.071899999999999</v>
      </c>
      <c r="O6614" s="8">
        <v>45783</v>
      </c>
      <c r="P6614" s="5">
        <v>-26.6</v>
      </c>
    </row>
    <row r="6615" spans="1:16" x14ac:dyDescent="0.2">
      <c r="A6615" s="8">
        <v>45784</v>
      </c>
      <c r="B6615" s="5">
        <v>-6.9</v>
      </c>
      <c r="C6615" s="8">
        <v>43138</v>
      </c>
      <c r="D6615" s="5">
        <v>58.29</v>
      </c>
      <c r="E6615" s="8">
        <v>45784</v>
      </c>
      <c r="F6615" s="5">
        <v>99.614000000000004</v>
      </c>
      <c r="G6615" s="8">
        <v>45784</v>
      </c>
      <c r="H6615" s="5">
        <v>-7.0999999999999994E-2</v>
      </c>
      <c r="I6615" s="8">
        <v>45784</v>
      </c>
      <c r="J6615" s="5">
        <v>99.43</v>
      </c>
      <c r="K6615" s="8">
        <v>45784</v>
      </c>
      <c r="L6615" s="5">
        <v>23.55</v>
      </c>
      <c r="M6615" s="8">
        <v>43138</v>
      </c>
      <c r="N6615" s="5">
        <v>62.000999999999998</v>
      </c>
      <c r="O6615" s="8">
        <v>45784</v>
      </c>
      <c r="P6615" s="5">
        <v>-25.6</v>
      </c>
    </row>
    <row r="6616" spans="1:16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1:16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1:16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1:16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1:16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1:16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1:16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1:16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1:16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55.57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117.97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38.01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58.47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92.86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62.32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76.569999999999993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59.1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110.52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152.08000000000001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126.07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66.37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77.27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56.52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73.569999999999993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72.44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103.88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82.08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90.48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53.03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31.33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116.24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58.83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133.57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76.650000000000006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74.53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93.95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77.36</v>
      </c>
      <c r="M9048" s="8">
        <v>45571</v>
      </c>
      <c r="N9048" s="5">
        <v>100.15</v>
      </c>
    </row>
    <row r="9049" spans="3:14" x14ac:dyDescent="0.2">
      <c r="C9049" s="8">
        <v>45572</v>
      </c>
      <c r="D9049" s="5">
        <v>48.33</v>
      </c>
      <c r="M9049" s="8">
        <v>45572</v>
      </c>
      <c r="N9049" s="5">
        <v>124.23</v>
      </c>
    </row>
    <row r="9050" spans="3:14" x14ac:dyDescent="0.2">
      <c r="C9050" s="8">
        <v>45573</v>
      </c>
      <c r="D9050" s="5">
        <v>127.04</v>
      </c>
      <c r="M9050" s="8">
        <v>45573</v>
      </c>
      <c r="N9050" s="5">
        <v>123.77</v>
      </c>
    </row>
    <row r="9051" spans="3:14" x14ac:dyDescent="0.2">
      <c r="C9051" s="8">
        <v>45574</v>
      </c>
      <c r="D9051" s="5">
        <v>71.55</v>
      </c>
      <c r="M9051" s="8">
        <v>45574</v>
      </c>
      <c r="N9051" s="5">
        <v>122.39</v>
      </c>
    </row>
    <row r="9052" spans="3:14" x14ac:dyDescent="0.2">
      <c r="C9052" s="8">
        <v>45575</v>
      </c>
      <c r="D9052" s="5">
        <v>96.67</v>
      </c>
      <c r="M9052" s="8">
        <v>45575</v>
      </c>
      <c r="N9052" s="5">
        <v>116.56</v>
      </c>
    </row>
    <row r="9053" spans="3:14" x14ac:dyDescent="0.2">
      <c r="C9053" s="8">
        <v>45576</v>
      </c>
      <c r="D9053" s="5">
        <v>247.06</v>
      </c>
      <c r="M9053" s="8">
        <v>45576</v>
      </c>
      <c r="N9053" s="5">
        <v>118.47</v>
      </c>
    </row>
    <row r="9054" spans="3:14" x14ac:dyDescent="0.2">
      <c r="C9054" s="8">
        <v>45577</v>
      </c>
      <c r="D9054" s="5">
        <v>211.55</v>
      </c>
      <c r="M9054" s="8">
        <v>45577</v>
      </c>
      <c r="N9054" s="5">
        <v>118.47</v>
      </c>
    </row>
    <row r="9055" spans="3:14" x14ac:dyDescent="0.2">
      <c r="C9055" s="8">
        <v>45578</v>
      </c>
      <c r="D9055" s="5">
        <v>154.13</v>
      </c>
      <c r="M9055" s="8">
        <v>45578</v>
      </c>
      <c r="N9055" s="5">
        <v>118.47</v>
      </c>
    </row>
    <row r="9056" spans="3:14" x14ac:dyDescent="0.2">
      <c r="C9056" s="8">
        <v>45579</v>
      </c>
      <c r="D9056" s="5">
        <v>68.25</v>
      </c>
      <c r="M9056" s="8">
        <v>45579</v>
      </c>
      <c r="N9056" s="5">
        <v>118.47</v>
      </c>
    </row>
    <row r="9057" spans="3:14" x14ac:dyDescent="0.2">
      <c r="C9057" s="8">
        <v>45580</v>
      </c>
      <c r="D9057" s="5">
        <v>140.41</v>
      </c>
      <c r="M9057" s="8">
        <v>45580</v>
      </c>
      <c r="N9057" s="5">
        <v>127.23</v>
      </c>
    </row>
    <row r="9058" spans="3:14" x14ac:dyDescent="0.2">
      <c r="C9058" s="8">
        <v>45581</v>
      </c>
      <c r="D9058" s="5">
        <v>79.680000000000007</v>
      </c>
      <c r="M9058" s="8">
        <v>45581</v>
      </c>
      <c r="N9058" s="5">
        <v>121.86</v>
      </c>
    </row>
    <row r="9059" spans="3:14" x14ac:dyDescent="0.2">
      <c r="C9059" s="8">
        <v>45582</v>
      </c>
      <c r="D9059" s="5">
        <v>114.8</v>
      </c>
      <c r="M9059" s="8">
        <v>45582</v>
      </c>
      <c r="N9059" s="5">
        <v>122.14</v>
      </c>
    </row>
    <row r="9060" spans="3:14" x14ac:dyDescent="0.2">
      <c r="C9060" s="8">
        <v>45583</v>
      </c>
      <c r="D9060" s="5">
        <v>70.12</v>
      </c>
      <c r="M9060" s="8">
        <v>45583</v>
      </c>
      <c r="N9060" s="5">
        <v>123.13</v>
      </c>
    </row>
    <row r="9061" spans="3:14" x14ac:dyDescent="0.2">
      <c r="C9061" s="8">
        <v>45584</v>
      </c>
      <c r="D9061" s="5">
        <v>89.05</v>
      </c>
      <c r="M9061" s="8">
        <v>45584</v>
      </c>
      <c r="N9061" s="5">
        <v>123.13</v>
      </c>
    </row>
    <row r="9062" spans="3:14" x14ac:dyDescent="0.2">
      <c r="C9062" s="8">
        <v>45585</v>
      </c>
      <c r="D9062" s="5">
        <v>176.02</v>
      </c>
      <c r="M9062" s="8">
        <v>45585</v>
      </c>
      <c r="N9062" s="5">
        <v>123.13</v>
      </c>
    </row>
    <row r="9063" spans="3:14" x14ac:dyDescent="0.2">
      <c r="C9063" s="8">
        <v>45586</v>
      </c>
      <c r="D9063" s="5">
        <v>283.8</v>
      </c>
      <c r="M9063" s="8">
        <v>45586</v>
      </c>
      <c r="N9063" s="5">
        <v>128.94999999999999</v>
      </c>
    </row>
    <row r="9064" spans="3:14" x14ac:dyDescent="0.2">
      <c r="C9064" s="8">
        <v>45587</v>
      </c>
      <c r="D9064" s="5">
        <v>116.02</v>
      </c>
      <c r="M9064" s="8">
        <v>45587</v>
      </c>
      <c r="N9064" s="5">
        <v>129.26</v>
      </c>
    </row>
    <row r="9065" spans="3:14" x14ac:dyDescent="0.2">
      <c r="C9065" s="8">
        <v>45588</v>
      </c>
      <c r="D9065" s="5">
        <v>98.6</v>
      </c>
      <c r="M9065" s="8">
        <v>45588</v>
      </c>
      <c r="N9065" s="5">
        <v>129.05000000000001</v>
      </c>
    </row>
    <row r="9066" spans="3:14" x14ac:dyDescent="0.2">
      <c r="C9066" s="8">
        <v>45589</v>
      </c>
      <c r="D9066" s="5">
        <v>67.34</v>
      </c>
      <c r="M9066" s="8">
        <v>45589</v>
      </c>
      <c r="N9066" s="5">
        <v>127.48</v>
      </c>
    </row>
    <row r="9067" spans="3:14" x14ac:dyDescent="0.2">
      <c r="C9067" s="8">
        <v>45590</v>
      </c>
      <c r="D9067" s="5">
        <v>83.65</v>
      </c>
      <c r="M9067" s="8">
        <v>45590</v>
      </c>
      <c r="N9067" s="5">
        <v>128.4</v>
      </c>
    </row>
    <row r="9068" spans="3:14" x14ac:dyDescent="0.2">
      <c r="C9068" s="8">
        <v>45591</v>
      </c>
      <c r="D9068" s="5">
        <v>245.79</v>
      </c>
      <c r="M9068" s="8">
        <v>45591</v>
      </c>
      <c r="N9068" s="5">
        <v>128.4</v>
      </c>
    </row>
    <row r="9069" spans="3:14" x14ac:dyDescent="0.2">
      <c r="C9069" s="8">
        <v>45592</v>
      </c>
      <c r="D9069" s="5">
        <v>187.75</v>
      </c>
      <c r="M9069" s="8">
        <v>45592</v>
      </c>
      <c r="N9069" s="5">
        <v>128.4</v>
      </c>
    </row>
    <row r="9070" spans="3:14" x14ac:dyDescent="0.2">
      <c r="C9070" s="8">
        <v>45593</v>
      </c>
      <c r="D9070" s="5">
        <v>75.66</v>
      </c>
      <c r="M9070" s="8">
        <v>45593</v>
      </c>
      <c r="N9070" s="5">
        <v>130.91999999999999</v>
      </c>
    </row>
    <row r="9071" spans="3:14" x14ac:dyDescent="0.2">
      <c r="C9071" s="8">
        <v>45594</v>
      </c>
      <c r="D9071" s="5">
        <v>88.98</v>
      </c>
      <c r="M9071" s="8">
        <v>45594</v>
      </c>
      <c r="N9071" s="5">
        <v>131.87</v>
      </c>
    </row>
    <row r="9072" spans="3:14" x14ac:dyDescent="0.2">
      <c r="C9072" s="8">
        <v>45595</v>
      </c>
      <c r="D9072" s="5">
        <v>70.459999999999994</v>
      </c>
      <c r="M9072" s="8">
        <v>45595</v>
      </c>
      <c r="N9072" s="5">
        <v>130.80000000000001</v>
      </c>
    </row>
    <row r="9073" spans="3:14" x14ac:dyDescent="0.2">
      <c r="C9073" s="8">
        <v>45596</v>
      </c>
      <c r="D9073" s="5">
        <v>107.64</v>
      </c>
      <c r="M9073" s="8">
        <v>45596</v>
      </c>
      <c r="N9073" s="5">
        <v>135.18</v>
      </c>
    </row>
    <row r="9074" spans="3:14" x14ac:dyDescent="0.2">
      <c r="C9074" s="8">
        <v>45597</v>
      </c>
      <c r="D9074" s="5">
        <v>116.29</v>
      </c>
      <c r="M9074" s="8">
        <v>45597</v>
      </c>
      <c r="N9074" s="5">
        <v>132.58000000000001</v>
      </c>
    </row>
    <row r="9075" spans="3:14" x14ac:dyDescent="0.2">
      <c r="C9075" s="8">
        <v>45598</v>
      </c>
      <c r="D9075" s="5">
        <v>384.15</v>
      </c>
      <c r="M9075" s="8">
        <v>45598</v>
      </c>
      <c r="N9075" s="5">
        <v>132.58000000000001</v>
      </c>
    </row>
    <row r="9076" spans="3:14" x14ac:dyDescent="0.2">
      <c r="C9076" s="8">
        <v>45599</v>
      </c>
      <c r="D9076" s="5">
        <v>298.74</v>
      </c>
      <c r="M9076" s="8">
        <v>45599</v>
      </c>
      <c r="N9076" s="5">
        <v>132.58000000000001</v>
      </c>
    </row>
    <row r="9077" spans="3:14" x14ac:dyDescent="0.2">
      <c r="C9077" s="8">
        <v>45600</v>
      </c>
      <c r="D9077" s="5">
        <v>231.81</v>
      </c>
      <c r="M9077" s="8">
        <v>45600</v>
      </c>
      <c r="N9077" s="5">
        <v>136.25</v>
      </c>
    </row>
    <row r="9078" spans="3:14" x14ac:dyDescent="0.2">
      <c r="C9078" s="8">
        <v>45601</v>
      </c>
      <c r="D9078" s="5">
        <v>312.49</v>
      </c>
      <c r="M9078" s="8">
        <v>45601</v>
      </c>
      <c r="N9078" s="5">
        <v>130.43</v>
      </c>
    </row>
    <row r="9079" spans="3:14" x14ac:dyDescent="0.2">
      <c r="C9079" s="8">
        <v>45602</v>
      </c>
      <c r="D9079" s="5">
        <v>142.57</v>
      </c>
      <c r="M9079" s="8">
        <v>45602</v>
      </c>
      <c r="N9079" s="5">
        <v>117.64</v>
      </c>
    </row>
    <row r="9080" spans="3:14" x14ac:dyDescent="0.2">
      <c r="C9080" s="8">
        <v>45603</v>
      </c>
      <c r="D9080" s="5">
        <v>323.52</v>
      </c>
      <c r="M9080" s="8">
        <v>45603</v>
      </c>
      <c r="N9080" s="5">
        <v>104.08</v>
      </c>
    </row>
    <row r="9081" spans="3:14" x14ac:dyDescent="0.2">
      <c r="C9081" s="8">
        <v>45604</v>
      </c>
      <c r="D9081" s="5">
        <v>308.41000000000003</v>
      </c>
      <c r="M9081" s="8">
        <v>45604</v>
      </c>
      <c r="N9081" s="5">
        <v>99.85</v>
      </c>
    </row>
    <row r="9082" spans="3:14" x14ac:dyDescent="0.2">
      <c r="C9082" s="8">
        <v>45605</v>
      </c>
      <c r="D9082" s="5">
        <v>125.18</v>
      </c>
      <c r="M9082" s="8">
        <v>45605</v>
      </c>
      <c r="N9082" s="5">
        <v>99.85</v>
      </c>
    </row>
    <row r="9083" spans="3:14" x14ac:dyDescent="0.2">
      <c r="C9083" s="8">
        <v>45606</v>
      </c>
      <c r="D9083" s="5">
        <v>484.55</v>
      </c>
      <c r="M9083" s="8">
        <v>45606</v>
      </c>
      <c r="N9083" s="5">
        <v>99.85</v>
      </c>
    </row>
    <row r="9084" spans="3:14" x14ac:dyDescent="0.2">
      <c r="C9084" s="8">
        <v>45607</v>
      </c>
      <c r="D9084" s="5">
        <v>386.33</v>
      </c>
      <c r="M9084" s="8">
        <v>45607</v>
      </c>
      <c r="N9084" s="5">
        <v>99.85</v>
      </c>
    </row>
    <row r="9085" spans="3:14" x14ac:dyDescent="0.2">
      <c r="C9085" s="8">
        <v>45608</v>
      </c>
      <c r="D9085" s="5">
        <v>225.35</v>
      </c>
      <c r="M9085" s="8">
        <v>45608</v>
      </c>
      <c r="N9085" s="5">
        <v>108.55</v>
      </c>
    </row>
    <row r="9086" spans="3:14" x14ac:dyDescent="0.2">
      <c r="C9086" s="8">
        <v>45609</v>
      </c>
      <c r="D9086" s="5">
        <v>170.4</v>
      </c>
      <c r="M9086" s="8">
        <v>45609</v>
      </c>
      <c r="N9086" s="5">
        <v>102.08</v>
      </c>
    </row>
    <row r="9087" spans="3:14" x14ac:dyDescent="0.2">
      <c r="C9087" s="8">
        <v>45610</v>
      </c>
      <c r="D9087" s="5">
        <v>135.72999999999999</v>
      </c>
      <c r="M9087" s="8">
        <v>45610</v>
      </c>
      <c r="N9087" s="5">
        <v>99.43</v>
      </c>
    </row>
    <row r="9088" spans="3:14" x14ac:dyDescent="0.2">
      <c r="C9088" s="8">
        <v>45611</v>
      </c>
      <c r="D9088" s="5">
        <v>268.42</v>
      </c>
      <c r="M9088" s="8">
        <v>45611</v>
      </c>
      <c r="N9088" s="5">
        <v>102.47</v>
      </c>
    </row>
    <row r="9089" spans="3:14" x14ac:dyDescent="0.2">
      <c r="C9089" s="8">
        <v>45612</v>
      </c>
      <c r="D9089" s="5">
        <v>154.6</v>
      </c>
      <c r="M9089" s="8">
        <v>45612</v>
      </c>
      <c r="N9089" s="5">
        <v>102.47</v>
      </c>
    </row>
    <row r="9090" spans="3:14" x14ac:dyDescent="0.2">
      <c r="C9090" s="8">
        <v>45613</v>
      </c>
      <c r="D9090" s="5">
        <v>450.74</v>
      </c>
      <c r="M9090" s="8">
        <v>45613</v>
      </c>
      <c r="N9090" s="5">
        <v>102.47</v>
      </c>
    </row>
    <row r="9091" spans="3:14" x14ac:dyDescent="0.2">
      <c r="C9091" s="8">
        <v>45614</v>
      </c>
      <c r="D9091" s="5">
        <v>463.22</v>
      </c>
      <c r="M9091" s="8">
        <v>45614</v>
      </c>
      <c r="N9091" s="5">
        <v>102.01</v>
      </c>
    </row>
    <row r="9092" spans="3:14" x14ac:dyDescent="0.2">
      <c r="C9092" s="8">
        <v>45615</v>
      </c>
      <c r="D9092" s="5">
        <v>214.05</v>
      </c>
      <c r="M9092" s="8">
        <v>45615</v>
      </c>
      <c r="N9092" s="5">
        <v>105.12</v>
      </c>
    </row>
    <row r="9093" spans="3:14" x14ac:dyDescent="0.2">
      <c r="C9093" s="8">
        <v>45616</v>
      </c>
      <c r="D9093" s="5">
        <v>181.81</v>
      </c>
      <c r="M9093" s="8">
        <v>45616</v>
      </c>
      <c r="N9093" s="5">
        <v>106.69</v>
      </c>
    </row>
    <row r="9094" spans="3:14" x14ac:dyDescent="0.2">
      <c r="C9094" s="8">
        <v>45617</v>
      </c>
      <c r="D9094" s="5">
        <v>219.91</v>
      </c>
      <c r="M9094" s="8">
        <v>45617</v>
      </c>
      <c r="N9094" s="5">
        <v>101.9</v>
      </c>
    </row>
    <row r="9095" spans="3:14" x14ac:dyDescent="0.2">
      <c r="C9095" s="8">
        <v>45618</v>
      </c>
      <c r="D9095" s="5">
        <v>135.37</v>
      </c>
      <c r="M9095" s="8">
        <v>45618</v>
      </c>
      <c r="N9095" s="5">
        <v>99.14</v>
      </c>
    </row>
    <row r="9096" spans="3:14" x14ac:dyDescent="0.2">
      <c r="C9096" s="8">
        <v>45619</v>
      </c>
      <c r="D9096" s="5">
        <v>104.89</v>
      </c>
      <c r="M9096" s="8">
        <v>45619</v>
      </c>
      <c r="N9096" s="5">
        <v>99.14</v>
      </c>
    </row>
    <row r="9097" spans="3:14" x14ac:dyDescent="0.2">
      <c r="C9097" s="8">
        <v>45620</v>
      </c>
      <c r="D9097" s="5">
        <v>311.54000000000002</v>
      </c>
      <c r="M9097" s="8">
        <v>45620</v>
      </c>
      <c r="N9097" s="5">
        <v>99.14</v>
      </c>
    </row>
    <row r="9098" spans="3:14" x14ac:dyDescent="0.2">
      <c r="C9098" s="8">
        <v>45621</v>
      </c>
      <c r="D9098" s="5">
        <v>87.75</v>
      </c>
      <c r="M9098" s="8">
        <v>45621</v>
      </c>
      <c r="N9098" s="5">
        <v>99.96</v>
      </c>
    </row>
    <row r="9099" spans="3:14" x14ac:dyDescent="0.2">
      <c r="C9099" s="8">
        <v>45622</v>
      </c>
      <c r="D9099" s="5">
        <v>150.15</v>
      </c>
      <c r="M9099" s="8">
        <v>45622</v>
      </c>
      <c r="N9099" s="5">
        <v>99.18</v>
      </c>
    </row>
    <row r="9100" spans="3:14" x14ac:dyDescent="0.2">
      <c r="C9100" s="8">
        <v>45623</v>
      </c>
      <c r="D9100" s="5">
        <v>132.13999999999999</v>
      </c>
      <c r="M9100" s="8">
        <v>45623</v>
      </c>
      <c r="N9100" s="5">
        <v>97.74</v>
      </c>
    </row>
    <row r="9101" spans="3:14" x14ac:dyDescent="0.2">
      <c r="C9101" s="8">
        <v>45624</v>
      </c>
      <c r="D9101" s="5">
        <v>162.72</v>
      </c>
      <c r="M9101" s="8">
        <v>45624</v>
      </c>
      <c r="N9101" s="5">
        <v>97.74</v>
      </c>
    </row>
    <row r="9102" spans="3:14" x14ac:dyDescent="0.2">
      <c r="C9102" s="8">
        <v>45625</v>
      </c>
      <c r="D9102" s="5">
        <v>174.81</v>
      </c>
      <c r="M9102" s="8">
        <v>45625</v>
      </c>
      <c r="N9102" s="5">
        <v>95.22</v>
      </c>
    </row>
    <row r="9103" spans="3:14" x14ac:dyDescent="0.2">
      <c r="C9103" s="8">
        <v>45626</v>
      </c>
      <c r="D9103" s="5">
        <v>123.13</v>
      </c>
      <c r="M9103" s="8">
        <v>45626</v>
      </c>
      <c r="N9103" s="5">
        <v>95.22</v>
      </c>
    </row>
    <row r="9104" spans="3:14" x14ac:dyDescent="0.2">
      <c r="C9104" s="8">
        <v>45627</v>
      </c>
      <c r="D9104" s="5">
        <v>140.43</v>
      </c>
      <c r="M9104" s="8">
        <v>45627</v>
      </c>
      <c r="N9104" s="5">
        <v>95.22</v>
      </c>
    </row>
    <row r="9105" spans="3:14" x14ac:dyDescent="0.2">
      <c r="C9105" s="8">
        <v>45628</v>
      </c>
      <c r="D9105" s="5">
        <v>78.680000000000007</v>
      </c>
      <c r="M9105" s="8">
        <v>45628</v>
      </c>
      <c r="N9105" s="5">
        <v>97.81</v>
      </c>
    </row>
    <row r="9106" spans="3:14" x14ac:dyDescent="0.2">
      <c r="C9106" s="8">
        <v>45629</v>
      </c>
      <c r="D9106" s="5">
        <v>92.19</v>
      </c>
      <c r="M9106" s="8">
        <v>45629</v>
      </c>
      <c r="N9106" s="5">
        <v>95.6</v>
      </c>
    </row>
    <row r="9107" spans="3:14" x14ac:dyDescent="0.2">
      <c r="C9107" s="8">
        <v>45630</v>
      </c>
      <c r="D9107" s="5">
        <v>177.91</v>
      </c>
      <c r="M9107" s="8">
        <v>45630</v>
      </c>
      <c r="N9107" s="5">
        <v>92.25</v>
      </c>
    </row>
    <row r="9108" spans="3:14" x14ac:dyDescent="0.2">
      <c r="C9108" s="8">
        <v>45631</v>
      </c>
      <c r="D9108" s="5">
        <v>97.39</v>
      </c>
      <c r="M9108" s="8">
        <v>45631</v>
      </c>
      <c r="N9108" s="5">
        <v>91.48</v>
      </c>
    </row>
    <row r="9109" spans="3:14" x14ac:dyDescent="0.2">
      <c r="C9109" s="8">
        <v>45632</v>
      </c>
      <c r="D9109" s="5">
        <v>390.69</v>
      </c>
      <c r="M9109" s="8">
        <v>45632</v>
      </c>
      <c r="N9109" s="5">
        <v>83.2</v>
      </c>
    </row>
    <row r="9110" spans="3:14" x14ac:dyDescent="0.2">
      <c r="C9110" s="8">
        <v>45633</v>
      </c>
      <c r="D9110" s="5">
        <v>376.57</v>
      </c>
      <c r="M9110" s="8">
        <v>45633</v>
      </c>
      <c r="N9110" s="5">
        <v>83.2</v>
      </c>
    </row>
    <row r="9111" spans="3:14" x14ac:dyDescent="0.2">
      <c r="C9111" s="8">
        <v>45634</v>
      </c>
      <c r="D9111" s="5">
        <v>114.97</v>
      </c>
      <c r="M9111" s="8">
        <v>45634</v>
      </c>
      <c r="N9111" s="5">
        <v>83.2</v>
      </c>
    </row>
    <row r="9112" spans="3:14" x14ac:dyDescent="0.2">
      <c r="C9112" s="8">
        <v>45635</v>
      </c>
      <c r="D9112" s="5">
        <v>233.8</v>
      </c>
      <c r="M9112" s="8">
        <v>45635</v>
      </c>
      <c r="N9112" s="5">
        <v>85.63</v>
      </c>
    </row>
    <row r="9113" spans="3:14" x14ac:dyDescent="0.2">
      <c r="C9113" s="8">
        <v>45636</v>
      </c>
      <c r="D9113" s="5">
        <v>218.39</v>
      </c>
      <c r="M9113" s="8">
        <v>45636</v>
      </c>
      <c r="N9113" s="5">
        <v>90.1</v>
      </c>
    </row>
    <row r="9114" spans="3:14" x14ac:dyDescent="0.2">
      <c r="C9114" s="8">
        <v>45637</v>
      </c>
      <c r="D9114" s="5">
        <v>219.72</v>
      </c>
      <c r="M9114" s="8">
        <v>45637</v>
      </c>
      <c r="N9114" s="5">
        <v>82.4</v>
      </c>
    </row>
    <row r="9115" spans="3:14" x14ac:dyDescent="0.2">
      <c r="C9115" s="8">
        <v>45638</v>
      </c>
      <c r="D9115" s="5">
        <v>125.44</v>
      </c>
      <c r="M9115" s="8">
        <v>45638</v>
      </c>
      <c r="N9115" s="5">
        <v>82.66</v>
      </c>
    </row>
    <row r="9116" spans="3:14" x14ac:dyDescent="0.2">
      <c r="C9116" s="8">
        <v>45639</v>
      </c>
      <c r="D9116" s="5">
        <v>141.68</v>
      </c>
      <c r="M9116" s="8">
        <v>45639</v>
      </c>
      <c r="N9116" s="5">
        <v>85.66</v>
      </c>
    </row>
    <row r="9117" spans="3:14" x14ac:dyDescent="0.2">
      <c r="C9117" s="8">
        <v>45640</v>
      </c>
      <c r="D9117" s="5">
        <v>167.31</v>
      </c>
      <c r="M9117" s="8">
        <v>45640</v>
      </c>
      <c r="N9117" s="5">
        <v>85.66</v>
      </c>
    </row>
    <row r="9118" spans="3:14" x14ac:dyDescent="0.2">
      <c r="C9118" s="8">
        <v>45641</v>
      </c>
      <c r="D9118" s="5">
        <v>244.9</v>
      </c>
      <c r="M9118" s="8">
        <v>45641</v>
      </c>
      <c r="N9118" s="5">
        <v>85.66</v>
      </c>
    </row>
    <row r="9119" spans="3:14" x14ac:dyDescent="0.2">
      <c r="C9119" s="8">
        <v>45642</v>
      </c>
      <c r="D9119" s="5">
        <v>288.93</v>
      </c>
      <c r="M9119" s="8">
        <v>45642</v>
      </c>
      <c r="N9119" s="5">
        <v>90.88</v>
      </c>
    </row>
    <row r="9120" spans="3:14" x14ac:dyDescent="0.2">
      <c r="C9120" s="8">
        <v>45643</v>
      </c>
      <c r="D9120" s="5">
        <v>86.94</v>
      </c>
      <c r="M9120" s="8">
        <v>45643</v>
      </c>
      <c r="N9120" s="5">
        <v>90.42</v>
      </c>
    </row>
    <row r="9121" spans="3:14" x14ac:dyDescent="0.2">
      <c r="C9121" s="8">
        <v>45644</v>
      </c>
      <c r="D9121" s="5">
        <v>251.99</v>
      </c>
      <c r="M9121" s="8">
        <v>45644</v>
      </c>
      <c r="N9121" s="5">
        <v>87.21</v>
      </c>
    </row>
    <row r="9122" spans="3:14" x14ac:dyDescent="0.2">
      <c r="C9122" s="8">
        <v>45645</v>
      </c>
      <c r="D9122" s="5">
        <v>171.71</v>
      </c>
      <c r="M9122" s="8">
        <v>45645</v>
      </c>
      <c r="N9122" s="5">
        <v>90.41</v>
      </c>
    </row>
    <row r="9123" spans="3:14" x14ac:dyDescent="0.2">
      <c r="C9123" s="8">
        <v>45646</v>
      </c>
      <c r="D9123" s="5">
        <v>180.8</v>
      </c>
      <c r="M9123" s="8">
        <v>45646</v>
      </c>
      <c r="N9123" s="5">
        <v>91.75</v>
      </c>
    </row>
    <row r="9124" spans="3:14" x14ac:dyDescent="0.2">
      <c r="C9124" s="8">
        <v>45647</v>
      </c>
      <c r="D9124" s="5">
        <v>180.08</v>
      </c>
      <c r="M9124" s="8">
        <v>45647</v>
      </c>
      <c r="N9124" s="5">
        <v>91.75</v>
      </c>
    </row>
    <row r="9125" spans="3:14" x14ac:dyDescent="0.2">
      <c r="C9125" s="8">
        <v>45648</v>
      </c>
      <c r="D9125" s="5">
        <v>381.65</v>
      </c>
      <c r="M9125" s="8">
        <v>45648</v>
      </c>
      <c r="N9125" s="5">
        <v>91.75</v>
      </c>
    </row>
    <row r="9126" spans="3:14" x14ac:dyDescent="0.2">
      <c r="C9126" s="8">
        <v>45649</v>
      </c>
      <c r="D9126" s="5">
        <v>139.02000000000001</v>
      </c>
      <c r="M9126" s="8">
        <v>45649</v>
      </c>
      <c r="N9126" s="5">
        <v>95.85</v>
      </c>
    </row>
    <row r="9127" spans="3:14" x14ac:dyDescent="0.2">
      <c r="C9127" s="8">
        <v>45650</v>
      </c>
      <c r="D9127" s="5">
        <v>252.18</v>
      </c>
      <c r="M9127" s="8">
        <v>45650</v>
      </c>
      <c r="N9127" s="5">
        <v>96.95</v>
      </c>
    </row>
    <row r="9128" spans="3:14" x14ac:dyDescent="0.2">
      <c r="C9128" s="8">
        <v>45651</v>
      </c>
      <c r="D9128" s="5">
        <v>190.79</v>
      </c>
      <c r="M9128" s="8">
        <v>45651</v>
      </c>
      <c r="N9128" s="5">
        <v>96.95</v>
      </c>
    </row>
    <row r="9129" spans="3:14" x14ac:dyDescent="0.2">
      <c r="C9129" s="8">
        <v>45652</v>
      </c>
      <c r="D9129" s="5">
        <v>118.16</v>
      </c>
      <c r="M9129" s="8">
        <v>45652</v>
      </c>
      <c r="N9129" s="5">
        <v>95.2</v>
      </c>
    </row>
    <row r="9130" spans="3:14" x14ac:dyDescent="0.2">
      <c r="C9130" s="8">
        <v>45653</v>
      </c>
      <c r="D9130" s="5">
        <v>104.31</v>
      </c>
      <c r="M9130" s="8">
        <v>45653</v>
      </c>
      <c r="N9130" s="5">
        <v>94.8</v>
      </c>
    </row>
    <row r="9131" spans="3:14" x14ac:dyDescent="0.2">
      <c r="C9131" s="8">
        <v>45654</v>
      </c>
      <c r="D9131" s="5">
        <v>150.11000000000001</v>
      </c>
      <c r="M9131" s="8">
        <v>45654</v>
      </c>
      <c r="N9131" s="5">
        <v>94.8</v>
      </c>
    </row>
    <row r="9132" spans="3:14" x14ac:dyDescent="0.2">
      <c r="C9132" s="8">
        <v>45655</v>
      </c>
      <c r="D9132" s="5">
        <v>167.91</v>
      </c>
      <c r="M9132" s="8">
        <v>45655</v>
      </c>
      <c r="N9132" s="5">
        <v>94.8</v>
      </c>
    </row>
    <row r="9133" spans="3:14" x14ac:dyDescent="0.2">
      <c r="C9133" s="8">
        <v>45656</v>
      </c>
      <c r="D9133" s="5">
        <v>138.37</v>
      </c>
      <c r="M9133" s="8">
        <v>45656</v>
      </c>
      <c r="N9133" s="5">
        <v>99.08</v>
      </c>
    </row>
    <row r="9134" spans="3:14" x14ac:dyDescent="0.2">
      <c r="C9134" s="8">
        <v>45657</v>
      </c>
      <c r="D9134" s="5">
        <v>109.44</v>
      </c>
      <c r="M9134" s="8">
        <v>45657</v>
      </c>
      <c r="N9134" s="5">
        <v>98.8</v>
      </c>
    </row>
    <row r="9135" spans="3:14" x14ac:dyDescent="0.2">
      <c r="C9135" s="8">
        <v>45658</v>
      </c>
      <c r="D9135" s="5">
        <v>202.92</v>
      </c>
      <c r="M9135" s="8">
        <v>45658</v>
      </c>
      <c r="N9135" s="5">
        <v>98.8</v>
      </c>
    </row>
    <row r="9136" spans="3:14" x14ac:dyDescent="0.2">
      <c r="C9136" s="8">
        <v>45659</v>
      </c>
      <c r="D9136" s="5">
        <v>188.9</v>
      </c>
      <c r="M9136" s="8">
        <v>45659</v>
      </c>
      <c r="N9136" s="5">
        <v>96.67</v>
      </c>
    </row>
    <row r="9137" spans="3:14" x14ac:dyDescent="0.2">
      <c r="C9137" s="8">
        <v>45660</v>
      </c>
      <c r="D9137" s="5">
        <v>167.41</v>
      </c>
      <c r="M9137" s="8">
        <v>45660</v>
      </c>
      <c r="N9137" s="5">
        <v>93.35</v>
      </c>
    </row>
    <row r="9138" spans="3:14" x14ac:dyDescent="0.2">
      <c r="C9138" s="8">
        <v>45661</v>
      </c>
      <c r="D9138" s="5">
        <v>213.62</v>
      </c>
      <c r="M9138" s="8">
        <v>45661</v>
      </c>
      <c r="N9138" s="5">
        <v>93.35</v>
      </c>
    </row>
    <row r="9139" spans="3:14" x14ac:dyDescent="0.2">
      <c r="C9139" s="8">
        <v>45662</v>
      </c>
      <c r="D9139" s="5">
        <v>571.19000000000005</v>
      </c>
      <c r="M9139" s="8">
        <v>45662</v>
      </c>
      <c r="N9139" s="5">
        <v>93.35</v>
      </c>
    </row>
    <row r="9140" spans="3:14" x14ac:dyDescent="0.2">
      <c r="C9140" s="8">
        <v>45663</v>
      </c>
      <c r="D9140" s="5">
        <v>222.31</v>
      </c>
      <c r="M9140" s="8">
        <v>45663</v>
      </c>
      <c r="N9140" s="5">
        <v>97.89</v>
      </c>
    </row>
    <row r="9141" spans="3:14" x14ac:dyDescent="0.2">
      <c r="C9141" s="8">
        <v>45664</v>
      </c>
      <c r="D9141" s="5">
        <v>260.94</v>
      </c>
      <c r="M9141" s="8">
        <v>45664</v>
      </c>
      <c r="N9141" s="5">
        <v>102.78</v>
      </c>
    </row>
    <row r="9142" spans="3:14" x14ac:dyDescent="0.2">
      <c r="C9142" s="8">
        <v>45665</v>
      </c>
      <c r="D9142" s="5">
        <v>212.01</v>
      </c>
      <c r="M9142" s="8">
        <v>45665</v>
      </c>
      <c r="N9142" s="5">
        <v>100.76</v>
      </c>
    </row>
    <row r="9143" spans="3:14" x14ac:dyDescent="0.2">
      <c r="C9143" s="8">
        <v>45666</v>
      </c>
      <c r="D9143" s="5">
        <v>230.71</v>
      </c>
      <c r="M9143" s="8">
        <v>45666</v>
      </c>
      <c r="N9143" s="5">
        <v>99.73</v>
      </c>
    </row>
    <row r="9144" spans="3:14" x14ac:dyDescent="0.2">
      <c r="C9144" s="8">
        <v>45667</v>
      </c>
      <c r="D9144" s="5">
        <v>147.76</v>
      </c>
      <c r="M9144" s="8">
        <v>45667</v>
      </c>
      <c r="N9144" s="5">
        <v>96.57</v>
      </c>
    </row>
    <row r="9145" spans="3:14" x14ac:dyDescent="0.2">
      <c r="C9145" s="8">
        <v>45668</v>
      </c>
      <c r="D9145" s="5">
        <v>403.4</v>
      </c>
      <c r="M9145" s="8">
        <v>45668</v>
      </c>
      <c r="N9145" s="5">
        <v>96.57</v>
      </c>
    </row>
    <row r="9146" spans="3:14" x14ac:dyDescent="0.2">
      <c r="C9146" s="8">
        <v>45669</v>
      </c>
      <c r="D9146" s="5">
        <v>678.32</v>
      </c>
      <c r="M9146" s="8">
        <v>45669</v>
      </c>
      <c r="N9146" s="5">
        <v>96.57</v>
      </c>
    </row>
    <row r="9147" spans="3:14" x14ac:dyDescent="0.2">
      <c r="C9147" s="8">
        <v>45670</v>
      </c>
      <c r="D9147" s="5">
        <v>179.6</v>
      </c>
      <c r="M9147" s="8">
        <v>45670</v>
      </c>
      <c r="N9147" s="5">
        <v>103.51</v>
      </c>
    </row>
    <row r="9148" spans="3:14" x14ac:dyDescent="0.2">
      <c r="C9148" s="8">
        <v>45671</v>
      </c>
      <c r="D9148" s="5">
        <v>185.4</v>
      </c>
      <c r="M9148" s="8">
        <v>45671</v>
      </c>
      <c r="N9148" s="5">
        <v>101.99</v>
      </c>
    </row>
    <row r="9149" spans="3:14" x14ac:dyDescent="0.2">
      <c r="C9149" s="8">
        <v>45672</v>
      </c>
      <c r="D9149" s="5">
        <v>110.72</v>
      </c>
      <c r="M9149" s="8">
        <v>45672</v>
      </c>
      <c r="N9149" s="5">
        <v>93.1</v>
      </c>
    </row>
    <row r="9150" spans="3:14" x14ac:dyDescent="0.2">
      <c r="C9150" s="8">
        <v>45673</v>
      </c>
      <c r="D9150" s="5">
        <v>134.68</v>
      </c>
      <c r="M9150" s="8">
        <v>45673</v>
      </c>
      <c r="N9150" s="5">
        <v>92.72</v>
      </c>
    </row>
    <row r="9151" spans="3:14" x14ac:dyDescent="0.2">
      <c r="C9151" s="8">
        <v>45674</v>
      </c>
      <c r="D9151" s="5">
        <v>173.63</v>
      </c>
      <c r="M9151" s="8">
        <v>45674</v>
      </c>
      <c r="N9151" s="5">
        <v>95.6</v>
      </c>
    </row>
    <row r="9152" spans="3:14" x14ac:dyDescent="0.2">
      <c r="C9152" s="8">
        <v>45675</v>
      </c>
      <c r="D9152" s="5">
        <v>234.19</v>
      </c>
      <c r="M9152" s="8">
        <v>45675</v>
      </c>
      <c r="N9152" s="5">
        <v>95.6</v>
      </c>
    </row>
    <row r="9153" spans="3:14" x14ac:dyDescent="0.2">
      <c r="C9153" s="8">
        <v>45676</v>
      </c>
      <c r="D9153" s="5">
        <v>508.27</v>
      </c>
      <c r="M9153" s="8">
        <v>45676</v>
      </c>
      <c r="N9153" s="5">
        <v>95.6</v>
      </c>
    </row>
    <row r="9154" spans="3:14" x14ac:dyDescent="0.2">
      <c r="C9154" s="8">
        <v>45677</v>
      </c>
      <c r="D9154" s="5">
        <v>193.71</v>
      </c>
      <c r="M9154" s="8">
        <v>45677</v>
      </c>
      <c r="N9154" s="5">
        <v>95.6</v>
      </c>
    </row>
    <row r="9155" spans="3:14" x14ac:dyDescent="0.2">
      <c r="C9155" s="8">
        <v>45678</v>
      </c>
      <c r="D9155" s="5">
        <v>225.37</v>
      </c>
      <c r="M9155" s="8">
        <v>45678</v>
      </c>
      <c r="N9155" s="5">
        <v>96.78</v>
      </c>
    </row>
    <row r="9156" spans="3:14" x14ac:dyDescent="0.2">
      <c r="C9156" s="8">
        <v>45679</v>
      </c>
      <c r="D9156" s="5">
        <v>121.77</v>
      </c>
      <c r="M9156" s="8">
        <v>45679</v>
      </c>
      <c r="N9156" s="5">
        <v>89.9</v>
      </c>
    </row>
    <row r="9157" spans="3:14" x14ac:dyDescent="0.2">
      <c r="C9157" s="8">
        <v>45680</v>
      </c>
      <c r="D9157" s="5">
        <v>176.52</v>
      </c>
      <c r="M9157" s="8">
        <v>45680</v>
      </c>
      <c r="N9157" s="5">
        <v>88.51</v>
      </c>
    </row>
    <row r="9158" spans="3:14" x14ac:dyDescent="0.2">
      <c r="C9158" s="8">
        <v>45681</v>
      </c>
      <c r="D9158" s="5">
        <v>189.16</v>
      </c>
      <c r="M9158" s="8">
        <v>45681</v>
      </c>
      <c r="N9158" s="5">
        <v>86.75</v>
      </c>
    </row>
    <row r="9159" spans="3:14" x14ac:dyDescent="0.2">
      <c r="C9159" s="8">
        <v>45682</v>
      </c>
      <c r="D9159" s="5">
        <v>159.12</v>
      </c>
      <c r="M9159" s="8">
        <v>45682</v>
      </c>
      <c r="N9159" s="5">
        <v>86.75</v>
      </c>
    </row>
    <row r="9160" spans="3:14" x14ac:dyDescent="0.2">
      <c r="C9160" s="8">
        <v>45683</v>
      </c>
      <c r="D9160" s="5">
        <v>178.55</v>
      </c>
      <c r="M9160" s="8">
        <v>45683</v>
      </c>
      <c r="N9160" s="5">
        <v>86.75</v>
      </c>
    </row>
    <row r="9161" spans="3:14" x14ac:dyDescent="0.2">
      <c r="C9161" s="8">
        <v>45684</v>
      </c>
      <c r="D9161" s="5">
        <v>159.41999999999999</v>
      </c>
      <c r="M9161" s="8">
        <v>45684</v>
      </c>
      <c r="N9161" s="5">
        <v>95.05</v>
      </c>
    </row>
    <row r="9162" spans="3:14" x14ac:dyDescent="0.2">
      <c r="C9162" s="8">
        <v>45685</v>
      </c>
      <c r="D9162" s="5">
        <v>262.69</v>
      </c>
      <c r="M9162" s="8">
        <v>45685</v>
      </c>
      <c r="N9162" s="5">
        <v>92.83</v>
      </c>
    </row>
    <row r="9163" spans="3:14" x14ac:dyDescent="0.2">
      <c r="C9163" s="8">
        <v>45686</v>
      </c>
      <c r="D9163" s="5">
        <v>342.27</v>
      </c>
      <c r="M9163" s="8">
        <v>45686</v>
      </c>
      <c r="N9163" s="5">
        <v>90.73</v>
      </c>
    </row>
    <row r="9164" spans="3:14" x14ac:dyDescent="0.2">
      <c r="C9164" s="8">
        <v>45687</v>
      </c>
      <c r="D9164" s="5">
        <v>293.51</v>
      </c>
      <c r="M9164" s="8">
        <v>45687</v>
      </c>
      <c r="N9164" s="5">
        <v>90.54</v>
      </c>
    </row>
    <row r="9165" spans="3:14" x14ac:dyDescent="0.2">
      <c r="C9165" s="8">
        <v>45688</v>
      </c>
      <c r="D9165" s="5">
        <v>495.78</v>
      </c>
      <c r="M9165" s="8">
        <v>45688</v>
      </c>
      <c r="N9165" s="5">
        <v>91.76</v>
      </c>
    </row>
    <row r="9166" spans="3:14" x14ac:dyDescent="0.2">
      <c r="C9166" s="8">
        <v>45689</v>
      </c>
      <c r="D9166" s="5">
        <v>256.10000000000002</v>
      </c>
      <c r="M9166" s="8">
        <v>45689</v>
      </c>
      <c r="N9166" s="5">
        <v>91.76</v>
      </c>
    </row>
    <row r="9167" spans="3:14" x14ac:dyDescent="0.2">
      <c r="C9167" s="8">
        <v>45690</v>
      </c>
      <c r="D9167" s="5">
        <v>314.39999999999998</v>
      </c>
      <c r="M9167" s="8">
        <v>45690</v>
      </c>
      <c r="N9167" s="5">
        <v>91.76</v>
      </c>
    </row>
    <row r="9168" spans="3:14" x14ac:dyDescent="0.2">
      <c r="C9168" s="8">
        <v>45691</v>
      </c>
      <c r="D9168" s="5">
        <v>327.16000000000003</v>
      </c>
      <c r="M9168" s="8">
        <v>45691</v>
      </c>
      <c r="N9168" s="5">
        <v>94.15</v>
      </c>
    </row>
    <row r="9169" spans="3:14" x14ac:dyDescent="0.2">
      <c r="C9169" s="8">
        <v>45692</v>
      </c>
      <c r="D9169" s="5">
        <v>393.35</v>
      </c>
      <c r="M9169" s="8">
        <v>45692</v>
      </c>
      <c r="N9169" s="5">
        <v>90.28</v>
      </c>
    </row>
    <row r="9170" spans="3:14" x14ac:dyDescent="0.2">
      <c r="C9170" s="8">
        <v>45693</v>
      </c>
      <c r="D9170" s="5">
        <v>226.19</v>
      </c>
      <c r="M9170" s="8">
        <v>45693</v>
      </c>
      <c r="N9170" s="5">
        <v>94.68</v>
      </c>
    </row>
    <row r="9171" spans="3:14" x14ac:dyDescent="0.2">
      <c r="C9171" s="8">
        <v>45694</v>
      </c>
      <c r="D9171" s="5">
        <v>372.45</v>
      </c>
      <c r="M9171" s="8">
        <v>45694</v>
      </c>
      <c r="N9171" s="5">
        <v>93.9</v>
      </c>
    </row>
    <row r="9172" spans="3:14" x14ac:dyDescent="0.2">
      <c r="C9172" s="8">
        <v>45695</v>
      </c>
      <c r="D9172" s="5">
        <v>332.89</v>
      </c>
      <c r="M9172" s="8">
        <v>45695</v>
      </c>
      <c r="N9172" s="5">
        <v>93.13</v>
      </c>
    </row>
    <row r="9173" spans="3:14" x14ac:dyDescent="0.2">
      <c r="C9173" s="8">
        <v>45696</v>
      </c>
      <c r="D9173" s="5">
        <v>578.84</v>
      </c>
      <c r="M9173" s="8">
        <v>45696</v>
      </c>
      <c r="N9173" s="5">
        <v>93.13</v>
      </c>
    </row>
    <row r="9174" spans="3:14" x14ac:dyDescent="0.2">
      <c r="C9174" s="8">
        <v>45697</v>
      </c>
      <c r="D9174" s="5">
        <v>613.98</v>
      </c>
      <c r="M9174" s="8">
        <v>45697</v>
      </c>
      <c r="N9174" s="5">
        <v>93.13</v>
      </c>
    </row>
    <row r="9175" spans="3:14" x14ac:dyDescent="0.2">
      <c r="C9175" s="8">
        <v>45698</v>
      </c>
      <c r="D9175" s="5">
        <v>290.33999999999997</v>
      </c>
      <c r="M9175" s="8">
        <v>45698</v>
      </c>
      <c r="N9175" s="5">
        <v>87.68</v>
      </c>
    </row>
    <row r="9176" spans="3:14" x14ac:dyDescent="0.2">
      <c r="C9176" s="8">
        <v>45699</v>
      </c>
      <c r="D9176" s="5">
        <v>230.88</v>
      </c>
      <c r="M9176" s="8">
        <v>45699</v>
      </c>
      <c r="N9176" s="5">
        <v>85.58</v>
      </c>
    </row>
    <row r="9177" spans="3:14" x14ac:dyDescent="0.2">
      <c r="C9177" s="8">
        <v>45700</v>
      </c>
      <c r="D9177" s="5">
        <v>285.27999999999997</v>
      </c>
      <c r="M9177" s="8">
        <v>45700</v>
      </c>
      <c r="N9177" s="5">
        <v>86.58</v>
      </c>
    </row>
    <row r="9178" spans="3:14" x14ac:dyDescent="0.2">
      <c r="C9178" s="8">
        <v>45701</v>
      </c>
      <c r="D9178" s="5">
        <v>236.69</v>
      </c>
      <c r="M9178" s="8">
        <v>45701</v>
      </c>
      <c r="N9178" s="5">
        <v>84.57</v>
      </c>
    </row>
    <row r="9179" spans="3:14" x14ac:dyDescent="0.2">
      <c r="C9179" s="8">
        <v>45702</v>
      </c>
      <c r="D9179" s="5">
        <v>297.91000000000003</v>
      </c>
      <c r="M9179" s="8">
        <v>45702</v>
      </c>
      <c r="N9179" s="5">
        <v>84.67</v>
      </c>
    </row>
    <row r="9180" spans="3:14" x14ac:dyDescent="0.2">
      <c r="C9180" s="8">
        <v>45703</v>
      </c>
      <c r="D9180" s="5">
        <v>229.66</v>
      </c>
      <c r="M9180" s="8">
        <v>45703</v>
      </c>
      <c r="N9180" s="5">
        <v>84.67</v>
      </c>
    </row>
    <row r="9181" spans="3:14" x14ac:dyDescent="0.2">
      <c r="C9181" s="8">
        <v>45704</v>
      </c>
      <c r="D9181" s="5">
        <v>294.91000000000003</v>
      </c>
      <c r="M9181" s="8">
        <v>45704</v>
      </c>
      <c r="N9181" s="5">
        <v>84.67</v>
      </c>
    </row>
    <row r="9182" spans="3:14" x14ac:dyDescent="0.2">
      <c r="C9182" s="8">
        <v>45705</v>
      </c>
      <c r="D9182" s="5">
        <v>372.7</v>
      </c>
      <c r="M9182" s="8">
        <v>45705</v>
      </c>
      <c r="N9182" s="5">
        <v>84.67</v>
      </c>
    </row>
    <row r="9183" spans="3:14" x14ac:dyDescent="0.2">
      <c r="C9183" s="8">
        <v>45706</v>
      </c>
      <c r="D9183" s="5">
        <v>280.36</v>
      </c>
      <c r="M9183" s="8">
        <v>45706</v>
      </c>
      <c r="N9183" s="5">
        <v>84.51</v>
      </c>
    </row>
    <row r="9184" spans="3:14" x14ac:dyDescent="0.2">
      <c r="C9184" s="8">
        <v>45707</v>
      </c>
      <c r="D9184" s="5">
        <v>341.49</v>
      </c>
      <c r="M9184" s="8">
        <v>45707</v>
      </c>
      <c r="N9184" s="5">
        <v>83.86</v>
      </c>
    </row>
    <row r="9185" spans="3:14" x14ac:dyDescent="0.2">
      <c r="C9185" s="8">
        <v>45708</v>
      </c>
      <c r="D9185" s="5">
        <v>367.92</v>
      </c>
      <c r="M9185" s="8">
        <v>45708</v>
      </c>
      <c r="N9185" s="5">
        <v>86.26</v>
      </c>
    </row>
    <row r="9186" spans="3:14" x14ac:dyDescent="0.2">
      <c r="C9186" s="8">
        <v>45709</v>
      </c>
      <c r="D9186" s="5">
        <v>375.62</v>
      </c>
      <c r="M9186" s="8">
        <v>45709</v>
      </c>
      <c r="N9186" s="5">
        <v>91.83</v>
      </c>
    </row>
    <row r="9187" spans="3:14" x14ac:dyDescent="0.2">
      <c r="C9187" s="8">
        <v>45710</v>
      </c>
      <c r="D9187" s="5">
        <v>203.15</v>
      </c>
      <c r="M9187" s="8">
        <v>45710</v>
      </c>
      <c r="N9187" s="5">
        <v>91.83</v>
      </c>
    </row>
    <row r="9188" spans="3:14" x14ac:dyDescent="0.2">
      <c r="C9188" s="8">
        <v>45711</v>
      </c>
      <c r="D9188" s="5">
        <v>476.69</v>
      </c>
      <c r="M9188" s="8">
        <v>45711</v>
      </c>
      <c r="N9188" s="5">
        <v>91.83</v>
      </c>
    </row>
    <row r="9189" spans="3:14" x14ac:dyDescent="0.2">
      <c r="C9189" s="8">
        <v>45712</v>
      </c>
      <c r="D9189" s="5">
        <v>355.9</v>
      </c>
      <c r="M9189" s="8">
        <v>45712</v>
      </c>
      <c r="N9189" s="5">
        <v>88.44</v>
      </c>
    </row>
    <row r="9190" spans="3:14" x14ac:dyDescent="0.2">
      <c r="C9190" s="8">
        <v>45713</v>
      </c>
      <c r="D9190" s="5">
        <v>232.14</v>
      </c>
      <c r="M9190" s="8">
        <v>45713</v>
      </c>
      <c r="N9190" s="5">
        <v>96.61</v>
      </c>
    </row>
    <row r="9191" spans="3:14" x14ac:dyDescent="0.2">
      <c r="C9191" s="8">
        <v>45714</v>
      </c>
      <c r="D9191" s="5">
        <v>275.17</v>
      </c>
      <c r="M9191" s="8">
        <v>45714</v>
      </c>
      <c r="N9191" s="5">
        <v>97.52</v>
      </c>
    </row>
    <row r="9192" spans="3:14" x14ac:dyDescent="0.2">
      <c r="C9192" s="8">
        <v>45715</v>
      </c>
      <c r="D9192" s="5">
        <v>288.54000000000002</v>
      </c>
      <c r="M9192" s="8">
        <v>45715</v>
      </c>
      <c r="N9192" s="5">
        <v>96.27</v>
      </c>
    </row>
    <row r="9193" spans="3:14" x14ac:dyDescent="0.2">
      <c r="C9193" s="8">
        <v>45716</v>
      </c>
      <c r="D9193" s="5">
        <v>345.22</v>
      </c>
      <c r="M9193" s="8">
        <v>45716</v>
      </c>
      <c r="N9193" s="5">
        <v>104.46</v>
      </c>
    </row>
    <row r="9194" spans="3:14" x14ac:dyDescent="0.2">
      <c r="C9194" s="8">
        <v>45717</v>
      </c>
      <c r="D9194" s="5">
        <v>522.4</v>
      </c>
      <c r="M9194" s="8">
        <v>45717</v>
      </c>
      <c r="N9194" s="5">
        <v>104.46</v>
      </c>
    </row>
    <row r="9195" spans="3:14" x14ac:dyDescent="0.2">
      <c r="C9195" s="8">
        <v>45718</v>
      </c>
      <c r="D9195" s="5">
        <v>476.54</v>
      </c>
      <c r="M9195" s="8">
        <v>45718</v>
      </c>
      <c r="N9195" s="5">
        <v>104.46</v>
      </c>
    </row>
    <row r="9196" spans="3:14" x14ac:dyDescent="0.2">
      <c r="C9196" s="8">
        <v>45719</v>
      </c>
      <c r="D9196" s="5">
        <v>429.75</v>
      </c>
      <c r="M9196" s="8">
        <v>45719</v>
      </c>
      <c r="N9196" s="5">
        <v>105.65</v>
      </c>
    </row>
    <row r="9197" spans="3:14" x14ac:dyDescent="0.2">
      <c r="C9197" s="8">
        <v>45720</v>
      </c>
      <c r="D9197" s="5">
        <v>447.53</v>
      </c>
      <c r="M9197" s="8">
        <v>45720</v>
      </c>
      <c r="N9197" s="5">
        <v>108.87</v>
      </c>
    </row>
    <row r="9198" spans="3:14" x14ac:dyDescent="0.2">
      <c r="C9198" s="8">
        <v>45721</v>
      </c>
      <c r="D9198" s="5">
        <v>391.3</v>
      </c>
      <c r="M9198" s="8">
        <v>45721</v>
      </c>
      <c r="N9198" s="5">
        <v>104.32</v>
      </c>
    </row>
    <row r="9199" spans="3:14" x14ac:dyDescent="0.2">
      <c r="C9199" s="8">
        <v>45722</v>
      </c>
      <c r="D9199" s="5">
        <v>726.26</v>
      </c>
      <c r="M9199" s="8">
        <v>45722</v>
      </c>
      <c r="N9199" s="5">
        <v>108.95</v>
      </c>
    </row>
    <row r="9200" spans="3:14" x14ac:dyDescent="0.2">
      <c r="C9200" s="8">
        <v>45723</v>
      </c>
      <c r="D9200" s="5">
        <v>556.70000000000005</v>
      </c>
      <c r="M9200" s="8">
        <v>45723</v>
      </c>
      <c r="N9200" s="5">
        <v>104.41</v>
      </c>
    </row>
    <row r="9201" spans="3:14" x14ac:dyDescent="0.2">
      <c r="C9201" s="8">
        <v>45724</v>
      </c>
      <c r="D9201" s="5">
        <v>684.13</v>
      </c>
      <c r="M9201" s="8">
        <v>45724</v>
      </c>
      <c r="N9201" s="5">
        <v>104.41</v>
      </c>
    </row>
    <row r="9202" spans="3:14" x14ac:dyDescent="0.2">
      <c r="C9202" s="8">
        <v>45725</v>
      </c>
      <c r="D9202" s="5">
        <v>714.21</v>
      </c>
      <c r="M9202" s="8">
        <v>45725</v>
      </c>
      <c r="N9202" s="5">
        <v>104.41</v>
      </c>
    </row>
    <row r="9203" spans="3:14" x14ac:dyDescent="0.2">
      <c r="C9203" s="8">
        <v>45726</v>
      </c>
      <c r="D9203" s="5">
        <v>403.78</v>
      </c>
      <c r="M9203" s="8">
        <v>45726</v>
      </c>
      <c r="N9203" s="5">
        <v>112.5</v>
      </c>
    </row>
    <row r="9204" spans="3:14" x14ac:dyDescent="0.2">
      <c r="C9204" s="8">
        <v>45727</v>
      </c>
      <c r="D9204" s="5">
        <v>704.03</v>
      </c>
      <c r="M9204" s="8">
        <v>45727</v>
      </c>
      <c r="N9204" s="5">
        <v>114.6</v>
      </c>
    </row>
    <row r="9205" spans="3:14" x14ac:dyDescent="0.2">
      <c r="C9205" s="8">
        <v>45728</v>
      </c>
      <c r="D9205" s="5">
        <v>433.5</v>
      </c>
      <c r="M9205" s="8">
        <v>45728</v>
      </c>
      <c r="N9205" s="5">
        <v>104.11</v>
      </c>
    </row>
    <row r="9206" spans="3:14" x14ac:dyDescent="0.2">
      <c r="C9206" s="8">
        <v>45729</v>
      </c>
      <c r="D9206" s="5">
        <v>463.36</v>
      </c>
      <c r="M9206" s="8">
        <v>45729</v>
      </c>
      <c r="N9206" s="5">
        <v>106.19</v>
      </c>
    </row>
    <row r="9207" spans="3:14" x14ac:dyDescent="0.2">
      <c r="C9207" s="8">
        <v>45730</v>
      </c>
      <c r="D9207" s="5">
        <v>442.46</v>
      </c>
      <c r="M9207" s="8">
        <v>45730</v>
      </c>
      <c r="N9207" s="5">
        <v>101.01</v>
      </c>
    </row>
    <row r="9208" spans="3:14" x14ac:dyDescent="0.2">
      <c r="C9208" s="8">
        <v>45731</v>
      </c>
      <c r="D9208" s="5">
        <v>494.6</v>
      </c>
      <c r="M9208" s="8">
        <v>45731</v>
      </c>
      <c r="N9208" s="5">
        <v>101.01</v>
      </c>
    </row>
    <row r="9209" spans="3:14" x14ac:dyDescent="0.2">
      <c r="C9209" s="8">
        <v>45732</v>
      </c>
      <c r="D9209" s="5">
        <v>731.78</v>
      </c>
      <c r="M9209" s="8">
        <v>45732</v>
      </c>
      <c r="N9209" s="5">
        <v>101.01</v>
      </c>
    </row>
    <row r="9210" spans="3:14" x14ac:dyDescent="0.2">
      <c r="C9210" s="8">
        <v>45733</v>
      </c>
      <c r="D9210" s="5">
        <v>649.53</v>
      </c>
      <c r="M9210" s="8">
        <v>45733</v>
      </c>
      <c r="N9210" s="5">
        <v>99.78</v>
      </c>
    </row>
    <row r="9211" spans="3:14" x14ac:dyDescent="0.2">
      <c r="C9211" s="8">
        <v>45734</v>
      </c>
      <c r="D9211" s="5">
        <v>614.24</v>
      </c>
      <c r="M9211" s="8">
        <v>45734</v>
      </c>
      <c r="N9211" s="5">
        <v>96.68</v>
      </c>
    </row>
    <row r="9212" spans="3:14" x14ac:dyDescent="0.2">
      <c r="C9212" s="8">
        <v>45735</v>
      </c>
      <c r="D9212" s="5">
        <v>565.45000000000005</v>
      </c>
      <c r="M9212" s="8">
        <v>45735</v>
      </c>
      <c r="N9212" s="5">
        <v>91.4</v>
      </c>
    </row>
    <row r="9213" spans="3:14" x14ac:dyDescent="0.2">
      <c r="C9213" s="8">
        <v>45736</v>
      </c>
      <c r="D9213" s="5">
        <v>458.66</v>
      </c>
      <c r="M9213" s="8">
        <v>45736</v>
      </c>
      <c r="N9213" s="5">
        <v>95.74</v>
      </c>
    </row>
    <row r="9214" spans="3:14" x14ac:dyDescent="0.2">
      <c r="C9214" s="8">
        <v>45737</v>
      </c>
      <c r="D9214" s="5">
        <v>390.35</v>
      </c>
      <c r="M9214" s="8">
        <v>45737</v>
      </c>
      <c r="N9214" s="5">
        <v>94.54</v>
      </c>
    </row>
    <row r="9215" spans="3:14" x14ac:dyDescent="0.2">
      <c r="C9215" s="8">
        <v>45738</v>
      </c>
      <c r="D9215" s="5">
        <v>488.06</v>
      </c>
      <c r="M9215" s="8">
        <v>45738</v>
      </c>
      <c r="N9215" s="5">
        <v>94.54</v>
      </c>
    </row>
    <row r="9216" spans="3:14" x14ac:dyDescent="0.2">
      <c r="C9216" s="8">
        <v>45739</v>
      </c>
      <c r="D9216" s="5">
        <v>538.36</v>
      </c>
      <c r="M9216" s="8">
        <v>45739</v>
      </c>
      <c r="N9216" s="5">
        <v>94.54</v>
      </c>
    </row>
    <row r="9217" spans="3:14" x14ac:dyDescent="0.2">
      <c r="C9217" s="8">
        <v>45740</v>
      </c>
      <c r="D9217" s="5">
        <v>498.84</v>
      </c>
      <c r="M9217" s="8">
        <v>45740</v>
      </c>
      <c r="N9217" s="5">
        <v>95.22</v>
      </c>
    </row>
    <row r="9218" spans="3:14" x14ac:dyDescent="0.2">
      <c r="C9218" s="8">
        <v>45741</v>
      </c>
      <c r="D9218" s="5">
        <v>472.98</v>
      </c>
      <c r="M9218" s="8">
        <v>45741</v>
      </c>
      <c r="N9218" s="5">
        <v>93.57</v>
      </c>
    </row>
    <row r="9219" spans="3:14" x14ac:dyDescent="0.2">
      <c r="C9219" s="8">
        <v>45742</v>
      </c>
      <c r="D9219" s="5">
        <v>316.49</v>
      </c>
      <c r="M9219" s="8">
        <v>45742</v>
      </c>
      <c r="N9219" s="5">
        <v>91.41</v>
      </c>
    </row>
    <row r="9220" spans="3:14" x14ac:dyDescent="0.2">
      <c r="C9220" s="8">
        <v>45743</v>
      </c>
      <c r="D9220" s="5">
        <v>313.11</v>
      </c>
      <c r="M9220" s="8">
        <v>45743</v>
      </c>
      <c r="N9220" s="5">
        <v>91.03</v>
      </c>
    </row>
    <row r="9221" spans="3:14" x14ac:dyDescent="0.2">
      <c r="C9221" s="8">
        <v>45744</v>
      </c>
      <c r="D9221" s="5">
        <v>362.44</v>
      </c>
      <c r="M9221" s="8">
        <v>45744</v>
      </c>
      <c r="N9221" s="5">
        <v>96.83</v>
      </c>
    </row>
    <row r="9222" spans="3:14" x14ac:dyDescent="0.2">
      <c r="C9222" s="8">
        <v>45745</v>
      </c>
      <c r="D9222" s="5">
        <v>284.52999999999997</v>
      </c>
      <c r="M9222" s="8">
        <v>45745</v>
      </c>
      <c r="N9222" s="5">
        <v>96.83</v>
      </c>
    </row>
    <row r="9223" spans="3:14" x14ac:dyDescent="0.2">
      <c r="C9223" s="8">
        <v>45746</v>
      </c>
      <c r="D9223" s="5">
        <v>612.15</v>
      </c>
      <c r="M9223" s="8">
        <v>45746</v>
      </c>
      <c r="N9223" s="5">
        <v>96.83</v>
      </c>
    </row>
    <row r="9224" spans="3:14" x14ac:dyDescent="0.2">
      <c r="C9224" s="8">
        <v>45747</v>
      </c>
      <c r="D9224" s="5">
        <v>426.16</v>
      </c>
      <c r="M9224" s="8">
        <v>45747</v>
      </c>
      <c r="N9224" s="5">
        <v>101.35</v>
      </c>
    </row>
    <row r="9225" spans="3:14" x14ac:dyDescent="0.2">
      <c r="C9225" s="8">
        <v>45748</v>
      </c>
      <c r="D9225" s="5">
        <v>642.48</v>
      </c>
      <c r="M9225" s="8">
        <v>45748</v>
      </c>
      <c r="N9225" s="5">
        <v>104.73</v>
      </c>
    </row>
    <row r="9226" spans="3:14" x14ac:dyDescent="0.2">
      <c r="C9226" s="8">
        <v>45749</v>
      </c>
      <c r="D9226" s="5">
        <v>445.6</v>
      </c>
      <c r="M9226" s="8">
        <v>45749</v>
      </c>
      <c r="N9226" s="5">
        <v>106.39</v>
      </c>
    </row>
    <row r="9227" spans="3:14" x14ac:dyDescent="0.2">
      <c r="C9227" s="8">
        <v>45750</v>
      </c>
      <c r="D9227" s="5">
        <v>438.93</v>
      </c>
      <c r="M9227" s="8">
        <v>45750</v>
      </c>
      <c r="N9227" s="5">
        <v>112</v>
      </c>
    </row>
    <row r="9228" spans="3:14" x14ac:dyDescent="0.2">
      <c r="C9228" s="8">
        <v>45751</v>
      </c>
      <c r="D9228" s="5">
        <v>550.44000000000005</v>
      </c>
      <c r="M9228" s="8">
        <v>45751</v>
      </c>
      <c r="N9228" s="5">
        <v>125.71</v>
      </c>
    </row>
    <row r="9229" spans="3:14" x14ac:dyDescent="0.2">
      <c r="C9229" s="8">
        <v>45752</v>
      </c>
      <c r="D9229" s="5">
        <v>975.6</v>
      </c>
      <c r="M9229" s="8">
        <v>45752</v>
      </c>
      <c r="N9229" s="5">
        <v>125.71</v>
      </c>
    </row>
    <row r="9230" spans="3:14" x14ac:dyDescent="0.2">
      <c r="C9230" s="8">
        <v>45753</v>
      </c>
      <c r="D9230" s="5">
        <v>773.67</v>
      </c>
      <c r="M9230" s="8">
        <v>45753</v>
      </c>
      <c r="N9230" s="5">
        <v>125.71</v>
      </c>
    </row>
    <row r="9231" spans="3:14" x14ac:dyDescent="0.2">
      <c r="C9231" s="8">
        <v>45754</v>
      </c>
      <c r="D9231" s="5">
        <v>574.97</v>
      </c>
      <c r="M9231" s="8">
        <v>45754</v>
      </c>
      <c r="N9231" s="5">
        <v>137.30000000000001</v>
      </c>
    </row>
    <row r="9232" spans="3:14" x14ac:dyDescent="0.2">
      <c r="C9232" s="8">
        <v>45755</v>
      </c>
      <c r="D9232" s="5">
        <v>565.99</v>
      </c>
      <c r="M9232" s="8">
        <v>45755</v>
      </c>
      <c r="N9232" s="5">
        <v>139.88</v>
      </c>
    </row>
    <row r="9233" spans="3:14" x14ac:dyDescent="0.2">
      <c r="C9233" s="8">
        <v>45756</v>
      </c>
      <c r="D9233" s="5">
        <v>590.08000000000004</v>
      </c>
      <c r="M9233" s="8">
        <v>45756</v>
      </c>
      <c r="N9233" s="5">
        <v>128.83000000000001</v>
      </c>
    </row>
    <row r="9234" spans="3:14" x14ac:dyDescent="0.2">
      <c r="C9234" s="8">
        <v>45757</v>
      </c>
      <c r="D9234" s="5">
        <v>623.45000000000005</v>
      </c>
      <c r="M9234" s="8">
        <v>45757</v>
      </c>
      <c r="N9234" s="5">
        <v>128.35</v>
      </c>
    </row>
    <row r="9235" spans="3:14" x14ac:dyDescent="0.2">
      <c r="C9235" s="8">
        <v>45758</v>
      </c>
      <c r="D9235" s="5">
        <v>834.03</v>
      </c>
      <c r="M9235" s="8">
        <v>45758</v>
      </c>
      <c r="N9235" s="5">
        <v>137.26</v>
      </c>
    </row>
    <row r="9236" spans="3:14" x14ac:dyDescent="0.2">
      <c r="C9236" s="8">
        <v>45759</v>
      </c>
      <c r="D9236" s="5">
        <v>589.49</v>
      </c>
      <c r="M9236" s="8">
        <v>45759</v>
      </c>
      <c r="N9236" s="5">
        <v>137.26</v>
      </c>
    </row>
    <row r="9237" spans="3:14" x14ac:dyDescent="0.2">
      <c r="C9237" s="8">
        <v>45760</v>
      </c>
      <c r="D9237" s="5">
        <v>910.44</v>
      </c>
      <c r="M9237" s="8">
        <v>45760</v>
      </c>
      <c r="N9237" s="5">
        <v>137.26</v>
      </c>
    </row>
    <row r="9238" spans="3:14" x14ac:dyDescent="0.2">
      <c r="C9238" s="8">
        <v>45761</v>
      </c>
      <c r="D9238" s="5">
        <v>490.46</v>
      </c>
      <c r="M9238" s="8">
        <v>45761</v>
      </c>
      <c r="N9238" s="5">
        <v>132.46</v>
      </c>
    </row>
    <row r="9239" spans="3:14" x14ac:dyDescent="0.2">
      <c r="C9239" s="8">
        <v>45762</v>
      </c>
      <c r="D9239" s="5">
        <v>371.97</v>
      </c>
      <c r="M9239" s="8">
        <v>45762</v>
      </c>
      <c r="N9239" s="5">
        <v>122.56</v>
      </c>
    </row>
    <row r="9240" spans="3:14" x14ac:dyDescent="0.2">
      <c r="C9240" s="8">
        <v>45763</v>
      </c>
      <c r="D9240" s="5">
        <v>506.96</v>
      </c>
      <c r="M9240" s="8">
        <v>45763</v>
      </c>
      <c r="N9240" s="5">
        <v>119.4</v>
      </c>
    </row>
    <row r="9241" spans="3:14" x14ac:dyDescent="0.2">
      <c r="C9241" s="8">
        <v>45764</v>
      </c>
      <c r="D9241" s="5">
        <v>511.18</v>
      </c>
      <c r="M9241" s="8">
        <v>45764</v>
      </c>
      <c r="N9241" s="5">
        <v>114.64</v>
      </c>
    </row>
    <row r="9242" spans="3:14" x14ac:dyDescent="0.2">
      <c r="C9242" s="8">
        <v>45765</v>
      </c>
      <c r="D9242" s="5">
        <v>413.61</v>
      </c>
      <c r="M9242" s="8">
        <v>45765</v>
      </c>
      <c r="N9242" s="5">
        <v>114.64</v>
      </c>
    </row>
    <row r="9243" spans="3:14" x14ac:dyDescent="0.2">
      <c r="C9243" s="8">
        <v>45766</v>
      </c>
      <c r="D9243" s="5">
        <v>431.85</v>
      </c>
      <c r="M9243" s="8">
        <v>45766</v>
      </c>
      <c r="N9243" s="5">
        <v>114.64</v>
      </c>
    </row>
    <row r="9244" spans="3:14" x14ac:dyDescent="0.2">
      <c r="C9244" s="8">
        <v>45767</v>
      </c>
      <c r="D9244" s="5">
        <v>526.77</v>
      </c>
      <c r="M9244" s="8">
        <v>45767</v>
      </c>
      <c r="N9244" s="5">
        <v>114.64</v>
      </c>
    </row>
    <row r="9245" spans="3:14" x14ac:dyDescent="0.2">
      <c r="C9245" s="8">
        <v>45768</v>
      </c>
      <c r="D9245" s="5">
        <v>398.08</v>
      </c>
      <c r="M9245" s="8">
        <v>45768</v>
      </c>
      <c r="N9245" s="5">
        <v>128.56</v>
      </c>
    </row>
    <row r="9246" spans="3:14" x14ac:dyDescent="0.2">
      <c r="C9246" s="8">
        <v>45769</v>
      </c>
      <c r="D9246" s="5">
        <v>432.38</v>
      </c>
      <c r="M9246" s="8">
        <v>45769</v>
      </c>
      <c r="N9246" s="5">
        <v>118.35</v>
      </c>
    </row>
    <row r="9247" spans="3:14" x14ac:dyDescent="0.2">
      <c r="C9247" s="8">
        <v>45770</v>
      </c>
      <c r="D9247" s="5">
        <v>333.85</v>
      </c>
      <c r="M9247" s="8">
        <v>45770</v>
      </c>
      <c r="N9247" s="5">
        <v>116.6</v>
      </c>
    </row>
    <row r="9248" spans="3:14" x14ac:dyDescent="0.2">
      <c r="C9248" s="8">
        <v>45771</v>
      </c>
      <c r="D9248" s="5">
        <v>416.02</v>
      </c>
      <c r="M9248" s="8">
        <v>45771</v>
      </c>
      <c r="N9248" s="5">
        <v>108.28</v>
      </c>
    </row>
    <row r="9249" spans="3:14" x14ac:dyDescent="0.2">
      <c r="C9249" s="8">
        <v>45772</v>
      </c>
      <c r="D9249" s="5">
        <v>519.27</v>
      </c>
      <c r="M9249" s="8">
        <v>45772</v>
      </c>
      <c r="N9249" s="5">
        <v>105.79</v>
      </c>
    </row>
    <row r="9250" spans="3:14" x14ac:dyDescent="0.2">
      <c r="C9250" s="8">
        <v>45773</v>
      </c>
      <c r="D9250" s="5">
        <v>475.53</v>
      </c>
      <c r="M9250" s="8">
        <v>45773</v>
      </c>
      <c r="N9250" s="5">
        <v>105.79</v>
      </c>
    </row>
    <row r="9251" spans="3:14" x14ac:dyDescent="0.2">
      <c r="C9251" s="8">
        <v>45774</v>
      </c>
      <c r="D9251" s="5">
        <v>659.6</v>
      </c>
      <c r="M9251" s="8">
        <v>45774</v>
      </c>
      <c r="N9251" s="5">
        <v>105.79</v>
      </c>
    </row>
    <row r="9252" spans="3:14" x14ac:dyDescent="0.2">
      <c r="C9252" s="8">
        <v>45775</v>
      </c>
      <c r="D9252" s="5">
        <v>787.49</v>
      </c>
      <c r="M9252" s="8">
        <v>45775</v>
      </c>
      <c r="N9252" s="5">
        <v>110.01</v>
      </c>
    </row>
    <row r="9253" spans="3:14" x14ac:dyDescent="0.2">
      <c r="C9253" s="8">
        <v>45776</v>
      </c>
      <c r="D9253" s="5">
        <v>581.71</v>
      </c>
      <c r="M9253" s="8">
        <v>45776</v>
      </c>
      <c r="N9253" s="5">
        <v>112.27</v>
      </c>
    </row>
    <row r="9254" spans="3:14" x14ac:dyDescent="0.2">
      <c r="C9254" s="8">
        <v>45777</v>
      </c>
      <c r="D9254" s="5">
        <v>442.34</v>
      </c>
      <c r="M9254" s="8">
        <v>45777</v>
      </c>
      <c r="N9254" s="5">
        <v>112.48</v>
      </c>
    </row>
    <row r="9255" spans="3:14" x14ac:dyDescent="0.2">
      <c r="C9255" s="8">
        <v>45778</v>
      </c>
      <c r="D9255" s="5">
        <v>903.78</v>
      </c>
      <c r="M9255" s="8">
        <v>45778</v>
      </c>
      <c r="N9255" s="5">
        <v>107.33</v>
      </c>
    </row>
    <row r="9256" spans="3:14" x14ac:dyDescent="0.2">
      <c r="C9256" s="8">
        <v>45779</v>
      </c>
      <c r="D9256" s="5">
        <v>607</v>
      </c>
      <c r="M9256" s="8">
        <v>45779</v>
      </c>
      <c r="N9256" s="5">
        <v>101.4</v>
      </c>
    </row>
    <row r="9257" spans="3:14" x14ac:dyDescent="0.2">
      <c r="C9257" s="8">
        <v>45780</v>
      </c>
      <c r="D9257" s="5">
        <v>702.2</v>
      </c>
      <c r="M9257" s="8">
        <v>45780</v>
      </c>
      <c r="N9257" s="5">
        <v>101.4</v>
      </c>
    </row>
    <row r="9258" spans="3:14" x14ac:dyDescent="0.2">
      <c r="C9258" s="8">
        <v>45781</v>
      </c>
      <c r="D9258" s="5">
        <v>650.4</v>
      </c>
      <c r="M9258" s="8">
        <v>45781</v>
      </c>
      <c r="N9258" s="5">
        <v>101.4</v>
      </c>
    </row>
    <row r="9259" spans="3:14" x14ac:dyDescent="0.2">
      <c r="C9259" s="8">
        <v>45782</v>
      </c>
      <c r="D9259" s="5">
        <v>352.02</v>
      </c>
      <c r="M9259" s="8">
        <v>45782</v>
      </c>
      <c r="N9259" s="5">
        <v>104.45</v>
      </c>
    </row>
    <row r="9260" spans="3:14" x14ac:dyDescent="0.2">
      <c r="C9260" s="8">
        <v>45783</v>
      </c>
      <c r="D9260" s="5">
        <v>662.07</v>
      </c>
      <c r="M9260" s="8">
        <v>45783</v>
      </c>
      <c r="N9260" s="5">
        <v>106.18</v>
      </c>
    </row>
    <row r="9261" spans="3:14" x14ac:dyDescent="0.2">
      <c r="C9261" s="8">
        <v>45784</v>
      </c>
      <c r="D9261" s="5">
        <v>662.07</v>
      </c>
      <c r="M9261" s="8">
        <v>45784</v>
      </c>
      <c r="N9261" s="5">
        <v>99.87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24"/>
  <sheetViews>
    <sheetView topLeftCell="A1286" workbookViewId="0">
      <selection activeCell="A4" sqref="A4:H1324"/>
    </sheetView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 t="e">
        <f ca="1">_xll.BDH(B2,"PX_LAST","2000-01-01",TODAY()-1,"cols=2;rows=1321")</f>
        <v>#NAME?</v>
      </c>
      <c r="B3" s="5">
        <v>298</v>
      </c>
      <c r="C3" s="8" t="e">
        <f ca="1">_xll.BDH(D2,"PX_LAST","2000-01-01",TODAY()-1,"cols=2;rows=1319")</f>
        <v>#NAME?</v>
      </c>
      <c r="D3" s="5">
        <v>640599</v>
      </c>
      <c r="E3" s="8" t="e">
        <f ca="1">_xll.BDH(F2,"PX_LAST","2000-01-01",TODAY()-1,"cols=2;rows=1322")</f>
        <v>#NAME?</v>
      </c>
      <c r="F3" s="5">
        <v>8775</v>
      </c>
      <c r="G3" s="8" t="e">
        <f ca="1">_xll.BDH(H2,"PX_LAST","2000-01-01",TODAY()-1,"cols=2;rows=1322")</f>
        <v>#NAME?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224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210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207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209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218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215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208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273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369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371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332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387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380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380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358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337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374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314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290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290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262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250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207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227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215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216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227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245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238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231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210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234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225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209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222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217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207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214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215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213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204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225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211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200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214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213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215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212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215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212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216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220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228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215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204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201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189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206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199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210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220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209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210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213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204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204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208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203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200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215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219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217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209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229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222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230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234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217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219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223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210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223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230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253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258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260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236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229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228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238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240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227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215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210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200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214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217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229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214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204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209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210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199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193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223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214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212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203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214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212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213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213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214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223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211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209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229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222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241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237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233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238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222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240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236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248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232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230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221</v>
      </c>
      <c r="C1292" s="8">
        <v>45574</v>
      </c>
      <c r="D1292" s="5">
        <v>7046840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227</v>
      </c>
      <c r="C1293" s="8">
        <v>45581</v>
      </c>
      <c r="D1293" s="5">
        <v>7039284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A1294" s="8">
        <v>45569</v>
      </c>
      <c r="B1294" s="5">
        <v>259</v>
      </c>
      <c r="C1294" s="8">
        <v>45588</v>
      </c>
      <c r="D1294" s="5">
        <v>7029408</v>
      </c>
      <c r="E1294" s="8">
        <v>45567</v>
      </c>
      <c r="F1294" s="5">
        <v>3089598</v>
      </c>
      <c r="G1294" s="8">
        <v>45567</v>
      </c>
      <c r="H1294" s="5">
        <v>798277</v>
      </c>
    </row>
    <row r="1295" spans="1:8" x14ac:dyDescent="0.2">
      <c r="A1295" s="8">
        <v>45576</v>
      </c>
      <c r="B1295" s="5">
        <v>240</v>
      </c>
      <c r="C1295" s="8">
        <v>45595</v>
      </c>
      <c r="D1295" s="5">
        <v>7013490</v>
      </c>
      <c r="E1295" s="8">
        <v>45574</v>
      </c>
      <c r="F1295" s="5">
        <v>3186207</v>
      </c>
      <c r="G1295" s="8">
        <v>45574</v>
      </c>
      <c r="H1295" s="5">
        <v>802115</v>
      </c>
    </row>
    <row r="1296" spans="1:8" x14ac:dyDescent="0.2">
      <c r="A1296" s="8">
        <v>45583</v>
      </c>
      <c r="B1296" s="5">
        <v>228</v>
      </c>
      <c r="C1296" s="8">
        <v>45602</v>
      </c>
      <c r="D1296" s="5">
        <v>6994299</v>
      </c>
      <c r="E1296" s="8">
        <v>45581</v>
      </c>
      <c r="F1296" s="5">
        <v>3209877</v>
      </c>
      <c r="G1296" s="8">
        <v>45581</v>
      </c>
      <c r="H1296" s="5">
        <v>791792</v>
      </c>
    </row>
    <row r="1297" spans="1:8" x14ac:dyDescent="0.2">
      <c r="A1297" s="8">
        <v>45590</v>
      </c>
      <c r="B1297" s="5">
        <v>218</v>
      </c>
      <c r="C1297" s="8">
        <v>45609</v>
      </c>
      <c r="D1297" s="5">
        <v>6967108</v>
      </c>
      <c r="E1297" s="8">
        <v>45588</v>
      </c>
      <c r="F1297" s="5">
        <v>3230145</v>
      </c>
      <c r="G1297" s="8">
        <v>45588</v>
      </c>
      <c r="H1297" s="5">
        <v>829991</v>
      </c>
    </row>
    <row r="1298" spans="1:8" x14ac:dyDescent="0.2">
      <c r="A1298" s="8">
        <v>45597</v>
      </c>
      <c r="B1298" s="5">
        <v>221</v>
      </c>
      <c r="C1298" s="8">
        <v>45616</v>
      </c>
      <c r="D1298" s="5">
        <v>6923731</v>
      </c>
      <c r="E1298" s="8">
        <v>45595</v>
      </c>
      <c r="F1298" s="5">
        <v>3236958</v>
      </c>
      <c r="G1298" s="8">
        <v>45595</v>
      </c>
      <c r="H1298" s="5">
        <v>835237</v>
      </c>
    </row>
    <row r="1299" spans="1:8" x14ac:dyDescent="0.2">
      <c r="A1299" s="8">
        <v>45604</v>
      </c>
      <c r="B1299" s="5">
        <v>219</v>
      </c>
      <c r="C1299" s="8">
        <v>45623</v>
      </c>
      <c r="D1299" s="5">
        <v>6905140</v>
      </c>
      <c r="E1299" s="8">
        <v>45602</v>
      </c>
      <c r="F1299" s="5">
        <v>3274120</v>
      </c>
      <c r="G1299" s="8">
        <v>45602</v>
      </c>
      <c r="H1299" s="5">
        <v>842051</v>
      </c>
    </row>
    <row r="1300" spans="1:8" x14ac:dyDescent="0.2">
      <c r="A1300" s="8">
        <v>45611</v>
      </c>
      <c r="B1300" s="5">
        <v>216</v>
      </c>
      <c r="C1300" s="8">
        <v>45630</v>
      </c>
      <c r="D1300" s="5">
        <v>6895827</v>
      </c>
      <c r="E1300" s="8">
        <v>45609</v>
      </c>
      <c r="F1300" s="5">
        <v>3244149</v>
      </c>
      <c r="G1300" s="8">
        <v>45609</v>
      </c>
      <c r="H1300" s="5">
        <v>832186</v>
      </c>
    </row>
    <row r="1301" spans="1:8" x14ac:dyDescent="0.2">
      <c r="A1301" s="8">
        <v>45618</v>
      </c>
      <c r="B1301" s="5">
        <v>216</v>
      </c>
      <c r="C1301" s="8">
        <v>45637</v>
      </c>
      <c r="D1301" s="5">
        <v>6897485</v>
      </c>
      <c r="E1301" s="8">
        <v>45616</v>
      </c>
      <c r="F1301" s="5">
        <v>3286885</v>
      </c>
      <c r="G1301" s="8">
        <v>45616</v>
      </c>
      <c r="H1301" s="5">
        <v>751873</v>
      </c>
    </row>
    <row r="1302" spans="1:8" x14ac:dyDescent="0.2">
      <c r="A1302" s="8">
        <v>45625</v>
      </c>
      <c r="B1302" s="5">
        <v>225</v>
      </c>
      <c r="C1302" s="8">
        <v>45644</v>
      </c>
      <c r="D1302" s="5">
        <v>6889332</v>
      </c>
      <c r="E1302" s="8">
        <v>45623</v>
      </c>
      <c r="F1302" s="5">
        <v>3227674</v>
      </c>
      <c r="G1302" s="8">
        <v>45623</v>
      </c>
      <c r="H1302" s="5">
        <v>775250</v>
      </c>
    </row>
    <row r="1303" spans="1:8" x14ac:dyDescent="0.2">
      <c r="A1303" s="8">
        <v>45632</v>
      </c>
      <c r="B1303" s="5">
        <v>239</v>
      </c>
      <c r="C1303" s="8">
        <v>45651</v>
      </c>
      <c r="D1303" s="5">
        <v>6885963</v>
      </c>
      <c r="E1303" s="8">
        <v>45630</v>
      </c>
      <c r="F1303" s="5">
        <v>3225075</v>
      </c>
      <c r="G1303" s="8">
        <v>45630</v>
      </c>
      <c r="H1303" s="5">
        <v>789516</v>
      </c>
    </row>
    <row r="1304" spans="1:8" x14ac:dyDescent="0.2">
      <c r="A1304" s="8">
        <v>45639</v>
      </c>
      <c r="B1304" s="5">
        <v>222</v>
      </c>
      <c r="C1304" s="8">
        <v>45658</v>
      </c>
      <c r="D1304" s="5">
        <v>6852491</v>
      </c>
      <c r="E1304" s="8">
        <v>45637</v>
      </c>
      <c r="F1304" s="5">
        <v>3264559</v>
      </c>
      <c r="G1304" s="8">
        <v>45637</v>
      </c>
      <c r="H1304" s="5">
        <v>775067</v>
      </c>
    </row>
    <row r="1305" spans="1:8" x14ac:dyDescent="0.2">
      <c r="A1305" s="8">
        <v>45646</v>
      </c>
      <c r="B1305" s="5">
        <v>219</v>
      </c>
      <c r="C1305" s="8">
        <v>45665</v>
      </c>
      <c r="D1305" s="5">
        <v>6853554</v>
      </c>
      <c r="E1305" s="8">
        <v>45644</v>
      </c>
      <c r="F1305" s="5">
        <v>3282229</v>
      </c>
      <c r="G1305" s="8">
        <v>45644</v>
      </c>
      <c r="H1305" s="5">
        <v>767932</v>
      </c>
    </row>
    <row r="1306" spans="1:8" x14ac:dyDescent="0.2">
      <c r="A1306" s="8">
        <v>45653</v>
      </c>
      <c r="B1306" s="5">
        <v>209</v>
      </c>
      <c r="C1306" s="8">
        <v>45672</v>
      </c>
      <c r="D1306" s="5">
        <v>6834070</v>
      </c>
      <c r="E1306" s="8">
        <v>45651</v>
      </c>
      <c r="F1306" s="5">
        <v>3247382</v>
      </c>
      <c r="G1306" s="8">
        <v>45651</v>
      </c>
      <c r="H1306" s="5">
        <v>764770</v>
      </c>
    </row>
    <row r="1307" spans="1:8" x14ac:dyDescent="0.2">
      <c r="A1307" s="8">
        <v>45660</v>
      </c>
      <c r="B1307" s="5">
        <v>205</v>
      </c>
      <c r="C1307" s="8">
        <v>45679</v>
      </c>
      <c r="D1307" s="5">
        <v>6831760</v>
      </c>
      <c r="E1307" s="8">
        <v>45658</v>
      </c>
      <c r="F1307" s="5">
        <v>3095997</v>
      </c>
      <c r="G1307" s="8">
        <v>45658</v>
      </c>
      <c r="H1307" s="5">
        <v>719873</v>
      </c>
    </row>
    <row r="1308" spans="1:8" x14ac:dyDescent="0.2">
      <c r="A1308" s="8">
        <v>45667</v>
      </c>
      <c r="B1308" s="5">
        <v>217</v>
      </c>
      <c r="C1308" s="8">
        <v>45686</v>
      </c>
      <c r="D1308" s="5">
        <v>6818186</v>
      </c>
      <c r="E1308" s="8">
        <v>45665</v>
      </c>
      <c r="F1308" s="5">
        <v>3254743</v>
      </c>
      <c r="G1308" s="8">
        <v>45665</v>
      </c>
      <c r="H1308" s="5">
        <v>652636</v>
      </c>
    </row>
    <row r="1309" spans="1:8" x14ac:dyDescent="0.2">
      <c r="A1309" s="8">
        <v>45674</v>
      </c>
      <c r="B1309" s="5">
        <v>222</v>
      </c>
      <c r="C1309" s="8">
        <v>45693</v>
      </c>
      <c r="D1309" s="5">
        <v>6810935</v>
      </c>
      <c r="E1309" s="8">
        <v>45672</v>
      </c>
      <c r="F1309" s="5">
        <v>3340816</v>
      </c>
      <c r="G1309" s="8">
        <v>45672</v>
      </c>
      <c r="H1309" s="5">
        <v>641225</v>
      </c>
    </row>
    <row r="1310" spans="1:8" x14ac:dyDescent="0.2">
      <c r="A1310" s="8">
        <v>45681</v>
      </c>
      <c r="B1310" s="5">
        <v>210</v>
      </c>
      <c r="C1310" s="8">
        <v>45700</v>
      </c>
      <c r="D1310" s="5">
        <v>6813513</v>
      </c>
      <c r="E1310" s="8">
        <v>45679</v>
      </c>
      <c r="F1310" s="5">
        <v>3332278</v>
      </c>
      <c r="G1310" s="8">
        <v>45679</v>
      </c>
      <c r="H1310" s="5">
        <v>677282</v>
      </c>
    </row>
    <row r="1311" spans="1:8" x14ac:dyDescent="0.2">
      <c r="A1311" s="8">
        <v>45688</v>
      </c>
      <c r="B1311" s="5">
        <v>222</v>
      </c>
      <c r="C1311" s="8">
        <v>45707</v>
      </c>
      <c r="D1311" s="5">
        <v>6782332</v>
      </c>
      <c r="E1311" s="8">
        <v>45686</v>
      </c>
      <c r="F1311" s="5">
        <v>3224785</v>
      </c>
      <c r="G1311" s="8">
        <v>45686</v>
      </c>
      <c r="H1311" s="5">
        <v>784206</v>
      </c>
    </row>
    <row r="1312" spans="1:8" x14ac:dyDescent="0.2">
      <c r="A1312" s="8">
        <v>45695</v>
      </c>
      <c r="B1312" s="5">
        <v>215</v>
      </c>
      <c r="C1312" s="8">
        <v>45714</v>
      </c>
      <c r="D1312" s="5">
        <v>6766101</v>
      </c>
      <c r="E1312" s="8">
        <v>45693</v>
      </c>
      <c r="F1312" s="5">
        <v>3177065</v>
      </c>
      <c r="G1312" s="8">
        <v>45693</v>
      </c>
      <c r="H1312" s="5">
        <v>805593</v>
      </c>
    </row>
    <row r="1313" spans="1:8" x14ac:dyDescent="0.2">
      <c r="A1313" s="8">
        <v>45702</v>
      </c>
      <c r="B1313" s="5">
        <v>224</v>
      </c>
      <c r="C1313" s="8">
        <v>45721</v>
      </c>
      <c r="D1313" s="5">
        <v>6756764</v>
      </c>
      <c r="E1313" s="8">
        <v>45700</v>
      </c>
      <c r="F1313" s="5">
        <v>3220027</v>
      </c>
      <c r="G1313" s="8">
        <v>45700</v>
      </c>
      <c r="H1313" s="5">
        <v>828102</v>
      </c>
    </row>
    <row r="1314" spans="1:8" x14ac:dyDescent="0.2">
      <c r="A1314" s="8">
        <v>45709</v>
      </c>
      <c r="B1314" s="5">
        <v>243</v>
      </c>
      <c r="C1314" s="8">
        <v>45728</v>
      </c>
      <c r="D1314" s="5">
        <v>6759571</v>
      </c>
      <c r="E1314" s="8">
        <v>45707</v>
      </c>
      <c r="F1314" s="5">
        <v>3270082</v>
      </c>
      <c r="G1314" s="8">
        <v>45707</v>
      </c>
      <c r="H1314" s="5">
        <v>790062</v>
      </c>
    </row>
    <row r="1315" spans="1:8" x14ac:dyDescent="0.2">
      <c r="A1315" s="8">
        <v>45716</v>
      </c>
      <c r="B1315" s="5">
        <v>224</v>
      </c>
      <c r="C1315" s="8">
        <v>45735</v>
      </c>
      <c r="D1315" s="5">
        <v>6755982</v>
      </c>
      <c r="E1315" s="8">
        <v>45714</v>
      </c>
      <c r="F1315" s="5">
        <v>3327249</v>
      </c>
      <c r="G1315" s="8">
        <v>45714</v>
      </c>
      <c r="H1315" s="5">
        <v>681161</v>
      </c>
    </row>
    <row r="1316" spans="1:8" x14ac:dyDescent="0.2">
      <c r="A1316" s="8">
        <v>45723</v>
      </c>
      <c r="B1316" s="5">
        <v>223</v>
      </c>
      <c r="C1316" s="8">
        <v>45742</v>
      </c>
      <c r="D1316" s="5">
        <v>6740253</v>
      </c>
      <c r="E1316" s="8">
        <v>45721</v>
      </c>
      <c r="F1316" s="5">
        <v>3312625</v>
      </c>
      <c r="G1316" s="8">
        <v>45721</v>
      </c>
      <c r="H1316" s="5">
        <v>548331</v>
      </c>
    </row>
    <row r="1317" spans="1:8" x14ac:dyDescent="0.2">
      <c r="A1317" s="8">
        <v>45730</v>
      </c>
      <c r="B1317" s="5">
        <v>225</v>
      </c>
      <c r="C1317" s="8">
        <v>45749</v>
      </c>
      <c r="D1317" s="5">
        <v>6723452</v>
      </c>
      <c r="E1317" s="8">
        <v>45728</v>
      </c>
      <c r="F1317" s="5">
        <v>3400235</v>
      </c>
      <c r="G1317" s="8">
        <v>45728</v>
      </c>
      <c r="H1317" s="5">
        <v>512581</v>
      </c>
    </row>
    <row r="1318" spans="1:8" x14ac:dyDescent="0.2">
      <c r="A1318" s="8">
        <v>45737</v>
      </c>
      <c r="B1318" s="5">
        <v>225</v>
      </c>
      <c r="C1318" s="8">
        <v>45756</v>
      </c>
      <c r="D1318" s="5">
        <v>6727416</v>
      </c>
      <c r="E1318" s="8">
        <v>45735</v>
      </c>
      <c r="F1318" s="5">
        <v>3467789</v>
      </c>
      <c r="G1318" s="8">
        <v>45735</v>
      </c>
      <c r="H1318" s="5">
        <v>435936</v>
      </c>
    </row>
    <row r="1319" spans="1:8" x14ac:dyDescent="0.2">
      <c r="A1319" s="8">
        <v>45744</v>
      </c>
      <c r="B1319" s="5">
        <v>219</v>
      </c>
      <c r="C1319" s="8">
        <v>45763</v>
      </c>
      <c r="D1319" s="5">
        <v>6727113</v>
      </c>
      <c r="E1319" s="8">
        <v>45742</v>
      </c>
      <c r="F1319" s="5">
        <v>3450933</v>
      </c>
      <c r="G1319" s="8">
        <v>45742</v>
      </c>
      <c r="H1319" s="5">
        <v>360177</v>
      </c>
    </row>
    <row r="1320" spans="1:8" x14ac:dyDescent="0.2">
      <c r="A1320" s="8">
        <v>45751</v>
      </c>
      <c r="B1320" s="5">
        <v>224</v>
      </c>
      <c r="C1320" s="8">
        <v>45770</v>
      </c>
      <c r="D1320" s="5">
        <v>6726930</v>
      </c>
      <c r="E1320" s="8">
        <v>45749</v>
      </c>
      <c r="F1320" s="5">
        <v>3379339</v>
      </c>
      <c r="G1320" s="8">
        <v>45749</v>
      </c>
      <c r="H1320" s="5">
        <v>313326</v>
      </c>
    </row>
    <row r="1321" spans="1:8" x14ac:dyDescent="0.2">
      <c r="A1321" s="8">
        <v>45758</v>
      </c>
      <c r="B1321" s="5">
        <v>216</v>
      </c>
      <c r="C1321" s="8">
        <v>45777</v>
      </c>
      <c r="D1321" s="5">
        <v>6709277</v>
      </c>
      <c r="E1321" s="8">
        <v>45756</v>
      </c>
      <c r="F1321" s="5">
        <v>3474682</v>
      </c>
      <c r="G1321" s="8">
        <v>45756</v>
      </c>
      <c r="H1321" s="5">
        <v>306049</v>
      </c>
    </row>
    <row r="1322" spans="1:8" x14ac:dyDescent="0.2">
      <c r="A1322" s="8">
        <v>45765</v>
      </c>
      <c r="B1322" s="5">
        <v>223</v>
      </c>
      <c r="E1322" s="8">
        <v>45763</v>
      </c>
      <c r="F1322" s="5">
        <v>3452030</v>
      </c>
      <c r="G1322" s="8">
        <v>45763</v>
      </c>
      <c r="H1322" s="5">
        <v>422983</v>
      </c>
    </row>
    <row r="1323" spans="1:8" x14ac:dyDescent="0.2">
      <c r="A1323" s="8">
        <v>45772</v>
      </c>
      <c r="B1323" s="5">
        <v>241</v>
      </c>
      <c r="E1323" s="8">
        <v>45770</v>
      </c>
      <c r="F1323" s="5">
        <v>3256734</v>
      </c>
      <c r="G1323" s="8">
        <v>45770</v>
      </c>
      <c r="H1323" s="5">
        <v>606632</v>
      </c>
    </row>
    <row r="1324" spans="1:8" x14ac:dyDescent="0.2">
      <c r="E1324" s="8">
        <v>45777</v>
      </c>
      <c r="F1324" s="5">
        <v>3219214</v>
      </c>
      <c r="G1324" s="8">
        <v>45777</v>
      </c>
      <c r="H1324" s="5">
        <v>595741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306"/>
  <sheetViews>
    <sheetView topLeftCell="DT261" workbookViewId="0">
      <selection activeCell="EB302" sqref="EB302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 t="e">
        <f ca="1">_xll.BDH(B2,"PX_LAST","2000-01-01",TODAY()-1,"cols=2;rows=304")</f>
        <v>#NAME?</v>
      </c>
      <c r="B3" s="5">
        <v>56.7</v>
      </c>
      <c r="C3" s="8" t="e">
        <f ca="1">_xll.BDH(D2,"PX_LAST","2000-01-01",TODAY()-1,"cols=2;rows=304")</f>
        <v>#NAME?</v>
      </c>
      <c r="D3" s="5">
        <v>60.4</v>
      </c>
      <c r="E3" s="8" t="e">
        <f ca="1">_xll.BDH(F2,"PX_LAST","2000-01-01",TODAY()-1,"cols=2;rows=304")</f>
        <v>#NAME?</v>
      </c>
      <c r="F3" s="5">
        <v>72.400000000000006</v>
      </c>
      <c r="G3" s="8" t="e">
        <f ca="1">_xll.BDH(H2,"PX_LAST","2000-01-01",TODAY()-1,"cols=2;rows=304")</f>
        <v>#NAME?</v>
      </c>
      <c r="H3" s="5">
        <v>56.6</v>
      </c>
      <c r="I3" s="8" t="e">
        <f ca="1">_xll.BDH(J2,"PX_LAST","2000-01-01",TODAY()-1,"cols=2;rows=36")</f>
        <v>#NAME?</v>
      </c>
      <c r="J3" s="5">
        <v>57</v>
      </c>
      <c r="K3" s="8" t="e">
        <f ca="1">_xll.BDH(L2,"PX_LAST","2000-01-01",TODAY()-1,"cols=2;rows=36")</f>
        <v>#NAME?</v>
      </c>
      <c r="L3" s="5">
        <v>53.6</v>
      </c>
      <c r="M3" s="8" t="e">
        <f ca="1">_xll.BDH(N2,"PX_LAST","2000-01-01",TODAY()-1,"cols=2;rows=36")</f>
        <v>#NAME?</v>
      </c>
      <c r="N3" s="5">
        <v>53.4</v>
      </c>
      <c r="O3" s="8" t="e">
        <f ca="1">_xll.BDH(P2,"PX_LAST","2000-01-01",TODAY()-1,"cols=2;rows=304")</f>
        <v>#NAME?</v>
      </c>
      <c r="P3" s="5">
        <v>58.8</v>
      </c>
      <c r="Q3" s="8" t="e">
        <f ca="1">_xll.BDH(R2,"PX_LAST","2000-01-01",TODAY()-1,"cols=2;rows=286")</f>
        <v>#NAME?</v>
      </c>
      <c r="R3" s="5">
        <v>-13.3</v>
      </c>
      <c r="S3" s="8" t="e">
        <f ca="1">_xll.BDH(T2,"PX_LAST","2000-01-01",TODAY()-1,"cols=2;rows=286")</f>
        <v>#NAME?</v>
      </c>
      <c r="T3" s="5">
        <v>-16</v>
      </c>
      <c r="U3" s="8" t="e">
        <f ca="1">_xll.BDH(V2,"PX_LAST","2000-01-01",TODAY()-1,"cols=2;rows=251")</f>
        <v>#NAME?</v>
      </c>
      <c r="V3" s="5">
        <v>47.9</v>
      </c>
      <c r="W3" s="8" t="e">
        <f ca="1">_xll.BDH(X2,"PX_LAST","2000-01-01",TODAY()-1,"cols=2;rows=248")</f>
        <v>#NAME?</v>
      </c>
      <c r="X3" s="5">
        <v>49.2</v>
      </c>
      <c r="Y3" s="8" t="e">
        <f ca="1">_xll.BDH(Z2,"PX_LAST","2000-01-01",TODAY()-1,"cols=2;rows=304")</f>
        <v>#NAME?</v>
      </c>
      <c r="Z3" s="5">
        <v>11.2</v>
      </c>
      <c r="AA3" s="8" t="e">
        <f ca="1">_xll.BDH(AB2,"PX_LAST","2000-01-01",TODAY()-1,"cols=2;rows=304")</f>
        <v>#NAME?</v>
      </c>
      <c r="AB3" s="5">
        <v>10</v>
      </c>
      <c r="AC3" s="8" t="e">
        <f ca="1">_xll.BDH(AD2,"PX_LAST","2000-01-01",TODAY()-1,"cols=2;rows=173")</f>
        <v>#NAME?</v>
      </c>
      <c r="AD3" s="5">
        <v>5</v>
      </c>
      <c r="AE3" s="8" t="e">
        <f ca="1">_xll.BDH(AF2,"PX_LAST","2000-01-01",TODAY()-1,"cols=2;rows=304")</f>
        <v>#NAME?</v>
      </c>
      <c r="AF3" s="5">
        <v>112</v>
      </c>
      <c r="AG3" s="8" t="e">
        <f ca="1">_xll.BDH(AH2,"PX_LAST","2000-01-01",TODAY()-1,"cols=2;rows=304")</f>
        <v>#NAME?</v>
      </c>
      <c r="AH3" s="5">
        <v>144.69999999999999</v>
      </c>
      <c r="AI3" s="8" t="e">
        <f ca="1">_xll.BDH(AJ2,"PX_LAST","2000-01-01",TODAY()-1,"cols=2;rows=303")</f>
        <v>#NAME?</v>
      </c>
      <c r="AJ3" s="5">
        <v>103.4</v>
      </c>
      <c r="AK3" s="8" t="e">
        <f ca="1">_xll.BDH(AL2,"PX_LAST","2000-01-01",TODAY()-1,"cols=2;rows=304")</f>
        <v>#NAME?</v>
      </c>
      <c r="AL3" s="5">
        <v>228</v>
      </c>
      <c r="AM3" s="8" t="e">
        <f ca="1">_xll.BDH(AN2,"PX_LAST","2000-01-01",TODAY()-1,"cols=2;rows=304")</f>
        <v>#NAME?</v>
      </c>
      <c r="AN3" s="5">
        <v>129003</v>
      </c>
      <c r="AO3" s="8" t="e">
        <f ca="1">_xll.BDH(AP2,"PX_LAST","2000-01-01",TODAY()-1,"cols=2;rows=183")</f>
        <v>#NAME?</v>
      </c>
      <c r="AP3" s="5">
        <v>-483</v>
      </c>
      <c r="AQ3" s="8" t="e">
        <f ca="1">_xll.BDH(AR2,"PX_LAST","2000-01-01",TODAY()-1,"cols=2;rows=304")</f>
        <v>#NAME?</v>
      </c>
      <c r="AR3" s="5">
        <v>4</v>
      </c>
      <c r="AS3" s="8" t="e">
        <f ca="1">_xll.BDH(AT2,"PX_LAST","2000-01-01",TODAY()-1,"cols=2;rows=230")</f>
        <v>#NAME?</v>
      </c>
      <c r="AT3" s="5">
        <v>34.200000000000003</v>
      </c>
      <c r="AU3" s="8" t="e">
        <f ca="1">_xll.BDH(AV2,"PX_LAST","2000-01-01",TODAY()-1,"cols=2;rows=303")</f>
        <v>#NAME?</v>
      </c>
      <c r="AV3" s="5">
        <v>-0.6</v>
      </c>
      <c r="AW3" s="8" t="e">
        <f ca="1">_xll.BDH(AX2,"PX_LAST","2000-01-01",TODAY()-1,"cols=2;rows=303")</f>
        <v>#NAME?</v>
      </c>
      <c r="AX3" s="5">
        <v>0</v>
      </c>
      <c r="AY3" s="8" t="e">
        <f ca="1">_xll.BDH(AZ2,"PX_LAST","2000-01-01",TODAY()-1,"cols=2;rows=303")</f>
        <v>#NAME?</v>
      </c>
      <c r="AZ3" s="5">
        <v>-0.08</v>
      </c>
      <c r="BA3" s="8" t="e">
        <f ca="1">_xll.BDH(BB2,"PX_LAST","2000-01-01",TODAY()-1,"cols=2;rows=303")</f>
        <v>#NAME?</v>
      </c>
      <c r="BB3" s="5">
        <v>8925</v>
      </c>
      <c r="BC3" s="8" t="e">
        <f ca="1">_xll.BDH(BD2,"PX_LAST","2000-01-01",TODAY()-1,"cols=2;rows=302")</f>
        <v>#NAME?</v>
      </c>
      <c r="BD3" s="5">
        <v>9</v>
      </c>
      <c r="BE3" s="8" t="e">
        <f ca="1">_xll.BDH(BF2,"PX_LAST","2000-01-01",TODAY()-1,"cols=2;rows=304")</f>
        <v>#NAME?</v>
      </c>
      <c r="BF3" s="5">
        <v>18.3</v>
      </c>
      <c r="BG3" s="8" t="e">
        <f ca="1">_xll.BDH(BH2,"PX_LAST","2000-01-01",TODAY()-1,"cols=2;rows=304")</f>
        <v>#NAME?</v>
      </c>
      <c r="BH3" s="5">
        <v>18.114000000000001</v>
      </c>
      <c r="BI3" s="8" t="e">
        <f ca="1">_xll.BDH(BJ2,"PX_LAST","2000-01-01",TODAY()-1,"cols=2;rows=303")</f>
        <v>#NAME?</v>
      </c>
      <c r="BJ3" s="5">
        <v>8.9</v>
      </c>
      <c r="BK3" s="8" t="e">
        <f ca="1">_xll.BDH(BL2,"PX_LAST","2000-01-01",TODAY()-1,"cols=2;rows=303")</f>
        <v>#NAME?</v>
      </c>
      <c r="BL3" s="5">
        <v>-0.7</v>
      </c>
      <c r="BM3" s="8" t="e">
        <f ca="1">_xll.BDH(BN2,"PX_LAST","2000-01-01",TODAY()-1,"cols=2;rows=302")</f>
        <v>#NAME?</v>
      </c>
      <c r="BN3" s="5">
        <v>12.59</v>
      </c>
      <c r="BO3" s="8" t="e">
        <f ca="1">_xll.BDH(BP2,"PX_LAST","2000-01-01",TODAY()-1,"cols=2;rows=303")</f>
        <v>#NAME?</v>
      </c>
      <c r="BP3" s="5">
        <v>0.9</v>
      </c>
      <c r="BQ3" s="8" t="e">
        <f ca="1">_xll.BDH(BR2,"PX_LAST","2000-01-01",TODAY()-1,"cols=2;rows=303")</f>
        <v>#NAME?</v>
      </c>
      <c r="BR3" s="5">
        <v>1636</v>
      </c>
      <c r="BS3" s="8" t="e">
        <f ca="1">_xll.BDH(BT2,"PX_LAST","2000-01-01",TODAY()-1,"cols=2;rows=303")</f>
        <v>#NAME?</v>
      </c>
      <c r="BT3" s="5">
        <v>1727</v>
      </c>
      <c r="BU3" s="8" t="e">
        <f ca="1">_xll.BDH(BV2,"PX_LAST","2000-01-01",TODAY()-1,"cols=2;rows=303")</f>
        <v>#NAME?</v>
      </c>
      <c r="BV3" s="5">
        <v>2.95</v>
      </c>
      <c r="BW3" s="8" t="e">
        <f ca="1">_xll.BDH(BX2,"PX_LAST","2000-01-01",TODAY()-1,"cols=2;rows=303")</f>
        <v>#NAME?</v>
      </c>
      <c r="BX3" s="5">
        <v>873</v>
      </c>
      <c r="BY3" s="8" t="e">
        <f ca="1">_xll.BDH(BZ2,"PX_LAST","2000-01-01",TODAY()-1,"cols=2;rows=303")</f>
        <v>#NAME?</v>
      </c>
      <c r="BZ3" s="5">
        <v>9.6</v>
      </c>
      <c r="CA3" s="8" t="e">
        <f ca="1">_xll.BDH(CB2,"PX_LAST","2000-01-01",TODAY()-1,"cols=2;rows=303")</f>
        <v>#NAME?</v>
      </c>
      <c r="CB3" s="5">
        <v>19.899999999999999</v>
      </c>
      <c r="CC3" s="8" t="e">
        <f ca="1">_xll.BDH(CD2,"PX_LAST","2000-01-01",TODAY()-1,"cols=2;rows=303")</f>
        <v>#NAME?</v>
      </c>
      <c r="CD3" s="5">
        <v>-27.131</v>
      </c>
      <c r="CE3" s="8" t="e">
        <f ca="1">_xll.BDH(CF2,"PX_LAST","2000-01-01",TODAY()-1,"cols=2;rows=258")</f>
        <v>#NAME?</v>
      </c>
      <c r="CF3" s="5">
        <v>15.2</v>
      </c>
      <c r="CG3" s="8" t="e">
        <f ca="1">_xll.BDH(CH2,"PX_LAST","2000-01-01",TODAY()-1,"cols=2;rows=303")</f>
        <v>#NAME?</v>
      </c>
      <c r="CH3" s="5">
        <v>1.9</v>
      </c>
      <c r="CI3" s="8" t="e">
        <f ca="1">_xll.BDH(CJ2,"PX_LAST","2000-01-01",TODAY()-1,"cols=2;rows=303")</f>
        <v>#NAME?</v>
      </c>
      <c r="CJ3" s="5">
        <v>2.6</v>
      </c>
      <c r="CK3" s="8" t="e">
        <f ca="1">_xll.BDH(CL2,"PX_LAST","2000-01-01",TODAY()-1,"cols=2;rows=304")</f>
        <v>#NAME?</v>
      </c>
      <c r="CL3" s="5">
        <v>4.84</v>
      </c>
      <c r="CM3" s="8" t="e">
        <f ca="1">_xll.BDH(CN2,"PX_LAST","2000-01-01",TODAY()-1,"cols=2;rows=303")</f>
        <v>#NAME?</v>
      </c>
      <c r="CN3" s="5">
        <v>0.3</v>
      </c>
      <c r="CO3" s="8" t="e">
        <f ca="1">_xll.BDH(CP2,"PX_LAST","2000-01-01",TODAY()-1,"cols=2;rows=303")</f>
        <v>#NAME?</v>
      </c>
      <c r="CP3" s="5">
        <v>0.3</v>
      </c>
      <c r="CQ3" s="8" t="e">
        <f ca="1">_xll.BDH(CR2,"PX_LAST","2000-01-01",TODAY()-1,"cols=2;rows=303")</f>
        <v>#NAME?</v>
      </c>
      <c r="CR3" s="5">
        <v>2.7</v>
      </c>
      <c r="CS3" s="8" t="e">
        <f ca="1">_xll.BDH(CT2,"PX_LAST","2000-01-01",TODAY()-1,"cols=2;rows=303")</f>
        <v>#NAME?</v>
      </c>
      <c r="CT3" s="5">
        <v>2</v>
      </c>
      <c r="CU3" s="8" t="e">
        <f ca="1">_xll.BDH(CV2,"PX_LAST","2000-01-01",TODAY()-1,"cols=2;rows=303")</f>
        <v>#NAME?</v>
      </c>
      <c r="CV3" s="5">
        <v>1.53867</v>
      </c>
      <c r="CW3" s="8" t="e">
        <f ca="1">_xll.BDH(CX2,"PX_LAST","2000-01-01",TODAY()-1,"cols=2;rows=173")</f>
        <v>#NAME?</v>
      </c>
      <c r="CX3" s="5">
        <v>2.6</v>
      </c>
      <c r="CY3" s="8" t="e">
        <f ca="1">_xll.BDH(CZ2,"PX_LAST","2000-01-01",TODAY()-1,"cols=2;rows=184")</f>
        <v>#NAME?</v>
      </c>
      <c r="CZ3" s="5">
        <v>0.1</v>
      </c>
      <c r="DA3" s="8" t="e">
        <f ca="1">_xll.BDH(DB2,"PX_LAST","2000-01-01",TODAY()-1,"cols=2;rows=303")</f>
        <v>#NAME?</v>
      </c>
      <c r="DB3" s="5">
        <v>1.2</v>
      </c>
      <c r="DC3" s="8" t="e">
        <f ca="1">_xll.BDH(DD2,"PX_LAST","2000-01-01",TODAY()-1,"cols=2;rows=303")</f>
        <v>#NAME?</v>
      </c>
      <c r="DD3" s="5">
        <v>3.8</v>
      </c>
      <c r="DE3" s="8" t="e">
        <f ca="1">_xll.BDH(DF2,"PX_LAST","2000-01-01",TODAY()-1,"cols=2;rows=303")</f>
        <v>#NAME?</v>
      </c>
      <c r="DF3" s="5">
        <v>0</v>
      </c>
      <c r="DG3" s="8" t="e">
        <f ca="1">_xll.BDH(DH2,"PX_LAST","2000-01-01",TODAY()-1,"cols=2;rows=303")</f>
        <v>#NAME?</v>
      </c>
      <c r="DH3" s="5">
        <v>7.7</v>
      </c>
      <c r="DI3" s="8" t="e">
        <f ca="1">_xll.BDH(DJ2,"PX_LAST","2000-01-01",TODAY()-1,"cols=2;rows=303")</f>
        <v>#NAME?</v>
      </c>
      <c r="DJ3" s="5">
        <v>5.4</v>
      </c>
      <c r="DK3" s="8" t="e">
        <f ca="1">_xll.BDH(DL2,"PX_LAST","2000-01-01",TODAY()-1,"cols=2;rows=303")</f>
        <v>#NAME?</v>
      </c>
      <c r="DL3" s="5">
        <v>4.5</v>
      </c>
      <c r="DM3" s="8" t="e">
        <f ca="1">_xll.BDH(DN2,"PX_LAST","2000-01-01",TODAY()-1,"cols=2;rows=304")</f>
        <v>#NAME?</v>
      </c>
      <c r="DN3" s="5">
        <v>4.9000000000000004</v>
      </c>
      <c r="DO3" s="8" t="e">
        <f ca="1">_xll.BDH(DP2,"PX_LAST","2000-01-01",TODAY()-1,"cols=2;rows=218")</f>
        <v>#NAME?</v>
      </c>
      <c r="DP3" s="5">
        <v>3.4</v>
      </c>
      <c r="DQ3" s="8" t="e">
        <f ca="1">_xll.BDH(DR2,"PX_LAST","2000-01-01",TODAY()-1,"cols=2;rows=242")</f>
        <v>#NAME?</v>
      </c>
      <c r="DR3" s="5">
        <v>9.1999999999999993</v>
      </c>
      <c r="DS3" s="8" t="e">
        <f ca="1">_xll.BDH(DT2,"PX_LAST","2000-01-01",TODAY()-1,"cols=2;rows=304")</f>
        <v>#NAME?</v>
      </c>
      <c r="DT3" s="5">
        <v>24.05</v>
      </c>
      <c r="DU3" s="8" t="e">
        <f ca="1">_xll.BDH(DV2,"PX_LAST","2000-01-01",TODAY()-1,"cols=2;rows=303")</f>
        <v>#NAME?</v>
      </c>
      <c r="DV3" s="5">
        <v>6</v>
      </c>
      <c r="DW3" s="8" t="e">
        <f ca="1">_xll.BDH(DX2,"PX_LAST","2000-01-01",TODAY()-1,"cols=2;rows=303")</f>
        <v>#NAME?</v>
      </c>
      <c r="DX3" s="5">
        <v>2.2000000000000002</v>
      </c>
      <c r="DY3" s="8" t="e">
        <f ca="1">_xll.BDH(DZ2,"PX_LAST","2000-01-01",TODAY()-1,"cols=2;rows=303")</f>
        <v>#NAME?</v>
      </c>
      <c r="DZ3" s="5">
        <v>85.9</v>
      </c>
      <c r="EA3" s="8" t="e">
        <f ca="1">_xll.BDH(EB2,"PX_LAST","2000-01-01",TODAY()-1,"cols=2;rows=304")</f>
        <v>#NAME?</v>
      </c>
      <c r="EB3" s="5">
        <v>101.3754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44742</v>
      </c>
      <c r="J4" s="5">
        <v>52.7</v>
      </c>
      <c r="K4" s="8">
        <v>44742</v>
      </c>
      <c r="L4" s="5">
        <v>52.3</v>
      </c>
      <c r="M4" s="8">
        <v>44742</v>
      </c>
      <c r="N4" s="5">
        <v>52.7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40.1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110</v>
      </c>
      <c r="AM4" s="8">
        <v>36585</v>
      </c>
      <c r="AN4" s="5">
        <v>129089</v>
      </c>
      <c r="AO4" s="8">
        <v>40268</v>
      </c>
      <c r="AP4" s="5">
        <v>-466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9.1999999999999993</v>
      </c>
      <c r="BK4" s="8">
        <v>36585</v>
      </c>
      <c r="BL4" s="5">
        <v>1.6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5.9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5.8</v>
      </c>
      <c r="DW4" s="8">
        <v>36585</v>
      </c>
      <c r="DX4" s="5">
        <v>1.1000000000000001</v>
      </c>
      <c r="DY4" s="8">
        <v>36585</v>
      </c>
      <c r="DZ4" s="5">
        <v>85.4</v>
      </c>
      <c r="EA4" s="8">
        <v>36585</v>
      </c>
      <c r="EB4" s="5">
        <v>101.3098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44773</v>
      </c>
      <c r="J5" s="5">
        <v>52.2</v>
      </c>
      <c r="K5" s="8">
        <v>44773</v>
      </c>
      <c r="L5" s="5">
        <v>47.7</v>
      </c>
      <c r="M5" s="8">
        <v>44773</v>
      </c>
      <c r="N5" s="5">
        <v>47.3</v>
      </c>
      <c r="O5" s="8">
        <v>36616</v>
      </c>
      <c r="P5" s="5">
        <v>56.1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37.4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483</v>
      </c>
      <c r="AM5" s="8">
        <v>36616</v>
      </c>
      <c r="AN5" s="5">
        <v>129088</v>
      </c>
      <c r="AO5" s="8">
        <v>40298</v>
      </c>
      <c r="AP5" s="5">
        <v>94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9.9</v>
      </c>
      <c r="BK5" s="8">
        <v>36616</v>
      </c>
      <c r="BL5" s="5">
        <v>1.3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4.58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5.9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86.3</v>
      </c>
      <c r="EA5" s="8">
        <v>36616</v>
      </c>
      <c r="EB5" s="5">
        <v>101.2132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44804</v>
      </c>
      <c r="J6" s="5">
        <v>51.5</v>
      </c>
      <c r="K6" s="8">
        <v>44804</v>
      </c>
      <c r="L6" s="5">
        <v>44.6</v>
      </c>
      <c r="M6" s="8">
        <v>44804</v>
      </c>
      <c r="N6" s="5">
        <v>43.7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27.5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160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7.1</v>
      </c>
      <c r="BK6" s="8">
        <v>36646</v>
      </c>
      <c r="BL6" s="5">
        <v>-1.8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5.3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6.9</v>
      </c>
      <c r="DW6" s="8">
        <v>36646</v>
      </c>
      <c r="DX6" s="5">
        <v>1.3</v>
      </c>
      <c r="DY6" s="8">
        <v>36646</v>
      </c>
      <c r="DZ6" s="5">
        <v>86.4</v>
      </c>
      <c r="EA6" s="8">
        <v>36646</v>
      </c>
      <c r="EB6" s="5">
        <v>101.09439999999999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44834</v>
      </c>
      <c r="J7" s="5">
        <v>52</v>
      </c>
      <c r="K7" s="8">
        <v>44834</v>
      </c>
      <c r="L7" s="5">
        <v>49.5</v>
      </c>
      <c r="M7" s="8">
        <v>44834</v>
      </c>
      <c r="N7" s="5">
        <v>49.3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25.4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222</v>
      </c>
      <c r="AM7" s="8">
        <v>36677</v>
      </c>
      <c r="AN7" s="5">
        <v>129254</v>
      </c>
      <c r="AO7" s="8">
        <v>40359</v>
      </c>
      <c r="AP7" s="5">
        <v>69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7.1</v>
      </c>
      <c r="BK7" s="8">
        <v>36677</v>
      </c>
      <c r="BL7" s="5">
        <v>0.7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2.92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5.2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3.2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85.7</v>
      </c>
      <c r="EA7" s="8">
        <v>36677</v>
      </c>
      <c r="EB7" s="5">
        <v>100.94799999999999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44865</v>
      </c>
      <c r="J8" s="5">
        <v>50.4</v>
      </c>
      <c r="K8" s="8">
        <v>44865</v>
      </c>
      <c r="L8" s="5">
        <v>48.2</v>
      </c>
      <c r="M8" s="8">
        <v>44865</v>
      </c>
      <c r="N8" s="5">
        <v>47.8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43.4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-43</v>
      </c>
      <c r="AM8" s="8">
        <v>36707</v>
      </c>
      <c r="AN8" s="5">
        <v>129306</v>
      </c>
      <c r="AO8" s="8">
        <v>40390</v>
      </c>
      <c r="AP8" s="5">
        <v>152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7.4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2.79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86.1</v>
      </c>
      <c r="EA8" s="8">
        <v>36707</v>
      </c>
      <c r="EB8" s="5">
        <v>100.783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44895</v>
      </c>
      <c r="J9" s="5">
        <v>47.7</v>
      </c>
      <c r="K9" s="8">
        <v>44895</v>
      </c>
      <c r="L9" s="5">
        <v>46.4</v>
      </c>
      <c r="M9" s="8">
        <v>44895</v>
      </c>
      <c r="N9" s="5">
        <v>46.2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41.4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166</v>
      </c>
      <c r="AM9" s="8">
        <v>36738</v>
      </c>
      <c r="AN9" s="5">
        <v>129452</v>
      </c>
      <c r="AO9" s="8">
        <v>40421</v>
      </c>
      <c r="AP9" s="5">
        <v>99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5.7</v>
      </c>
      <c r="BK9" s="8">
        <v>36738</v>
      </c>
      <c r="BL9" s="5">
        <v>-0.8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2.4500000000000002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4.8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85.7</v>
      </c>
      <c r="EA9" s="8">
        <v>36738</v>
      </c>
      <c r="EB9" s="5">
        <v>100.6001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44926</v>
      </c>
      <c r="J10" s="5">
        <v>46.2</v>
      </c>
      <c r="K10" s="8">
        <v>44926</v>
      </c>
      <c r="L10" s="5">
        <v>45</v>
      </c>
      <c r="M10" s="8">
        <v>44926</v>
      </c>
      <c r="N10" s="5">
        <v>44.7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26.3</v>
      </c>
      <c r="W10" s="8">
        <v>38472</v>
      </c>
      <c r="X10" s="5">
        <v>35.9</v>
      </c>
      <c r="Y10" s="8">
        <v>36769</v>
      </c>
      <c r="Z10" s="5">
        <v>17.3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6</v>
      </c>
      <c r="AM10" s="8">
        <v>36769</v>
      </c>
      <c r="AN10" s="5">
        <v>129318</v>
      </c>
      <c r="AO10" s="8">
        <v>40451</v>
      </c>
      <c r="AP10" s="5">
        <v>176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5.0999999999999996</v>
      </c>
      <c r="BK10" s="8">
        <v>36769</v>
      </c>
      <c r="BL10" s="5">
        <v>0.5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2.85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4.8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3.2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5.9</v>
      </c>
      <c r="DW10" s="8">
        <v>36769</v>
      </c>
      <c r="DX10" s="5">
        <v>0.1</v>
      </c>
      <c r="DY10" s="8">
        <v>36769</v>
      </c>
      <c r="DZ10" s="5">
        <v>85.3</v>
      </c>
      <c r="EA10" s="8">
        <v>36769</v>
      </c>
      <c r="EB10" s="5">
        <v>100.3848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44957</v>
      </c>
      <c r="J11" s="5">
        <v>46.9</v>
      </c>
      <c r="K11" s="8">
        <v>44957</v>
      </c>
      <c r="L11" s="5">
        <v>46.8</v>
      </c>
      <c r="M11" s="8">
        <v>44957</v>
      </c>
      <c r="N11" s="5">
        <v>46.8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26.4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104</v>
      </c>
      <c r="AM11" s="8">
        <v>36799</v>
      </c>
      <c r="AN11" s="5">
        <v>129391</v>
      </c>
      <c r="AO11" s="8">
        <v>40482</v>
      </c>
      <c r="AP11" s="5">
        <v>129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6.1</v>
      </c>
      <c r="BK11" s="8">
        <v>36799</v>
      </c>
      <c r="BL11" s="5">
        <v>1.4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3.63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85.6</v>
      </c>
      <c r="EA11" s="8">
        <v>36799</v>
      </c>
      <c r="EB11" s="5">
        <v>100.13420000000001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44985</v>
      </c>
      <c r="J12" s="5">
        <v>47.3</v>
      </c>
      <c r="K12" s="8">
        <v>44985</v>
      </c>
      <c r="L12" s="5">
        <v>50.1</v>
      </c>
      <c r="M12" s="8">
        <v>44985</v>
      </c>
      <c r="N12" s="5">
        <v>50.6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29.4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14</v>
      </c>
      <c r="AM12" s="8">
        <v>36830</v>
      </c>
      <c r="AN12" s="5">
        <v>129895</v>
      </c>
      <c r="AO12" s="8">
        <v>40512</v>
      </c>
      <c r="AP12" s="5">
        <v>130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6.1</v>
      </c>
      <c r="BK12" s="8">
        <v>36830</v>
      </c>
      <c r="BL12" s="5">
        <v>-0.1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4.9000000000000004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2.8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6.1</v>
      </c>
      <c r="DW12" s="8">
        <v>36830</v>
      </c>
      <c r="DX12" s="5">
        <v>-0.4</v>
      </c>
      <c r="DY12" s="8">
        <v>36830</v>
      </c>
      <c r="DZ12" s="5">
        <v>84.7</v>
      </c>
      <c r="EA12" s="8">
        <v>36830</v>
      </c>
      <c r="EB12" s="5">
        <v>99.831900000000005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45016</v>
      </c>
      <c r="J13" s="5">
        <v>49.2</v>
      </c>
      <c r="K13" s="8">
        <v>45016</v>
      </c>
      <c r="L13" s="5">
        <v>52.3</v>
      </c>
      <c r="M13" s="8">
        <v>45016</v>
      </c>
      <c r="N13" s="5">
        <v>52.6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7.1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204</v>
      </c>
      <c r="AM13" s="8">
        <v>36860</v>
      </c>
      <c r="AN13" s="5">
        <v>129953</v>
      </c>
      <c r="AO13" s="8">
        <v>40543</v>
      </c>
      <c r="AP13" s="5">
        <v>103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-0.6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1.21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2.9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84.2</v>
      </c>
      <c r="EA13" s="8">
        <v>36860</v>
      </c>
      <c r="EB13" s="5">
        <v>99.487899999999996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45046</v>
      </c>
      <c r="J14" s="5">
        <v>50.2</v>
      </c>
      <c r="K14" s="8">
        <v>45046</v>
      </c>
      <c r="L14" s="5">
        <v>53.4</v>
      </c>
      <c r="M14" s="8">
        <v>45046</v>
      </c>
      <c r="N14" s="5">
        <v>53.6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27.6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160</v>
      </c>
      <c r="AM14" s="8">
        <v>36891</v>
      </c>
      <c r="AN14" s="5">
        <v>130513</v>
      </c>
      <c r="AO14" s="8">
        <v>40574</v>
      </c>
      <c r="AP14" s="5">
        <v>259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1.9</v>
      </c>
      <c r="BK14" s="8">
        <v>36891</v>
      </c>
      <c r="BL14" s="5">
        <v>-0.2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0.46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2.9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82.9</v>
      </c>
      <c r="EA14" s="8">
        <v>36891</v>
      </c>
      <c r="EB14" s="5">
        <v>99.117599999999996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45077</v>
      </c>
      <c r="J15" s="5">
        <v>48.4</v>
      </c>
      <c r="K15" s="8">
        <v>45077</v>
      </c>
      <c r="L15" s="5">
        <v>54.3</v>
      </c>
      <c r="M15" s="8">
        <v>45077</v>
      </c>
      <c r="N15" s="5">
        <v>54.9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13.9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-13</v>
      </c>
      <c r="AM15" s="8">
        <v>36922</v>
      </c>
      <c r="AN15" s="5">
        <v>130245</v>
      </c>
      <c r="AO15" s="8">
        <v>40602</v>
      </c>
      <c r="AP15" s="5">
        <v>276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4.3</v>
      </c>
      <c r="BK15" s="8">
        <v>36922</v>
      </c>
      <c r="BL15" s="5">
        <v>1.7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-0.53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6.7</v>
      </c>
      <c r="DW15" s="8">
        <v>36922</v>
      </c>
      <c r="DX15" s="5">
        <v>-2.2999999999999998</v>
      </c>
      <c r="DY15" s="8">
        <v>36922</v>
      </c>
      <c r="DZ15" s="5">
        <v>82.4</v>
      </c>
      <c r="EA15" s="8">
        <v>36922</v>
      </c>
      <c r="EB15" s="5">
        <v>98.779899999999998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45107</v>
      </c>
      <c r="J16" s="5">
        <v>46.3</v>
      </c>
      <c r="K16" s="8">
        <v>45107</v>
      </c>
      <c r="L16" s="5">
        <v>53.2</v>
      </c>
      <c r="M16" s="8">
        <v>45107</v>
      </c>
      <c r="N16" s="5">
        <v>54.4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29.1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85</v>
      </c>
      <c r="AM16" s="8">
        <v>36950</v>
      </c>
      <c r="AN16" s="5">
        <v>130317</v>
      </c>
      <c r="AO16" s="8">
        <v>40633</v>
      </c>
      <c r="AP16" s="5">
        <v>260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2.6</v>
      </c>
      <c r="BK16" s="8">
        <v>36950</v>
      </c>
      <c r="BL16" s="5">
        <v>-0.1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-0.59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81.400000000000006</v>
      </c>
      <c r="EA16" s="8">
        <v>36950</v>
      </c>
      <c r="EB16" s="5">
        <v>98.521000000000001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45138</v>
      </c>
      <c r="J17" s="5">
        <v>49</v>
      </c>
      <c r="K17" s="8">
        <v>45138</v>
      </c>
      <c r="L17" s="5">
        <v>52</v>
      </c>
      <c r="M17" s="8">
        <v>45138</v>
      </c>
      <c r="N17" s="5">
        <v>52.3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23.5</v>
      </c>
      <c r="W17" s="8">
        <v>38686</v>
      </c>
      <c r="X17" s="5">
        <v>28</v>
      </c>
      <c r="Y17" s="8">
        <v>36981</v>
      </c>
      <c r="Z17" s="5">
        <v>-20.8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-37</v>
      </c>
      <c r="AM17" s="8">
        <v>36981</v>
      </c>
      <c r="AN17" s="5">
        <v>130245</v>
      </c>
      <c r="AO17" s="8">
        <v>40663</v>
      </c>
      <c r="AP17" s="5">
        <v>320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0.3</v>
      </c>
      <c r="BK17" s="8">
        <v>36981</v>
      </c>
      <c r="BL17" s="5">
        <v>-1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-1.04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80.099999999999994</v>
      </c>
      <c r="EA17" s="8">
        <v>36981</v>
      </c>
      <c r="EB17" s="5">
        <v>98.3536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45169</v>
      </c>
      <c r="J18" s="5">
        <v>47.9</v>
      </c>
      <c r="K18" s="8">
        <v>45169</v>
      </c>
      <c r="L18" s="5">
        <v>50.2</v>
      </c>
      <c r="M18" s="8">
        <v>45169</v>
      </c>
      <c r="N18" s="5">
        <v>50.5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27.5</v>
      </c>
      <c r="W18" s="8">
        <v>38717</v>
      </c>
      <c r="X18" s="5">
        <v>26.7</v>
      </c>
      <c r="Y18" s="8">
        <v>37011</v>
      </c>
      <c r="Z18" s="5">
        <v>-10.8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-294</v>
      </c>
      <c r="AM18" s="8">
        <v>37011</v>
      </c>
      <c r="AN18" s="5">
        <v>129636</v>
      </c>
      <c r="AO18" s="8">
        <v>40694</v>
      </c>
      <c r="AP18" s="5">
        <v>164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3.9</v>
      </c>
      <c r="BK18" s="8">
        <v>37011</v>
      </c>
      <c r="BL18" s="5">
        <v>1.7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-0.96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79.2</v>
      </c>
      <c r="EA18" s="8">
        <v>37011</v>
      </c>
      <c r="EB18" s="5">
        <v>98.269300000000001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45199</v>
      </c>
      <c r="J19" s="5">
        <v>49.8</v>
      </c>
      <c r="K19" s="8">
        <v>45199</v>
      </c>
      <c r="L19" s="5">
        <v>50.2</v>
      </c>
      <c r="M19" s="8">
        <v>45199</v>
      </c>
      <c r="N19" s="5">
        <v>50.1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21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-48</v>
      </c>
      <c r="AM19" s="8">
        <v>37042</v>
      </c>
      <c r="AN19" s="5">
        <v>130005</v>
      </c>
      <c r="AO19" s="8">
        <v>40724</v>
      </c>
      <c r="AP19" s="5">
        <v>190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0.5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-0.82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3.2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79.400000000000006</v>
      </c>
      <c r="EA19" s="8">
        <v>37042</v>
      </c>
      <c r="EB19" s="5">
        <v>98.243099999999998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45230</v>
      </c>
      <c r="J20" s="5">
        <v>50</v>
      </c>
      <c r="K20" s="8">
        <v>45230</v>
      </c>
      <c r="L20" s="5">
        <v>50.7</v>
      </c>
      <c r="M20" s="8">
        <v>45230</v>
      </c>
      <c r="N20" s="5">
        <v>50.6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24.5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-110</v>
      </c>
      <c r="AM20" s="8">
        <v>37072</v>
      </c>
      <c r="AN20" s="5">
        <v>129666</v>
      </c>
      <c r="AO20" s="8">
        <v>40755</v>
      </c>
      <c r="AP20" s="5">
        <v>220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2.5</v>
      </c>
      <c r="BK20" s="8">
        <v>37072</v>
      </c>
      <c r="BL20" s="5">
        <v>-0.5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-0.39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8.5</v>
      </c>
      <c r="DW20" s="8">
        <v>37072</v>
      </c>
      <c r="DX20" s="5">
        <v>2.1</v>
      </c>
      <c r="DY20" s="8">
        <v>37072</v>
      </c>
      <c r="DZ20" s="5">
        <v>78.900000000000006</v>
      </c>
      <c r="EA20" s="8">
        <v>37072</v>
      </c>
      <c r="EB20" s="5">
        <v>98.220200000000006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45260</v>
      </c>
      <c r="J21" s="5">
        <v>49.4</v>
      </c>
      <c r="K21" s="8">
        <v>45260</v>
      </c>
      <c r="L21" s="5">
        <v>50.7</v>
      </c>
      <c r="M21" s="8">
        <v>45260</v>
      </c>
      <c r="N21" s="5">
        <v>50.8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37.6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-128</v>
      </c>
      <c r="AM21" s="8">
        <v>37103</v>
      </c>
      <c r="AN21" s="5">
        <v>130144</v>
      </c>
      <c r="AO21" s="8">
        <v>40786</v>
      </c>
      <c r="AP21" s="5">
        <v>211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2.8</v>
      </c>
      <c r="BK21" s="8">
        <v>37103</v>
      </c>
      <c r="BL21" s="5">
        <v>-0.5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-0.43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3.3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8.6999999999999993</v>
      </c>
      <c r="DW21" s="8">
        <v>37103</v>
      </c>
      <c r="DX21" s="5">
        <v>3.2</v>
      </c>
      <c r="DY21" s="8">
        <v>37103</v>
      </c>
      <c r="DZ21" s="5">
        <v>78.599999999999994</v>
      </c>
      <c r="EA21" s="8">
        <v>37103</v>
      </c>
      <c r="EB21" s="5">
        <v>98.176000000000002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45291</v>
      </c>
      <c r="J22" s="5">
        <v>47.9</v>
      </c>
      <c r="K22" s="8">
        <v>45291</v>
      </c>
      <c r="L22" s="5">
        <v>50.9</v>
      </c>
      <c r="M22" s="8">
        <v>45291</v>
      </c>
      <c r="N22" s="5">
        <v>51.4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30.1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-150</v>
      </c>
      <c r="AM22" s="8">
        <v>37134</v>
      </c>
      <c r="AN22" s="5">
        <v>129347</v>
      </c>
      <c r="AO22" s="8">
        <v>40816</v>
      </c>
      <c r="AP22" s="5">
        <v>277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3.3</v>
      </c>
      <c r="BK22" s="8">
        <v>37134</v>
      </c>
      <c r="BL22" s="5">
        <v>0.9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-0.09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8.8000000000000007</v>
      </c>
      <c r="DW22" s="8">
        <v>37134</v>
      </c>
      <c r="DX22" s="5">
        <v>4.5</v>
      </c>
      <c r="DY22" s="8">
        <v>37134</v>
      </c>
      <c r="DZ22" s="5">
        <v>78.5</v>
      </c>
      <c r="EA22" s="8">
        <v>37134</v>
      </c>
      <c r="EB22" s="5">
        <v>98.113500000000002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45322</v>
      </c>
      <c r="J23" s="5">
        <v>50.7</v>
      </c>
      <c r="K23" s="8">
        <v>45322</v>
      </c>
      <c r="L23" s="5">
        <v>52</v>
      </c>
      <c r="M23" s="8">
        <v>45322</v>
      </c>
      <c r="N23" s="5">
        <v>52.5</v>
      </c>
      <c r="O23" s="8">
        <v>37164</v>
      </c>
      <c r="P23" s="5">
        <v>47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27.9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-258</v>
      </c>
      <c r="AM23" s="8">
        <v>37164</v>
      </c>
      <c r="AN23" s="5">
        <v>129508</v>
      </c>
      <c r="AO23" s="8">
        <v>40847</v>
      </c>
      <c r="AP23" s="5">
        <v>127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-0.7</v>
      </c>
      <c r="BK23" s="8">
        <v>37164</v>
      </c>
      <c r="BL23" s="5">
        <v>-2.5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-1.71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3.5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10.3</v>
      </c>
      <c r="DW23" s="8">
        <v>37164</v>
      </c>
      <c r="DX23" s="5">
        <v>9.6</v>
      </c>
      <c r="DY23" s="8">
        <v>37164</v>
      </c>
      <c r="DZ23" s="5">
        <v>77.099999999999994</v>
      </c>
      <c r="EA23" s="8">
        <v>37164</v>
      </c>
      <c r="EB23" s="5">
        <v>98.073099999999997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45351</v>
      </c>
      <c r="J24" s="5">
        <v>52.2</v>
      </c>
      <c r="K24" s="8">
        <v>45351</v>
      </c>
      <c r="L24" s="5">
        <v>52.5</v>
      </c>
      <c r="M24" s="8">
        <v>45351</v>
      </c>
      <c r="N24" s="5">
        <v>52.3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32.1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-311</v>
      </c>
      <c r="AM24" s="8">
        <v>37195</v>
      </c>
      <c r="AN24" s="5">
        <v>128777</v>
      </c>
      <c r="AO24" s="8">
        <v>40877</v>
      </c>
      <c r="AP24" s="5">
        <v>188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6.8</v>
      </c>
      <c r="BK24" s="8">
        <v>37195</v>
      </c>
      <c r="BL24" s="5">
        <v>7.4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-2.0099999999999998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3.7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9.6999999999999993</v>
      </c>
      <c r="DW24" s="8">
        <v>37195</v>
      </c>
      <c r="DX24" s="5">
        <v>6.1</v>
      </c>
      <c r="DY24" s="8">
        <v>37195</v>
      </c>
      <c r="DZ24" s="5">
        <v>76.599999999999994</v>
      </c>
      <c r="EA24" s="8">
        <v>37195</v>
      </c>
      <c r="EB24" s="5">
        <v>98.124399999999994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45382</v>
      </c>
      <c r="J25" s="5">
        <v>51.9</v>
      </c>
      <c r="K25" s="8">
        <v>45382</v>
      </c>
      <c r="L25" s="5">
        <v>52.1</v>
      </c>
      <c r="M25" s="8">
        <v>45382</v>
      </c>
      <c r="N25" s="5">
        <v>51.7</v>
      </c>
      <c r="O25" s="8">
        <v>37225</v>
      </c>
      <c r="P25" s="5">
        <v>42.6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25.3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-308</v>
      </c>
      <c r="AM25" s="8">
        <v>37225</v>
      </c>
      <c r="AN25" s="5">
        <v>128774</v>
      </c>
      <c r="AO25" s="8">
        <v>40908</v>
      </c>
      <c r="AP25" s="5">
        <v>126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4.2</v>
      </c>
      <c r="BK25" s="8">
        <v>37225</v>
      </c>
      <c r="BL25" s="5">
        <v>-3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-0.52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77</v>
      </c>
      <c r="EA25" s="8">
        <v>37225</v>
      </c>
      <c r="EB25" s="5">
        <v>98.293199999999999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45412</v>
      </c>
      <c r="J26" s="5">
        <v>50</v>
      </c>
      <c r="K26" s="8">
        <v>45412</v>
      </c>
      <c r="L26" s="5">
        <v>51.3</v>
      </c>
      <c r="M26" s="8">
        <v>45412</v>
      </c>
      <c r="N26" s="5">
        <v>51.3</v>
      </c>
      <c r="O26" s="8">
        <v>37256</v>
      </c>
      <c r="P26" s="5">
        <v>42.7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20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-161</v>
      </c>
      <c r="AM26" s="8">
        <v>37256</v>
      </c>
      <c r="AN26" s="5">
        <v>128874</v>
      </c>
      <c r="AO26" s="8">
        <v>40939</v>
      </c>
      <c r="AP26" s="5">
        <v>317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3</v>
      </c>
      <c r="BK26" s="8">
        <v>37256</v>
      </c>
      <c r="BL26" s="5">
        <v>-1.3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0.96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3.3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10.4</v>
      </c>
      <c r="DW26" s="8">
        <v>37256</v>
      </c>
      <c r="DX26" s="5">
        <v>8.6999999999999993</v>
      </c>
      <c r="DY26" s="8">
        <v>37256</v>
      </c>
      <c r="DZ26" s="5">
        <v>77.3</v>
      </c>
      <c r="EA26" s="8">
        <v>37256</v>
      </c>
      <c r="EB26" s="5">
        <v>98.558499999999995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45443</v>
      </c>
      <c r="J27" s="5">
        <v>51.3</v>
      </c>
      <c r="K27" s="8">
        <v>45443</v>
      </c>
      <c r="L27" s="5">
        <v>54.5</v>
      </c>
      <c r="M27" s="8">
        <v>45443</v>
      </c>
      <c r="N27" s="5">
        <v>54.8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15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-124</v>
      </c>
      <c r="AM27" s="8">
        <v>37287</v>
      </c>
      <c r="AN27" s="5">
        <v>128747</v>
      </c>
      <c r="AO27" s="8">
        <v>40968</v>
      </c>
      <c r="AP27" s="5">
        <v>316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1.6</v>
      </c>
      <c r="BK27" s="8">
        <v>37287</v>
      </c>
      <c r="BL27" s="5">
        <v>0.3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2.4500000000000002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9.6999999999999993</v>
      </c>
      <c r="DW27" s="8">
        <v>37287</v>
      </c>
      <c r="DX27" s="5">
        <v>8.6</v>
      </c>
      <c r="DY27" s="8">
        <v>37287</v>
      </c>
      <c r="DZ27" s="5">
        <v>77.400000000000006</v>
      </c>
      <c r="EA27" s="8">
        <v>37287</v>
      </c>
      <c r="EB27" s="5">
        <v>98.865899999999996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45473</v>
      </c>
      <c r="J28" s="5">
        <v>51.6</v>
      </c>
      <c r="K28" s="8">
        <v>45473</v>
      </c>
      <c r="L28" s="5">
        <v>54.8</v>
      </c>
      <c r="M28" s="8">
        <v>45473</v>
      </c>
      <c r="N28" s="5">
        <v>55.3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12</v>
      </c>
      <c r="W28" s="8">
        <v>39021</v>
      </c>
      <c r="X28" s="5">
        <v>18.2</v>
      </c>
      <c r="Y28" s="8">
        <v>37315</v>
      </c>
      <c r="Z28" s="5">
        <v>11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-123</v>
      </c>
      <c r="AM28" s="8">
        <v>37315</v>
      </c>
      <c r="AN28" s="5">
        <v>129762</v>
      </c>
      <c r="AO28" s="8">
        <v>40999</v>
      </c>
      <c r="AP28" s="5">
        <v>235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0.6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4.1100000000000003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3.4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78</v>
      </c>
      <c r="EA28" s="8">
        <v>37315</v>
      </c>
      <c r="EB28" s="5">
        <v>99.157399999999996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45504</v>
      </c>
      <c r="J29" s="5">
        <v>49.6</v>
      </c>
      <c r="K29" s="8">
        <v>45504</v>
      </c>
      <c r="L29" s="5">
        <v>54.3</v>
      </c>
      <c r="M29" s="8">
        <v>45504</v>
      </c>
      <c r="N29" s="5">
        <v>55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10.6</v>
      </c>
      <c r="W29" s="8">
        <v>39051</v>
      </c>
      <c r="X29" s="5">
        <v>33.799999999999997</v>
      </c>
      <c r="Y29" s="8">
        <v>37346</v>
      </c>
      <c r="Z29" s="5">
        <v>12.4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-14</v>
      </c>
      <c r="AM29" s="8">
        <v>37346</v>
      </c>
      <c r="AN29" s="5">
        <v>129398</v>
      </c>
      <c r="AO29" s="8">
        <v>41029</v>
      </c>
      <c r="AP29" s="5">
        <v>235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3.1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8.4</v>
      </c>
      <c r="DW29" s="8">
        <v>37346</v>
      </c>
      <c r="DX29" s="5">
        <v>7.6</v>
      </c>
      <c r="DY29" s="8">
        <v>37346</v>
      </c>
      <c r="DZ29" s="5">
        <v>78.400000000000006</v>
      </c>
      <c r="EA29" s="8">
        <v>37346</v>
      </c>
      <c r="EB29" s="5">
        <v>99.3767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45535</v>
      </c>
      <c r="J30" s="5">
        <v>47.9</v>
      </c>
      <c r="K30" s="8">
        <v>45535</v>
      </c>
      <c r="L30" s="5">
        <v>54.6</v>
      </c>
      <c r="M30" s="8">
        <v>45535</v>
      </c>
      <c r="N30" s="5">
        <v>55.7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13.9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-107</v>
      </c>
      <c r="AM30" s="8">
        <v>37376</v>
      </c>
      <c r="AN30" s="5">
        <v>129407</v>
      </c>
      <c r="AO30" s="8">
        <v>41060</v>
      </c>
      <c r="AP30" s="5">
        <v>106</v>
      </c>
      <c r="AQ30" s="8">
        <v>37376</v>
      </c>
      <c r="AR30" s="5">
        <v>5.9</v>
      </c>
      <c r="AS30" s="8">
        <v>39629</v>
      </c>
      <c r="AT30" s="5">
        <v>34.299999999999997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2.5</v>
      </c>
      <c r="BK30" s="8">
        <v>37376</v>
      </c>
      <c r="BL30" s="5">
        <v>1.1000000000000001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3.23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7.1</v>
      </c>
      <c r="DW30" s="8">
        <v>37376</v>
      </c>
      <c r="DX30" s="5">
        <v>6.3</v>
      </c>
      <c r="DY30" s="8">
        <v>37376</v>
      </c>
      <c r="DZ30" s="5">
        <v>79.099999999999994</v>
      </c>
      <c r="EA30" s="8">
        <v>37376</v>
      </c>
      <c r="EB30" s="5">
        <v>99.468100000000007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45565</v>
      </c>
      <c r="J31" s="5">
        <v>47.3</v>
      </c>
      <c r="K31" s="8">
        <v>45565</v>
      </c>
      <c r="L31" s="5">
        <v>54</v>
      </c>
      <c r="M31" s="8">
        <v>45565</v>
      </c>
      <c r="N31" s="5">
        <v>55.2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5.3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17</v>
      </c>
      <c r="AM31" s="8">
        <v>37407</v>
      </c>
      <c r="AN31" s="5">
        <v>129323</v>
      </c>
      <c r="AO31" s="8">
        <v>41090</v>
      </c>
      <c r="AP31" s="5">
        <v>211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-0.8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3.52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2.6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79.7</v>
      </c>
      <c r="EA31" s="8">
        <v>37407</v>
      </c>
      <c r="EB31" s="5">
        <v>99.411600000000007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45596</v>
      </c>
      <c r="J32" s="5">
        <v>48.5</v>
      </c>
      <c r="K32" s="8">
        <v>45596</v>
      </c>
      <c r="L32" s="5">
        <v>54.1</v>
      </c>
      <c r="M32" s="8">
        <v>45596</v>
      </c>
      <c r="N32" s="5">
        <v>55</v>
      </c>
      <c r="O32" s="8">
        <v>37437</v>
      </c>
      <c r="P32" s="5">
        <v>57.1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3.8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41</v>
      </c>
      <c r="AM32" s="8">
        <v>37437</v>
      </c>
      <c r="AN32" s="5">
        <v>129423</v>
      </c>
      <c r="AO32" s="8">
        <v>41121</v>
      </c>
      <c r="AP32" s="5">
        <v>16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2.2000000000000002</v>
      </c>
      <c r="BK32" s="8">
        <v>37437</v>
      </c>
      <c r="BL32" s="5">
        <v>0.5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3.17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79.900000000000006</v>
      </c>
      <c r="EA32" s="8">
        <v>37437</v>
      </c>
      <c r="EB32" s="5">
        <v>99.215999999999994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45626</v>
      </c>
      <c r="J33" s="5">
        <v>49.7</v>
      </c>
      <c r="K33" s="8">
        <v>45626</v>
      </c>
      <c r="L33" s="5">
        <v>54.9</v>
      </c>
      <c r="M33" s="8">
        <v>45626</v>
      </c>
      <c r="N33" s="5">
        <v>56.1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-7.6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-90</v>
      </c>
      <c r="AM33" s="8">
        <v>37468</v>
      </c>
      <c r="AN33" s="5">
        <v>129168</v>
      </c>
      <c r="AO33" s="8">
        <v>41152</v>
      </c>
      <c r="AP33" s="5">
        <v>122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4.0999999999999996</v>
      </c>
      <c r="BK33" s="8">
        <v>37468</v>
      </c>
      <c r="BL33" s="5">
        <v>1.3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1.31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79.5</v>
      </c>
      <c r="EA33" s="8">
        <v>37468</v>
      </c>
      <c r="EB33" s="5">
        <v>98.933999999999997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45657</v>
      </c>
      <c r="J34" s="5">
        <v>49.4</v>
      </c>
      <c r="K34" s="8">
        <v>45657</v>
      </c>
      <c r="L34" s="5">
        <v>55.4</v>
      </c>
      <c r="M34" s="8">
        <v>45657</v>
      </c>
      <c r="N34" s="5">
        <v>56.8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-0.8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-1</v>
      </c>
      <c r="AM34" s="8">
        <v>37499</v>
      </c>
      <c r="AN34" s="5">
        <v>129965</v>
      </c>
      <c r="AO34" s="8">
        <v>41182</v>
      </c>
      <c r="AP34" s="5">
        <v>154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3.7</v>
      </c>
      <c r="BK34" s="8">
        <v>37499</v>
      </c>
      <c r="BL34" s="5">
        <v>0.6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2.13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79.7</v>
      </c>
      <c r="EA34" s="8">
        <v>37499</v>
      </c>
      <c r="EB34" s="5">
        <v>98.632800000000003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45688</v>
      </c>
      <c r="J35" s="5">
        <v>51.2</v>
      </c>
      <c r="K35" s="8">
        <v>45688</v>
      </c>
      <c r="L35" s="5">
        <v>52.7</v>
      </c>
      <c r="M35" s="8">
        <v>45688</v>
      </c>
      <c r="N35" s="5">
        <v>52.9</v>
      </c>
      <c r="O35" s="8">
        <v>37529</v>
      </c>
      <c r="P35" s="5">
        <v>51.5</v>
      </c>
      <c r="Q35" s="8">
        <v>38077</v>
      </c>
      <c r="R35" s="5">
        <v>32.700000000000003</v>
      </c>
      <c r="S35" s="8">
        <v>38077</v>
      </c>
      <c r="T35" s="5">
        <v>12</v>
      </c>
      <c r="U35" s="8">
        <v>39141</v>
      </c>
      <c r="V35" s="5">
        <v>21.3</v>
      </c>
      <c r="W35" s="8">
        <v>39233</v>
      </c>
      <c r="X35" s="5">
        <v>24.2</v>
      </c>
      <c r="Y35" s="8">
        <v>37529</v>
      </c>
      <c r="Z35" s="5">
        <v>4.3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-79</v>
      </c>
      <c r="AM35" s="8">
        <v>37529</v>
      </c>
      <c r="AN35" s="5">
        <v>130103</v>
      </c>
      <c r="AO35" s="8">
        <v>41213</v>
      </c>
      <c r="AP35" s="5">
        <v>304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4.5999999999999996</v>
      </c>
      <c r="BK35" s="8">
        <v>37529</v>
      </c>
      <c r="BL35" s="5">
        <v>-1.7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1.77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5.7</v>
      </c>
      <c r="DW35" s="8">
        <v>37529</v>
      </c>
      <c r="DX35" s="5">
        <v>-0.8</v>
      </c>
      <c r="DY35" s="8">
        <v>37529</v>
      </c>
      <c r="DZ35" s="5">
        <v>79.400000000000006</v>
      </c>
      <c r="EA35" s="8">
        <v>37529</v>
      </c>
      <c r="EB35" s="5">
        <v>98.353099999999998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45716</v>
      </c>
      <c r="J36" s="5">
        <v>52.7</v>
      </c>
      <c r="K36" s="8">
        <v>45716</v>
      </c>
      <c r="L36" s="5">
        <v>51.6</v>
      </c>
      <c r="M36" s="8">
        <v>45716</v>
      </c>
      <c r="N36" s="5">
        <v>51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6.2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114</v>
      </c>
      <c r="AM36" s="8">
        <v>37560</v>
      </c>
      <c r="AN36" s="5">
        <v>129410</v>
      </c>
      <c r="AO36" s="8">
        <v>41243</v>
      </c>
      <c r="AP36" s="5">
        <v>298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-2</v>
      </c>
      <c r="BK36" s="8">
        <v>37560</v>
      </c>
      <c r="BL36" s="5">
        <v>0.7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0.46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2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79.3</v>
      </c>
      <c r="EA36" s="8">
        <v>37560</v>
      </c>
      <c r="EB36" s="5">
        <v>98.132800000000003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45747</v>
      </c>
      <c r="J37" s="5">
        <v>50.2</v>
      </c>
      <c r="K37" s="8">
        <v>45747</v>
      </c>
      <c r="L37" s="5">
        <v>53.5</v>
      </c>
      <c r="M37" s="8">
        <v>45747</v>
      </c>
      <c r="N37" s="5">
        <v>54.4</v>
      </c>
      <c r="O37" s="8">
        <v>37590</v>
      </c>
      <c r="P37" s="5">
        <v>53.9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9.9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-1</v>
      </c>
      <c r="AM37" s="8">
        <v>37590</v>
      </c>
      <c r="AN37" s="5">
        <v>128920</v>
      </c>
      <c r="AO37" s="8">
        <v>41274</v>
      </c>
      <c r="AP37" s="5">
        <v>-131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1.2</v>
      </c>
      <c r="BK37" s="8">
        <v>37590</v>
      </c>
      <c r="BL37" s="5">
        <v>0.2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2.46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79.7</v>
      </c>
      <c r="EA37" s="8">
        <v>37590</v>
      </c>
      <c r="EB37" s="5">
        <v>97.986999999999995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45777</v>
      </c>
      <c r="J38" s="5">
        <v>50.2</v>
      </c>
      <c r="K38" s="8">
        <v>45777</v>
      </c>
      <c r="L38" s="5">
        <v>50.6</v>
      </c>
      <c r="M38" s="8">
        <v>45777</v>
      </c>
      <c r="N38" s="5">
        <v>50.8</v>
      </c>
      <c r="O38" s="8">
        <v>37621</v>
      </c>
      <c r="P38" s="5">
        <v>53.3</v>
      </c>
      <c r="Q38" s="8">
        <v>38168</v>
      </c>
      <c r="R38" s="5">
        <v>27</v>
      </c>
      <c r="S38" s="8">
        <v>38168</v>
      </c>
      <c r="T38" s="5">
        <v>12</v>
      </c>
      <c r="U38" s="8">
        <v>39233</v>
      </c>
      <c r="V38" s="5">
        <v>17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-151</v>
      </c>
      <c r="AM38" s="8">
        <v>37621</v>
      </c>
      <c r="AN38" s="5">
        <v>129335</v>
      </c>
      <c r="AO38" s="8">
        <v>41305</v>
      </c>
      <c r="AP38" s="5">
        <v>459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3.7</v>
      </c>
      <c r="BK38" s="8">
        <v>37621</v>
      </c>
      <c r="BL38" s="5">
        <v>1.1000000000000001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1.46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2.2000000000000002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79.8</v>
      </c>
      <c r="EA38" s="8">
        <v>37621</v>
      </c>
      <c r="EB38" s="5">
        <v>97.888800000000003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9.6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108</v>
      </c>
      <c r="AM39" s="8">
        <v>37652</v>
      </c>
      <c r="AN39" s="5">
        <v>130152</v>
      </c>
      <c r="AO39" s="8">
        <v>41333</v>
      </c>
      <c r="AP39" s="5">
        <v>180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4.2</v>
      </c>
      <c r="BK39" s="8">
        <v>37652</v>
      </c>
      <c r="BL39" s="5">
        <v>0.7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2.76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1.9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79.900000000000006</v>
      </c>
      <c r="EA39" s="8">
        <v>37652</v>
      </c>
      <c r="EB39" s="5">
        <v>97.816999999999993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2.1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-132</v>
      </c>
      <c r="AM40" s="8">
        <v>37680</v>
      </c>
      <c r="AN40" s="5">
        <v>130524</v>
      </c>
      <c r="AO40" s="8">
        <v>41364</v>
      </c>
      <c r="AP40" s="5">
        <v>166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79.7</v>
      </c>
      <c r="EA40" s="8">
        <v>37680</v>
      </c>
      <c r="EB40" s="5">
        <v>97.781999999999996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2.1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-206</v>
      </c>
      <c r="AM41" s="8">
        <v>37711</v>
      </c>
      <c r="AN41" s="5">
        <v>130299</v>
      </c>
      <c r="AO41" s="8">
        <v>41394</v>
      </c>
      <c r="AP41" s="5">
        <v>43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3.6</v>
      </c>
      <c r="BK41" s="8">
        <v>37711</v>
      </c>
      <c r="BL41" s="5">
        <v>1.2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0.56999999999999995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1.8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79.7</v>
      </c>
      <c r="EA41" s="8">
        <v>37711</v>
      </c>
      <c r="EB41" s="5">
        <v>97.816199999999995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-0.4</v>
      </c>
      <c r="W42" s="8">
        <v>39447</v>
      </c>
      <c r="X42" s="5">
        <v>25.8</v>
      </c>
      <c r="Y42" s="8">
        <v>37741</v>
      </c>
      <c r="Z42" s="5">
        <v>-6.7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-63</v>
      </c>
      <c r="AM42" s="8">
        <v>37741</v>
      </c>
      <c r="AN42" s="5">
        <v>130481</v>
      </c>
      <c r="AO42" s="8">
        <v>41425</v>
      </c>
      <c r="AP42" s="5">
        <v>188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2.8</v>
      </c>
      <c r="BK42" s="8">
        <v>37741</v>
      </c>
      <c r="BL42" s="5">
        <v>0.3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0.7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79.5</v>
      </c>
      <c r="EA42" s="8">
        <v>37741</v>
      </c>
      <c r="EB42" s="5">
        <v>97.947199999999995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0.4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24</v>
      </c>
      <c r="AM43" s="8">
        <v>37772</v>
      </c>
      <c r="AN43" s="5">
        <v>130279</v>
      </c>
      <c r="AO43" s="8">
        <v>41455</v>
      </c>
      <c r="AP43" s="5">
        <v>53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3.8</v>
      </c>
      <c r="BK43" s="8">
        <v>37772</v>
      </c>
      <c r="BL43" s="5">
        <v>0.2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2.29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80.400000000000006</v>
      </c>
      <c r="EA43" s="8">
        <v>37772</v>
      </c>
      <c r="EB43" s="5">
        <v>98.169700000000006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55.1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-11.6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-11</v>
      </c>
      <c r="AM44" s="8">
        <v>37802</v>
      </c>
      <c r="AN44" s="5">
        <v>130356</v>
      </c>
      <c r="AO44" s="8">
        <v>41486</v>
      </c>
      <c r="AP44" s="5">
        <v>175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4.7</v>
      </c>
      <c r="BK44" s="8">
        <v>37802</v>
      </c>
      <c r="BL44" s="5">
        <v>1.4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81</v>
      </c>
      <c r="EA44" s="8">
        <v>37802</v>
      </c>
      <c r="EB44" s="5">
        <v>98.457300000000004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-22.5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-1</v>
      </c>
      <c r="AM45" s="8">
        <v>37833</v>
      </c>
      <c r="AN45" s="5">
        <v>129913</v>
      </c>
      <c r="AO45" s="8">
        <v>41517</v>
      </c>
      <c r="AP45" s="5">
        <v>249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4.2</v>
      </c>
      <c r="BK45" s="8">
        <v>37833</v>
      </c>
      <c r="BL45" s="5">
        <v>0.9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4.32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81.400000000000006</v>
      </c>
      <c r="EA45" s="8">
        <v>37833</v>
      </c>
      <c r="EB45" s="5">
        <v>98.795299999999997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17.2</v>
      </c>
      <c r="S46" s="8">
        <v>38411</v>
      </c>
      <c r="T46" s="5">
        <v>19</v>
      </c>
      <c r="U46" s="8">
        <v>39478</v>
      </c>
      <c r="V46" s="5">
        <v>-26.2</v>
      </c>
      <c r="W46" s="8">
        <v>39568</v>
      </c>
      <c r="X46" s="5">
        <v>11.7</v>
      </c>
      <c r="Y46" s="8">
        <v>37864</v>
      </c>
      <c r="Z46" s="5">
        <v>20.2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174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4.8</v>
      </c>
      <c r="BK46" s="8">
        <v>37864</v>
      </c>
      <c r="BL46" s="5">
        <v>1.1000000000000001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4.1500000000000004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1.9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82</v>
      </c>
      <c r="EA46" s="8">
        <v>37864</v>
      </c>
      <c r="EB46" s="5">
        <v>99.172399999999996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53.6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-25.6</v>
      </c>
      <c r="W47" s="8">
        <v>39599</v>
      </c>
      <c r="X47" s="5">
        <v>18.2</v>
      </c>
      <c r="Y47" s="8">
        <v>37894</v>
      </c>
      <c r="Z47" s="5">
        <v>20.6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100</v>
      </c>
      <c r="AM47" s="8">
        <v>37894</v>
      </c>
      <c r="AN47" s="5">
        <v>129754</v>
      </c>
      <c r="AO47" s="8">
        <v>41578</v>
      </c>
      <c r="AP47" s="5">
        <v>90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6.4</v>
      </c>
      <c r="BK47" s="8">
        <v>37894</v>
      </c>
      <c r="BL47" s="5">
        <v>-0.2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3.29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1.8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82.9</v>
      </c>
      <c r="EA47" s="8">
        <v>37894</v>
      </c>
      <c r="EB47" s="5">
        <v>99.576300000000003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54.5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-29</v>
      </c>
      <c r="W48" s="8">
        <v>39629</v>
      </c>
      <c r="X48" s="5">
        <v>19.3</v>
      </c>
      <c r="Y48" s="8">
        <v>37925</v>
      </c>
      <c r="Z48" s="5">
        <v>28.3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222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5.4</v>
      </c>
      <c r="BK48" s="8">
        <v>37925</v>
      </c>
      <c r="BL48" s="5">
        <v>-0.2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4.8899999999999997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1.7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83.8</v>
      </c>
      <c r="EA48" s="8">
        <v>37925</v>
      </c>
      <c r="EB48" s="5">
        <v>99.985200000000006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-29.4</v>
      </c>
      <c r="W49" s="8">
        <v>39660</v>
      </c>
      <c r="X49" s="5">
        <v>15.8</v>
      </c>
      <c r="Y49" s="8">
        <v>37955</v>
      </c>
      <c r="Z49" s="5">
        <v>26.8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41</v>
      </c>
      <c r="AM49" s="8">
        <v>37955</v>
      </c>
      <c r="AN49" s="5">
        <v>130437</v>
      </c>
      <c r="AO49" s="8">
        <v>41639</v>
      </c>
      <c r="AP49" s="5">
        <v>580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5.7</v>
      </c>
      <c r="BK49" s="8">
        <v>37955</v>
      </c>
      <c r="BL49" s="5">
        <v>0.4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4.9400000000000004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2.1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84.7</v>
      </c>
      <c r="EA49" s="8">
        <v>37955</v>
      </c>
      <c r="EB49" s="5">
        <v>100.3655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-13.7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108</v>
      </c>
      <c r="AM50" s="8">
        <v>37986</v>
      </c>
      <c r="AN50" s="5">
        <v>130431</v>
      </c>
      <c r="AO50" s="8">
        <v>41670</v>
      </c>
      <c r="AP50" s="5">
        <v>72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4.9000000000000004</v>
      </c>
      <c r="BK50" s="8">
        <v>37986</v>
      </c>
      <c r="BL50" s="5">
        <v>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4.59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1.8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85.6</v>
      </c>
      <c r="EA50" s="8">
        <v>37986</v>
      </c>
      <c r="EB50" s="5">
        <v>100.6841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-25.5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167</v>
      </c>
      <c r="AM51" s="8">
        <v>38017</v>
      </c>
      <c r="AN51" s="5">
        <v>130847</v>
      </c>
      <c r="AO51" s="8">
        <v>41698</v>
      </c>
      <c r="AP51" s="5">
        <v>220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4.5999999999999996</v>
      </c>
      <c r="BK51" s="8">
        <v>38017</v>
      </c>
      <c r="BL51" s="5">
        <v>0.4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4.21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4.5999999999999996</v>
      </c>
      <c r="DW51" s="8">
        <v>38017</v>
      </c>
      <c r="DX51" s="5">
        <v>6.4</v>
      </c>
      <c r="DY51" s="8">
        <v>38017</v>
      </c>
      <c r="DZ51" s="5">
        <v>86.5</v>
      </c>
      <c r="EA51" s="8">
        <v>38017</v>
      </c>
      <c r="EB51" s="5">
        <v>100.9239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-21.8</v>
      </c>
      <c r="W52" s="8">
        <v>39752</v>
      </c>
      <c r="X52" s="5">
        <v>-18.3</v>
      </c>
      <c r="Y52" s="8">
        <v>38046</v>
      </c>
      <c r="Z52" s="5">
        <v>27.7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64</v>
      </c>
      <c r="AM52" s="8">
        <v>38046</v>
      </c>
      <c r="AN52" s="5">
        <v>130909</v>
      </c>
      <c r="AO52" s="8">
        <v>41729</v>
      </c>
      <c r="AP52" s="5">
        <v>189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6.8</v>
      </c>
      <c r="BK52" s="8">
        <v>38046</v>
      </c>
      <c r="BL52" s="5">
        <v>0.6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4.1399999999999997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87.4</v>
      </c>
      <c r="EA52" s="8">
        <v>38046</v>
      </c>
      <c r="EB52" s="5">
        <v>101.06789999999999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-15.2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319</v>
      </c>
      <c r="AM53" s="8">
        <v>38077</v>
      </c>
      <c r="AN53" s="5">
        <v>131224</v>
      </c>
      <c r="AO53" s="8">
        <v>41759</v>
      </c>
      <c r="AP53" s="5">
        <v>273</v>
      </c>
      <c r="AQ53" s="8">
        <v>38077</v>
      </c>
      <c r="AR53" s="5">
        <v>5.8</v>
      </c>
      <c r="AS53" s="8">
        <v>40329</v>
      </c>
      <c r="AT53" s="5">
        <v>34.200000000000003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7.4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5.59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88.6</v>
      </c>
      <c r="EA53" s="8">
        <v>38077</v>
      </c>
      <c r="EB53" s="5">
        <v>101.1349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</v>
      </c>
      <c r="S54" s="8">
        <v>38656</v>
      </c>
      <c r="T54" s="5">
        <v>13</v>
      </c>
      <c r="U54" s="8">
        <v>39721</v>
      </c>
      <c r="V54" s="5">
        <v>-35.4</v>
      </c>
      <c r="W54" s="8">
        <v>39813</v>
      </c>
      <c r="X54" s="5">
        <v>-32</v>
      </c>
      <c r="Y54" s="8">
        <v>38107</v>
      </c>
      <c r="Z54" s="5">
        <v>32.299999999999997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273</v>
      </c>
      <c r="AM54" s="8">
        <v>38107</v>
      </c>
      <c r="AN54" s="5">
        <v>131176</v>
      </c>
      <c r="AO54" s="8">
        <v>41790</v>
      </c>
      <c r="AP54" s="5">
        <v>269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6.3</v>
      </c>
      <c r="BK54" s="8">
        <v>38107</v>
      </c>
      <c r="BL54" s="5">
        <v>-0.7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4.9000000000000004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88.9</v>
      </c>
      <c r="EA54" s="8">
        <v>38107</v>
      </c>
      <c r="EB54" s="5">
        <v>101.137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-53.2</v>
      </c>
      <c r="W55" s="8">
        <v>39844</v>
      </c>
      <c r="X55" s="5">
        <v>-37.700000000000003</v>
      </c>
      <c r="Y55" s="8">
        <v>38138</v>
      </c>
      <c r="Z55" s="5">
        <v>28.9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285</v>
      </c>
      <c r="AM55" s="8">
        <v>38138</v>
      </c>
      <c r="AN55" s="5">
        <v>131381</v>
      </c>
      <c r="AO55" s="8">
        <v>41820</v>
      </c>
      <c r="AP55" s="5">
        <v>286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7.4</v>
      </c>
      <c r="BK55" s="8">
        <v>38138</v>
      </c>
      <c r="BL55" s="5">
        <v>1.2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5.05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89.7</v>
      </c>
      <c r="EA55" s="8">
        <v>38138</v>
      </c>
      <c r="EB55" s="5">
        <v>101.0941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-55.7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97</v>
      </c>
      <c r="AM56" s="8">
        <v>38168</v>
      </c>
      <c r="AN56" s="5">
        <v>131702</v>
      </c>
      <c r="AO56" s="8">
        <v>41851</v>
      </c>
      <c r="AP56" s="5">
        <v>246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5.3</v>
      </c>
      <c r="BK56" s="8">
        <v>38168</v>
      </c>
      <c r="BL56" s="5">
        <v>-0.6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3.58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90.2</v>
      </c>
      <c r="EA56" s="8">
        <v>38168</v>
      </c>
      <c r="EB56" s="5">
        <v>101.01560000000001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17.600000000000001</v>
      </c>
      <c r="S57" s="8">
        <v>38748</v>
      </c>
      <c r="T57" s="5">
        <v>16</v>
      </c>
      <c r="U57" s="8">
        <v>39813</v>
      </c>
      <c r="V57" s="5">
        <v>-58.6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59</v>
      </c>
      <c r="AM57" s="8">
        <v>38199</v>
      </c>
      <c r="AN57" s="5">
        <v>132009</v>
      </c>
      <c r="AO57" s="8">
        <v>41882</v>
      </c>
      <c r="AP57" s="5">
        <v>292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0.8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4.54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1.9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90.8</v>
      </c>
      <c r="EA57" s="8">
        <v>38199</v>
      </c>
      <c r="EB57" s="5">
        <v>100.908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59.6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-56</v>
      </c>
      <c r="W58" s="8">
        <v>39933</v>
      </c>
      <c r="X58" s="5">
        <v>-11.7</v>
      </c>
      <c r="Y58" s="8">
        <v>38230</v>
      </c>
      <c r="Z58" s="5">
        <v>25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87</v>
      </c>
      <c r="AM58" s="8">
        <v>38230</v>
      </c>
      <c r="AN58" s="5">
        <v>131971</v>
      </c>
      <c r="AO58" s="8">
        <v>41912</v>
      </c>
      <c r="AP58" s="5">
        <v>145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3.9</v>
      </c>
      <c r="BK58" s="8">
        <v>38230</v>
      </c>
      <c r="BL58" s="5">
        <v>-0.2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1.9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91.3</v>
      </c>
      <c r="EA58" s="8">
        <v>38230</v>
      </c>
      <c r="EB58" s="5">
        <v>100.7881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-61</v>
      </c>
      <c r="W59" s="8">
        <v>39964</v>
      </c>
      <c r="X59" s="5">
        <v>-8.1999999999999993</v>
      </c>
      <c r="Y59" s="8">
        <v>38260</v>
      </c>
      <c r="Z59" s="5">
        <v>19.600000000000001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151</v>
      </c>
      <c r="AM59" s="8">
        <v>38260</v>
      </c>
      <c r="AN59" s="5">
        <v>132142</v>
      </c>
      <c r="AO59" s="8">
        <v>41943</v>
      </c>
      <c r="AP59" s="5">
        <v>302</v>
      </c>
      <c r="AQ59" s="8">
        <v>38260</v>
      </c>
      <c r="AR59" s="5">
        <v>5.4</v>
      </c>
      <c r="AS59" s="8">
        <v>40512</v>
      </c>
      <c r="AT59" s="5">
        <v>34.200000000000003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6.2</v>
      </c>
      <c r="BK59" s="8">
        <v>38260</v>
      </c>
      <c r="BL59" s="5">
        <v>2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3.88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92.1</v>
      </c>
      <c r="EA59" s="8">
        <v>38260</v>
      </c>
      <c r="EB59" s="5">
        <v>100.6832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-55.3</v>
      </c>
      <c r="W60" s="8">
        <v>39994</v>
      </c>
      <c r="X60" s="5">
        <v>-7.3</v>
      </c>
      <c r="Y60" s="8">
        <v>38291</v>
      </c>
      <c r="Z60" s="5">
        <v>26.9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340</v>
      </c>
      <c r="AM60" s="8">
        <v>38291</v>
      </c>
      <c r="AN60" s="5">
        <v>132540</v>
      </c>
      <c r="AO60" s="8">
        <v>41973</v>
      </c>
      <c r="AP60" s="5">
        <v>231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6.8</v>
      </c>
      <c r="BK60" s="8">
        <v>38291</v>
      </c>
      <c r="BL60" s="5">
        <v>0.3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4.2699999999999996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92.4</v>
      </c>
      <c r="EA60" s="8">
        <v>38291</v>
      </c>
      <c r="EB60" s="5">
        <v>100.61190000000001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18.7</v>
      </c>
      <c r="S61" s="8">
        <v>38868</v>
      </c>
      <c r="T61" s="5">
        <v>18</v>
      </c>
      <c r="U61" s="8">
        <v>39933</v>
      </c>
      <c r="V61" s="5">
        <v>-37.6</v>
      </c>
      <c r="W61" s="8">
        <v>40025</v>
      </c>
      <c r="X61" s="5">
        <v>-6.8</v>
      </c>
      <c r="Y61" s="8">
        <v>38321</v>
      </c>
      <c r="Z61" s="5">
        <v>19.100000000000001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73</v>
      </c>
      <c r="AM61" s="8">
        <v>38321</v>
      </c>
      <c r="AN61" s="5">
        <v>132703</v>
      </c>
      <c r="AO61" s="8">
        <v>42004</v>
      </c>
      <c r="AP61" s="5">
        <v>267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7</v>
      </c>
      <c r="BK61" s="8">
        <v>38321</v>
      </c>
      <c r="BL61" s="5">
        <v>0.6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3.64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93.2</v>
      </c>
      <c r="EA61" s="8">
        <v>38321</v>
      </c>
      <c r="EB61" s="5">
        <v>100.5831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-24.9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125</v>
      </c>
      <c r="AM62" s="8">
        <v>38352</v>
      </c>
      <c r="AN62" s="5">
        <v>132989</v>
      </c>
      <c r="AO62" s="8">
        <v>42035</v>
      </c>
      <c r="AP62" s="5">
        <v>126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1.3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4.8499999999999996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94.3</v>
      </c>
      <c r="EA62" s="8">
        <v>38352</v>
      </c>
      <c r="EB62" s="5">
        <v>100.57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16.5</v>
      </c>
      <c r="S63" s="8">
        <v>38929</v>
      </c>
      <c r="T63" s="5">
        <v>13</v>
      </c>
      <c r="U63" s="8">
        <v>39994</v>
      </c>
      <c r="V63" s="5">
        <v>-21.8</v>
      </c>
      <c r="W63" s="8">
        <v>40086</v>
      </c>
      <c r="X63" s="5">
        <v>8.1</v>
      </c>
      <c r="Y63" s="8">
        <v>38383</v>
      </c>
      <c r="Z63" s="5">
        <v>13.5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152</v>
      </c>
      <c r="AM63" s="8">
        <v>38383</v>
      </c>
      <c r="AN63" s="5">
        <v>132635</v>
      </c>
      <c r="AO63" s="8">
        <v>42063</v>
      </c>
      <c r="AP63" s="5">
        <v>126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6.4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4.0999999999999996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94.8</v>
      </c>
      <c r="EA63" s="8">
        <v>38383</v>
      </c>
      <c r="EB63" s="5">
        <v>100.5368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</v>
      </c>
      <c r="W64" s="8">
        <v>40117</v>
      </c>
      <c r="X64" s="5">
        <v>0</v>
      </c>
      <c r="Y64" s="8">
        <v>38411</v>
      </c>
      <c r="Z64" s="5">
        <v>21.1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252</v>
      </c>
      <c r="AM64" s="8">
        <v>38411</v>
      </c>
      <c r="AN64" s="5">
        <v>132809</v>
      </c>
      <c r="AO64" s="8">
        <v>42094</v>
      </c>
      <c r="AP64" s="5">
        <v>138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7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4.59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95.4</v>
      </c>
      <c r="EA64" s="8">
        <v>38411</v>
      </c>
      <c r="EB64" s="5">
        <v>100.4769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-5.4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119</v>
      </c>
      <c r="AM65" s="8">
        <v>38442</v>
      </c>
      <c r="AN65" s="5">
        <v>133016</v>
      </c>
      <c r="AO65" s="8">
        <v>42124</v>
      </c>
      <c r="AP65" s="5">
        <v>264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5.4</v>
      </c>
      <c r="BK65" s="8">
        <v>38442</v>
      </c>
      <c r="BL65" s="5">
        <v>0.3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3.17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1.9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95.1</v>
      </c>
      <c r="EA65" s="8">
        <v>38442</v>
      </c>
      <c r="EB65" s="5">
        <v>100.4019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65.400000000000006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-2.2000000000000002</v>
      </c>
      <c r="W66" s="8">
        <v>40178</v>
      </c>
      <c r="X66" s="5">
        <v>7</v>
      </c>
      <c r="Y66" s="8">
        <v>38472</v>
      </c>
      <c r="Z66" s="5">
        <v>25.2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367</v>
      </c>
      <c r="AM66" s="8">
        <v>38472</v>
      </c>
      <c r="AN66" s="5">
        <v>133557</v>
      </c>
      <c r="AO66" s="8">
        <v>42155</v>
      </c>
      <c r="AP66" s="5">
        <v>310</v>
      </c>
      <c r="AQ66" s="8">
        <v>38472</v>
      </c>
      <c r="AR66" s="5">
        <v>5.2</v>
      </c>
      <c r="AS66" s="8">
        <v>40724</v>
      </c>
      <c r="AT66" s="5">
        <v>34.299999999999997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7.1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3.97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4.2</v>
      </c>
      <c r="DW66" s="8">
        <v>38472</v>
      </c>
      <c r="DX66" s="5">
        <v>1.9</v>
      </c>
      <c r="DY66" s="8">
        <v>38472</v>
      </c>
      <c r="DZ66" s="5">
        <v>95.7</v>
      </c>
      <c r="EA66" s="8">
        <v>38472</v>
      </c>
      <c r="EB66" s="5">
        <v>100.348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-7.5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170</v>
      </c>
      <c r="AM67" s="8">
        <v>38503</v>
      </c>
      <c r="AN67" s="5">
        <v>133720</v>
      </c>
      <c r="AO67" s="8">
        <v>42185</v>
      </c>
      <c r="AP67" s="5">
        <v>145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5.2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2.97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1.6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3.2</v>
      </c>
      <c r="DW67" s="8">
        <v>38503</v>
      </c>
      <c r="DX67" s="5">
        <v>2.5</v>
      </c>
      <c r="DY67" s="8">
        <v>38503</v>
      </c>
      <c r="DZ67" s="5">
        <v>95.6</v>
      </c>
      <c r="EA67" s="8">
        <v>38503</v>
      </c>
      <c r="EB67" s="5">
        <v>100.3407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-1.3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258</v>
      </c>
      <c r="AM68" s="8">
        <v>38533</v>
      </c>
      <c r="AN68" s="5">
        <v>134190</v>
      </c>
      <c r="AO68" s="8">
        <v>42216</v>
      </c>
      <c r="AP68" s="5">
        <v>245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</v>
      </c>
      <c r="BK68" s="8">
        <v>38533</v>
      </c>
      <c r="BL68" s="5">
        <v>3.1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3.73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3.7</v>
      </c>
      <c r="DW68" s="8">
        <v>38533</v>
      </c>
      <c r="DX68" s="5">
        <v>2.8</v>
      </c>
      <c r="DY68" s="8">
        <v>38533</v>
      </c>
      <c r="DZ68" s="5">
        <v>96.4</v>
      </c>
      <c r="EA68" s="8">
        <v>38533</v>
      </c>
      <c r="EB68" s="5">
        <v>100.37690000000001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3.1</v>
      </c>
      <c r="W69" s="8">
        <v>40268</v>
      </c>
      <c r="X69" s="5">
        <v>26.5</v>
      </c>
      <c r="Y69" s="8">
        <v>38564</v>
      </c>
      <c r="Z69" s="5">
        <v>8.1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353</v>
      </c>
      <c r="AM69" s="8">
        <v>38564</v>
      </c>
      <c r="AN69" s="5">
        <v>134649</v>
      </c>
      <c r="AO69" s="8">
        <v>42247</v>
      </c>
      <c r="AP69" s="5">
        <v>143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8.9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3.88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2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96.5</v>
      </c>
      <c r="EA69" s="8">
        <v>38564</v>
      </c>
      <c r="EB69" s="5">
        <v>100.4307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</v>
      </c>
      <c r="Q70" s="8">
        <v>39141</v>
      </c>
      <c r="R70" s="5">
        <v>24.6</v>
      </c>
      <c r="S70" s="8">
        <v>39141</v>
      </c>
      <c r="T70" s="5">
        <v>15</v>
      </c>
      <c r="U70" s="8">
        <v>40209</v>
      </c>
      <c r="V70" s="5">
        <v>5.9</v>
      </c>
      <c r="W70" s="8">
        <v>40298</v>
      </c>
      <c r="X70" s="5">
        <v>10.6</v>
      </c>
      <c r="Y70" s="8">
        <v>38595</v>
      </c>
      <c r="Z70" s="5">
        <v>11.2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203</v>
      </c>
      <c r="AM70" s="8">
        <v>38595</v>
      </c>
      <c r="AN70" s="5">
        <v>135020</v>
      </c>
      <c r="AO70" s="8">
        <v>42277</v>
      </c>
      <c r="AP70" s="5">
        <v>306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7.8</v>
      </c>
      <c r="BK70" s="8">
        <v>38595</v>
      </c>
      <c r="BL70" s="5">
        <v>-1.2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97.2</v>
      </c>
      <c r="EA70" s="8">
        <v>38595</v>
      </c>
      <c r="EB70" s="5">
        <v>100.5027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13.4</v>
      </c>
      <c r="S71" s="8">
        <v>39172</v>
      </c>
      <c r="T71" s="5">
        <v>10</v>
      </c>
      <c r="U71" s="8">
        <v>40237</v>
      </c>
      <c r="V71" s="5">
        <v>-4.5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51</v>
      </c>
      <c r="AM71" s="8">
        <v>38625</v>
      </c>
      <c r="AN71" s="5">
        <v>135101</v>
      </c>
      <c r="AO71" s="8">
        <v>42308</v>
      </c>
      <c r="AP71" s="5">
        <v>229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0.3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2.41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97</v>
      </c>
      <c r="EA71" s="8">
        <v>38625</v>
      </c>
      <c r="EB71" s="5">
        <v>100.6084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6.2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89</v>
      </c>
      <c r="AM72" s="8">
        <v>38656</v>
      </c>
      <c r="AN72" s="5">
        <v>135192</v>
      </c>
      <c r="AO72" s="8">
        <v>42338</v>
      </c>
      <c r="AP72" s="5">
        <v>102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5.7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0.8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4.0999999999999996</v>
      </c>
      <c r="DW72" s="8">
        <v>38656</v>
      </c>
      <c r="DX72" s="5">
        <v>1</v>
      </c>
      <c r="DY72" s="8">
        <v>38656</v>
      </c>
      <c r="DZ72" s="5">
        <v>97.2</v>
      </c>
      <c r="EA72" s="8">
        <v>38656</v>
      </c>
      <c r="EB72" s="5">
        <v>100.75960000000001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24.1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356</v>
      </c>
      <c r="AM73" s="8">
        <v>38686</v>
      </c>
      <c r="AN73" s="5">
        <v>135169</v>
      </c>
      <c r="AO73" s="8">
        <v>42369</v>
      </c>
      <c r="AP73" s="5">
        <v>146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6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4.6500000000000004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2.1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97.7</v>
      </c>
      <c r="EA73" s="8">
        <v>38686</v>
      </c>
      <c r="EB73" s="5">
        <v>100.9418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12.8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219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0.1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4.55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97.9</v>
      </c>
      <c r="EA74" s="8">
        <v>38717</v>
      </c>
      <c r="EB74" s="5">
        <v>101.11579999999999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26.1</v>
      </c>
      <c r="S75" s="8">
        <v>39294</v>
      </c>
      <c r="T75" s="5">
        <v>7</v>
      </c>
      <c r="U75" s="8">
        <v>40359</v>
      </c>
      <c r="V75" s="5">
        <v>0.7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268</v>
      </c>
      <c r="AM75" s="8">
        <v>38748</v>
      </c>
      <c r="AN75" s="5">
        <v>135704</v>
      </c>
      <c r="AO75" s="8">
        <v>42429</v>
      </c>
      <c r="AP75" s="5">
        <v>250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8.8000000000000007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0.5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5.0599999999999996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98.5</v>
      </c>
      <c r="EA75" s="8">
        <v>38748</v>
      </c>
      <c r="EB75" s="5">
        <v>101.2513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-16.5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305</v>
      </c>
      <c r="AM76" s="8">
        <v>38776</v>
      </c>
      <c r="AN76" s="5">
        <v>135583</v>
      </c>
      <c r="AO76" s="8">
        <v>42460</v>
      </c>
      <c r="AP76" s="5">
        <v>158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6.7</v>
      </c>
      <c r="BK76" s="8">
        <v>38776</v>
      </c>
      <c r="BL76" s="5">
        <v>-0.8</v>
      </c>
      <c r="BM76" s="8">
        <v>38776</v>
      </c>
      <c r="BN76" s="5">
        <v>9.09</v>
      </c>
      <c r="BO76" s="8">
        <v>38776</v>
      </c>
      <c r="BP76" s="5">
        <v>0.9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3.92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98.6</v>
      </c>
      <c r="EA76" s="8">
        <v>38776</v>
      </c>
      <c r="EB76" s="5">
        <v>101.3386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-8.5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305</v>
      </c>
      <c r="AM77" s="8">
        <v>38807</v>
      </c>
      <c r="AN77" s="5">
        <v>135772</v>
      </c>
      <c r="AO77" s="8">
        <v>42490</v>
      </c>
      <c r="AP77" s="5">
        <v>246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6.8</v>
      </c>
      <c r="BK77" s="8">
        <v>38807</v>
      </c>
      <c r="BL77" s="5">
        <v>0.4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3.75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98.9</v>
      </c>
      <c r="EA77" s="8">
        <v>38807</v>
      </c>
      <c r="EB77" s="5">
        <v>101.3717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-13.1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172</v>
      </c>
      <c r="AM78" s="8">
        <v>38837</v>
      </c>
      <c r="AN78" s="5">
        <v>135623</v>
      </c>
      <c r="AO78" s="8">
        <v>42521</v>
      </c>
      <c r="AP78" s="5">
        <v>49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6.4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3.05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98.5</v>
      </c>
      <c r="EA78" s="8">
        <v>38837</v>
      </c>
      <c r="EB78" s="5">
        <v>101.346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58.5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3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41</v>
      </c>
      <c r="AM79" s="8">
        <v>38868</v>
      </c>
      <c r="AN79" s="5">
        <v>136370</v>
      </c>
      <c r="AO79" s="8">
        <v>42551</v>
      </c>
      <c r="AP79" s="5">
        <v>264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-0.3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2.4900000000000002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2.1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98.1</v>
      </c>
      <c r="EA79" s="8">
        <v>38868</v>
      </c>
      <c r="EB79" s="5">
        <v>101.2846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86</v>
      </c>
      <c r="AM80" s="8">
        <v>38898</v>
      </c>
      <c r="AN80" s="5">
        <v>136336</v>
      </c>
      <c r="AO80" s="8">
        <v>42582</v>
      </c>
      <c r="AP80" s="5">
        <v>211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0.5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2.57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97.9</v>
      </c>
      <c r="EA80" s="8">
        <v>38898</v>
      </c>
      <c r="EB80" s="5">
        <v>101.22320000000001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123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1.73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5.4</v>
      </c>
      <c r="DW81" s="8">
        <v>38929</v>
      </c>
      <c r="DX81" s="5">
        <v>0.2</v>
      </c>
      <c r="DY81" s="8">
        <v>38929</v>
      </c>
      <c r="DZ81" s="5">
        <v>97.6</v>
      </c>
      <c r="EA81" s="8">
        <v>38929</v>
      </c>
      <c r="EB81" s="5">
        <v>101.1832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-7.1</v>
      </c>
      <c r="S82" s="8">
        <v>39507</v>
      </c>
      <c r="T82" s="5">
        <v>2</v>
      </c>
      <c r="U82" s="8">
        <v>40574</v>
      </c>
      <c r="V82" s="5">
        <v>7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164</v>
      </c>
      <c r="AM82" s="8">
        <v>38960</v>
      </c>
      <c r="AN82" s="5">
        <v>137053</v>
      </c>
      <c r="AO82" s="8">
        <v>42643</v>
      </c>
      <c r="AP82" s="5">
        <v>180</v>
      </c>
      <c r="AQ82" s="8">
        <v>38960</v>
      </c>
      <c r="AR82" s="5">
        <v>4.7</v>
      </c>
      <c r="AS82" s="8">
        <v>41213</v>
      </c>
      <c r="AT82" s="5">
        <v>34.4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5.3</v>
      </c>
      <c r="BK82" s="8">
        <v>38960</v>
      </c>
      <c r="BL82" s="5">
        <v>0.4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2.16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97.4</v>
      </c>
      <c r="EA82" s="8">
        <v>38960</v>
      </c>
      <c r="EB82" s="5">
        <v>101.18680000000001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14.1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136</v>
      </c>
      <c r="AM83" s="8">
        <v>38990</v>
      </c>
      <c r="AN83" s="5">
        <v>137391</v>
      </c>
      <c r="AO83" s="8">
        <v>42674</v>
      </c>
      <c r="AP83" s="5">
        <v>157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4.3</v>
      </c>
      <c r="BK83" s="8">
        <v>38990</v>
      </c>
      <c r="BL83" s="5">
        <v>-0.6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3.24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5.2</v>
      </c>
      <c r="DW83" s="8">
        <v>38990</v>
      </c>
      <c r="DX83" s="5">
        <v>-1</v>
      </c>
      <c r="DY83" s="8">
        <v>38990</v>
      </c>
      <c r="DZ83" s="5">
        <v>97.4</v>
      </c>
      <c r="EA83" s="8">
        <v>38990</v>
      </c>
      <c r="EB83" s="5">
        <v>101.24590000000001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8.5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17</v>
      </c>
      <c r="AM84" s="8">
        <v>39021</v>
      </c>
      <c r="AN84" s="5">
        <v>137824</v>
      </c>
      <c r="AO84" s="8">
        <v>42704</v>
      </c>
      <c r="AP84" s="5">
        <v>215</v>
      </c>
      <c r="AQ84" s="8">
        <v>39021</v>
      </c>
      <c r="AR84" s="5">
        <v>4.4000000000000004</v>
      </c>
      <c r="AS84" s="8">
        <v>41274</v>
      </c>
      <c r="AT84" s="5">
        <v>34.5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2.4900000000000002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5.4</v>
      </c>
      <c r="DW84" s="8">
        <v>39021</v>
      </c>
      <c r="DX84" s="5">
        <v>-0.5</v>
      </c>
      <c r="DY84" s="8">
        <v>39021</v>
      </c>
      <c r="DZ84" s="5">
        <v>97.3</v>
      </c>
      <c r="EA84" s="8">
        <v>39021</v>
      </c>
      <c r="EB84" s="5">
        <v>101.3395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-3.8</v>
      </c>
      <c r="S85" s="8">
        <v>39599</v>
      </c>
      <c r="T85" s="5">
        <v>0</v>
      </c>
      <c r="U85" s="8">
        <v>40663</v>
      </c>
      <c r="V85" s="5">
        <v>10.3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215</v>
      </c>
      <c r="AM85" s="8">
        <v>39051</v>
      </c>
      <c r="AN85" s="5">
        <v>138020</v>
      </c>
      <c r="AO85" s="8">
        <v>42735</v>
      </c>
      <c r="AP85" s="5">
        <v>106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3.6</v>
      </c>
      <c r="BK85" s="8">
        <v>39051</v>
      </c>
      <c r="BL85" s="5">
        <v>0.3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2.42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5.7</v>
      </c>
      <c r="DW85" s="8">
        <v>39051</v>
      </c>
      <c r="DX85" s="5">
        <v>-0.4</v>
      </c>
      <c r="DY85" s="8">
        <v>39051</v>
      </c>
      <c r="DZ85" s="5">
        <v>97.1</v>
      </c>
      <c r="EA85" s="8">
        <v>39051</v>
      </c>
      <c r="EB85" s="5">
        <v>101.4533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-0.4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188</v>
      </c>
      <c r="AM86" s="8">
        <v>39082</v>
      </c>
      <c r="AN86" s="5">
        <v>138409</v>
      </c>
      <c r="AO86" s="8">
        <v>42766</v>
      </c>
      <c r="AP86" s="5">
        <v>228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4.8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3.66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2.4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5.9</v>
      </c>
      <c r="DW86" s="8">
        <v>39082</v>
      </c>
      <c r="DX86" s="5">
        <v>-0.6</v>
      </c>
      <c r="DY86" s="8">
        <v>39082</v>
      </c>
      <c r="DZ86" s="5">
        <v>97.5</v>
      </c>
      <c r="EA86" s="8">
        <v>39082</v>
      </c>
      <c r="EB86" s="5">
        <v>101.57680000000001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-5.3</v>
      </c>
      <c r="S87" s="8">
        <v>39660</v>
      </c>
      <c r="T87" s="5">
        <v>8</v>
      </c>
      <c r="U87" s="8">
        <v>40724</v>
      </c>
      <c r="V87" s="5">
        <v>-19.3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223</v>
      </c>
      <c r="AM87" s="8">
        <v>39113</v>
      </c>
      <c r="AN87" s="5">
        <v>138549</v>
      </c>
      <c r="AO87" s="8">
        <v>42794</v>
      </c>
      <c r="AP87" s="5">
        <v>86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-0.2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1.95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2.1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5.8</v>
      </c>
      <c r="DW87" s="8">
        <v>39113</v>
      </c>
      <c r="DX87" s="5">
        <v>-0.6</v>
      </c>
      <c r="DY87" s="8">
        <v>39113</v>
      </c>
      <c r="DZ87" s="5">
        <v>97.2</v>
      </c>
      <c r="EA87" s="8">
        <v>39113</v>
      </c>
      <c r="EB87" s="5">
        <v>101.6974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-2.5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86</v>
      </c>
      <c r="AM88" s="8">
        <v>39141</v>
      </c>
      <c r="AN88" s="5">
        <v>138197</v>
      </c>
      <c r="AO88" s="8">
        <v>42825</v>
      </c>
      <c r="AP88" s="5">
        <v>106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2.7</v>
      </c>
      <c r="BK88" s="8">
        <v>39141</v>
      </c>
      <c r="BL88" s="5">
        <v>0.2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2.74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97.2</v>
      </c>
      <c r="EA88" s="8">
        <v>39141</v>
      </c>
      <c r="EB88" s="5">
        <v>101.8159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-12.1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224</v>
      </c>
      <c r="AM89" s="8">
        <v>39172</v>
      </c>
      <c r="AN89" s="5">
        <v>138497</v>
      </c>
      <c r="AO89" s="8">
        <v>42855</v>
      </c>
      <c r="AP89" s="5">
        <v>147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0.8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2.72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97.6</v>
      </c>
      <c r="EA89" s="8">
        <v>39172</v>
      </c>
      <c r="EB89" s="5">
        <v>101.9384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54.6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-15.4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63</v>
      </c>
      <c r="AM90" s="8">
        <v>39202</v>
      </c>
      <c r="AN90" s="5">
        <v>138060</v>
      </c>
      <c r="AO90" s="8">
        <v>42886</v>
      </c>
      <c r="AP90" s="5">
        <v>241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2.4</v>
      </c>
      <c r="BK90" s="8">
        <v>39202</v>
      </c>
      <c r="BL90" s="5">
        <v>-0.2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1.71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6.4</v>
      </c>
      <c r="DW90" s="8">
        <v>39202</v>
      </c>
      <c r="DX90" s="5">
        <v>-0.2</v>
      </c>
      <c r="DY90" s="8">
        <v>39202</v>
      </c>
      <c r="DZ90" s="5">
        <v>97.3</v>
      </c>
      <c r="EA90" s="8">
        <v>39202</v>
      </c>
      <c r="EB90" s="5">
        <v>102.05459999999999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60.7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1.4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148</v>
      </c>
      <c r="AM91" s="8">
        <v>39233</v>
      </c>
      <c r="AN91" s="5">
        <v>138417</v>
      </c>
      <c r="AO91" s="8">
        <v>42916</v>
      </c>
      <c r="AP91" s="5">
        <v>189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4.0999999999999996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2.54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6.5</v>
      </c>
      <c r="DW91" s="8">
        <v>39233</v>
      </c>
      <c r="DX91" s="5">
        <v>-0.5</v>
      </c>
      <c r="DY91" s="8">
        <v>39233</v>
      </c>
      <c r="DZ91" s="5">
        <v>97.3</v>
      </c>
      <c r="EA91" s="8">
        <v>39233</v>
      </c>
      <c r="EB91" s="5">
        <v>102.143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3.3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76</v>
      </c>
      <c r="AM92" s="8">
        <v>39263</v>
      </c>
      <c r="AN92" s="5">
        <v>138545</v>
      </c>
      <c r="AO92" s="8">
        <v>42947</v>
      </c>
      <c r="AP92" s="5">
        <v>165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2.7</v>
      </c>
      <c r="BK92" s="8">
        <v>39263</v>
      </c>
      <c r="BL92" s="5">
        <v>-0.8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2.5299999999999998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6.4</v>
      </c>
      <c r="DW92" s="8">
        <v>39263</v>
      </c>
      <c r="DX92" s="5">
        <v>-0.5</v>
      </c>
      <c r="DY92" s="8">
        <v>39263</v>
      </c>
      <c r="DZ92" s="5">
        <v>97.1</v>
      </c>
      <c r="EA92" s="8">
        <v>39263</v>
      </c>
      <c r="EB92" s="5">
        <v>102.1892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-1.3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-25</v>
      </c>
      <c r="AM93" s="8">
        <v>39294</v>
      </c>
      <c r="AN93" s="5">
        <v>138640</v>
      </c>
      <c r="AO93" s="8">
        <v>42978</v>
      </c>
      <c r="AP93" s="5">
        <v>165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2.8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0.3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1.77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6.2</v>
      </c>
      <c r="DW93" s="8">
        <v>39294</v>
      </c>
      <c r="DX93" s="5">
        <v>0</v>
      </c>
      <c r="DY93" s="8">
        <v>39294</v>
      </c>
      <c r="DZ93" s="5">
        <v>96.9</v>
      </c>
      <c r="EA93" s="8">
        <v>39294</v>
      </c>
      <c r="EB93" s="5">
        <v>102.1768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-34.1</v>
      </c>
      <c r="S94" s="8">
        <v>39872</v>
      </c>
      <c r="T94" s="5">
        <v>-22</v>
      </c>
      <c r="U94" s="8">
        <v>40939</v>
      </c>
      <c r="V94" s="5">
        <v>13.1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-31</v>
      </c>
      <c r="AM94" s="8">
        <v>39325</v>
      </c>
      <c r="AN94" s="5">
        <v>138723</v>
      </c>
      <c r="AO94" s="8">
        <v>43008</v>
      </c>
      <c r="AP94" s="5">
        <v>246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2.9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1.27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96.5</v>
      </c>
      <c r="EA94" s="8">
        <v>39325</v>
      </c>
      <c r="EB94" s="5">
        <v>102.10299999999999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15.3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88</v>
      </c>
      <c r="AM95" s="8">
        <v>39355</v>
      </c>
      <c r="AN95" s="5">
        <v>138999</v>
      </c>
      <c r="AO95" s="8">
        <v>43039</v>
      </c>
      <c r="AP95" s="5">
        <v>109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4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1.53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95.9</v>
      </c>
      <c r="EA95" s="8">
        <v>39355</v>
      </c>
      <c r="EB95" s="5">
        <v>101.9954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-19.399999999999999</v>
      </c>
      <c r="S96" s="8">
        <v>39933</v>
      </c>
      <c r="T96" s="5">
        <v>-16</v>
      </c>
      <c r="U96" s="8">
        <v>40999</v>
      </c>
      <c r="V96" s="5">
        <v>8.8000000000000007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76</v>
      </c>
      <c r="AM96" s="8">
        <v>39386</v>
      </c>
      <c r="AN96" s="5">
        <v>138982</v>
      </c>
      <c r="AO96" s="8">
        <v>43069</v>
      </c>
      <c r="AP96" s="5">
        <v>210</v>
      </c>
      <c r="AQ96" s="8">
        <v>39386</v>
      </c>
      <c r="AR96" s="5">
        <v>4.7</v>
      </c>
      <c r="AS96" s="8">
        <v>41639</v>
      </c>
      <c r="AT96" s="5">
        <v>34.4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4.5999999999999996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1.58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1.9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95.5</v>
      </c>
      <c r="EA96" s="8">
        <v>39386</v>
      </c>
      <c r="EB96" s="5">
        <v>101.8747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-5.9</v>
      </c>
      <c r="S97" s="8">
        <v>39964</v>
      </c>
      <c r="T97" s="5">
        <v>-9</v>
      </c>
      <c r="U97" s="8">
        <v>41029</v>
      </c>
      <c r="V97" s="5">
        <v>-6</v>
      </c>
      <c r="W97" s="8">
        <v>41121</v>
      </c>
      <c r="X97" s="5">
        <v>8.9</v>
      </c>
      <c r="Y97" s="8">
        <v>39416</v>
      </c>
      <c r="Z97" s="5">
        <v>6.7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114</v>
      </c>
      <c r="AM97" s="8">
        <v>39416</v>
      </c>
      <c r="AN97" s="5">
        <v>139552</v>
      </c>
      <c r="AO97" s="8">
        <v>43100</v>
      </c>
      <c r="AP97" s="5">
        <v>214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5.3</v>
      </c>
      <c r="BK97" s="8">
        <v>39416</v>
      </c>
      <c r="BL97" s="5">
        <v>0.9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1.47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94.7</v>
      </c>
      <c r="EA97" s="8">
        <v>39416</v>
      </c>
      <c r="EB97" s="5">
        <v>101.7462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-1.4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104</v>
      </c>
      <c r="AM98" s="8">
        <v>39447</v>
      </c>
      <c r="AN98" s="5">
        <v>139040</v>
      </c>
      <c r="AO98" s="8">
        <v>43131</v>
      </c>
      <c r="AP98" s="5">
        <v>244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-1.1000000000000001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0.44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93.8</v>
      </c>
      <c r="EA98" s="8">
        <v>39447</v>
      </c>
      <c r="EB98" s="5">
        <v>101.6217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2.1</v>
      </c>
      <c r="W99" s="8">
        <v>41182</v>
      </c>
      <c r="X99" s="5">
        <v>9.9</v>
      </c>
      <c r="Y99" s="8">
        <v>39478</v>
      </c>
      <c r="Z99" s="5">
        <v>-18.399999999999999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-4</v>
      </c>
      <c r="AM99" s="8">
        <v>39478</v>
      </c>
      <c r="AN99" s="5">
        <v>138886</v>
      </c>
      <c r="AO99" s="8">
        <v>43159</v>
      </c>
      <c r="AP99" s="5">
        <v>226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3.3</v>
      </c>
      <c r="BK99" s="8">
        <v>39478</v>
      </c>
      <c r="BL99" s="5">
        <v>0.2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7.0000000000000007E-2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92.7</v>
      </c>
      <c r="EA99" s="8">
        <v>39478</v>
      </c>
      <c r="EB99" s="5">
        <v>101.4911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47.1</v>
      </c>
      <c r="Q100" s="8">
        <v>40056</v>
      </c>
      <c r="R100" s="5">
        <v>12.6</v>
      </c>
      <c r="S100" s="8">
        <v>40056</v>
      </c>
      <c r="T100" s="5">
        <v>-5</v>
      </c>
      <c r="U100" s="8">
        <v>41121</v>
      </c>
      <c r="V100" s="5">
        <v>-17.8</v>
      </c>
      <c r="W100" s="8">
        <v>41213</v>
      </c>
      <c r="X100" s="5">
        <v>7.1</v>
      </c>
      <c r="Y100" s="8">
        <v>39507</v>
      </c>
      <c r="Z100" s="5">
        <v>-20.3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-64</v>
      </c>
      <c r="AM100" s="8">
        <v>39507</v>
      </c>
      <c r="AN100" s="5">
        <v>138426</v>
      </c>
      <c r="AO100" s="8">
        <v>43190</v>
      </c>
      <c r="AP100" s="5">
        <v>191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2.1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-0.68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6.6</v>
      </c>
      <c r="DW100" s="8">
        <v>39507</v>
      </c>
      <c r="DX100" s="5">
        <v>1.3</v>
      </c>
      <c r="DY100" s="8">
        <v>39507</v>
      </c>
      <c r="DZ100" s="5">
        <v>91.6</v>
      </c>
      <c r="EA100" s="8">
        <v>39507</v>
      </c>
      <c r="EB100" s="5">
        <v>101.34229999999999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20.9</v>
      </c>
      <c r="S101" s="8">
        <v>40086</v>
      </c>
      <c r="T101" s="5">
        <v>2</v>
      </c>
      <c r="U101" s="8">
        <v>41152</v>
      </c>
      <c r="V101" s="5">
        <v>-5.2</v>
      </c>
      <c r="W101" s="8">
        <v>41243</v>
      </c>
      <c r="X101" s="5">
        <v>4.9000000000000004</v>
      </c>
      <c r="Y101" s="8">
        <v>39538</v>
      </c>
      <c r="Z101" s="5">
        <v>-14.7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82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1.6</v>
      </c>
      <c r="BK101" s="8">
        <v>39538</v>
      </c>
      <c r="BL101" s="5">
        <v>0.3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-1.1100000000000001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7</v>
      </c>
      <c r="DW101" s="8">
        <v>39538</v>
      </c>
      <c r="DX101" s="5">
        <v>1.6</v>
      </c>
      <c r="DY101" s="8">
        <v>39538</v>
      </c>
      <c r="DZ101" s="5">
        <v>90.3</v>
      </c>
      <c r="EA101" s="8">
        <v>39538</v>
      </c>
      <c r="EB101" s="5">
        <v>101.1772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32.9</v>
      </c>
      <c r="S102" s="8">
        <v>40117</v>
      </c>
      <c r="T102" s="5">
        <v>3</v>
      </c>
      <c r="U102" s="8">
        <v>41182</v>
      </c>
      <c r="V102" s="5">
        <v>-6.4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110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-0.1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0.08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89.8</v>
      </c>
      <c r="EA102" s="8">
        <v>39568</v>
      </c>
      <c r="EB102" s="5">
        <v>100.9712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50</v>
      </c>
      <c r="Q103" s="8">
        <v>40147</v>
      </c>
      <c r="R103" s="5">
        <v>25.7</v>
      </c>
      <c r="S103" s="8">
        <v>40147</v>
      </c>
      <c r="T103" s="5">
        <v>6</v>
      </c>
      <c r="U103" s="8">
        <v>41213</v>
      </c>
      <c r="V103" s="5">
        <v>-3.2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-187</v>
      </c>
      <c r="AM103" s="8">
        <v>39599</v>
      </c>
      <c r="AN103" s="5">
        <v>138375</v>
      </c>
      <c r="AO103" s="8">
        <v>43281</v>
      </c>
      <c r="AP103" s="5">
        <v>207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-0.38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2.2000000000000002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6.5</v>
      </c>
      <c r="DW103" s="8">
        <v>39599</v>
      </c>
      <c r="DX103" s="5">
        <v>0.9</v>
      </c>
      <c r="DY103" s="8">
        <v>39599</v>
      </c>
      <c r="DZ103" s="5">
        <v>89</v>
      </c>
      <c r="EA103" s="8">
        <v>39599</v>
      </c>
      <c r="EB103" s="5">
        <v>100.691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49.7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-8.4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-153</v>
      </c>
      <c r="AM104" s="8">
        <v>39629</v>
      </c>
      <c r="AN104" s="5">
        <v>138670</v>
      </c>
      <c r="AO104" s="8">
        <v>43312</v>
      </c>
      <c r="AP104" s="5">
        <v>171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2.4</v>
      </c>
      <c r="BK104" s="8">
        <v>39629</v>
      </c>
      <c r="BL104" s="5">
        <v>0.2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-1.34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6.3</v>
      </c>
      <c r="DW104" s="8">
        <v>39629</v>
      </c>
      <c r="DX104" s="5">
        <v>2.7</v>
      </c>
      <c r="DY104" s="8">
        <v>39629</v>
      </c>
      <c r="DZ104" s="5">
        <v>88.6</v>
      </c>
      <c r="EA104" s="8">
        <v>39629</v>
      </c>
      <c r="EB104" s="5">
        <v>100.2988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15.2</v>
      </c>
      <c r="S105" s="8">
        <v>40209</v>
      </c>
      <c r="T105" s="5">
        <v>5</v>
      </c>
      <c r="U105" s="8">
        <v>41274</v>
      </c>
      <c r="V105" s="5">
        <v>2.1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-200</v>
      </c>
      <c r="AM105" s="8">
        <v>39660</v>
      </c>
      <c r="AN105" s="5">
        <v>138317</v>
      </c>
      <c r="AO105" s="8">
        <v>43343</v>
      </c>
      <c r="AP105" s="5">
        <v>244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1.6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-1.58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6.5</v>
      </c>
      <c r="DW105" s="8">
        <v>39660</v>
      </c>
      <c r="DX105" s="5">
        <v>3.6</v>
      </c>
      <c r="DY105" s="8">
        <v>39660</v>
      </c>
      <c r="DZ105" s="5">
        <v>86.6</v>
      </c>
      <c r="EA105" s="8">
        <v>39660</v>
      </c>
      <c r="EB105" s="5">
        <v>99.763000000000005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</v>
      </c>
      <c r="Q106" s="8">
        <v>40237</v>
      </c>
      <c r="R106" s="5">
        <v>21.6</v>
      </c>
      <c r="S106" s="8">
        <v>40237</v>
      </c>
      <c r="T106" s="5">
        <v>5</v>
      </c>
      <c r="U106" s="8">
        <v>41305</v>
      </c>
      <c r="V106" s="5">
        <v>4.8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-287</v>
      </c>
      <c r="AM106" s="8">
        <v>39691</v>
      </c>
      <c r="AN106" s="5">
        <v>138447</v>
      </c>
      <c r="AO106" s="8">
        <v>43373</v>
      </c>
      <c r="AP106" s="5">
        <v>78</v>
      </c>
      <c r="AQ106" s="8">
        <v>39691</v>
      </c>
      <c r="AR106" s="5">
        <v>6.1</v>
      </c>
      <c r="AS106" s="8">
        <v>41943</v>
      </c>
      <c r="AT106" s="5">
        <v>34.6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0.3</v>
      </c>
      <c r="BK106" s="8">
        <v>39691</v>
      </c>
      <c r="BL106" s="5">
        <v>-0.8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-1.1299999999999999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5.6</v>
      </c>
      <c r="DW106" s="8">
        <v>39691</v>
      </c>
      <c r="DX106" s="5">
        <v>2.2999999999999998</v>
      </c>
      <c r="DY106" s="8">
        <v>39691</v>
      </c>
      <c r="DZ106" s="5">
        <v>85.6</v>
      </c>
      <c r="EA106" s="8">
        <v>39691</v>
      </c>
      <c r="EB106" s="5">
        <v>99.066400000000002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56.1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1.9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-449</v>
      </c>
      <c r="AM107" s="8">
        <v>39721</v>
      </c>
      <c r="AN107" s="5">
        <v>137952</v>
      </c>
      <c r="AO107" s="8">
        <v>43404</v>
      </c>
      <c r="AP107" s="5">
        <v>255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-1.7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-3.68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83.9</v>
      </c>
      <c r="EA107" s="8">
        <v>39721</v>
      </c>
      <c r="EB107" s="5">
        <v>98.222700000000003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27.3</v>
      </c>
      <c r="S108" s="8">
        <v>40298</v>
      </c>
      <c r="T108" s="5">
        <v>8</v>
      </c>
      <c r="U108" s="8">
        <v>41364</v>
      </c>
      <c r="V108" s="5">
        <v>8.6999999999999993</v>
      </c>
      <c r="W108" s="8">
        <v>41455</v>
      </c>
      <c r="X108" s="5">
        <v>23.9</v>
      </c>
      <c r="Y108" s="8">
        <v>39752</v>
      </c>
      <c r="Z108" s="5">
        <v>-37.5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-469</v>
      </c>
      <c r="AM108" s="8">
        <v>39752</v>
      </c>
      <c r="AN108" s="5">
        <v>138071</v>
      </c>
      <c r="AO108" s="8">
        <v>43434</v>
      </c>
      <c r="AP108" s="5">
        <v>195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-5.8</v>
      </c>
      <c r="BK108" s="8">
        <v>39752</v>
      </c>
      <c r="BL108" s="5">
        <v>-3.6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-6.34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81.2</v>
      </c>
      <c r="EA108" s="8">
        <v>39752</v>
      </c>
      <c r="EB108" s="5">
        <v>97.294399999999996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18.3</v>
      </c>
      <c r="S109" s="8">
        <v>40329</v>
      </c>
      <c r="T109" s="5">
        <v>5</v>
      </c>
      <c r="U109" s="8">
        <v>41394</v>
      </c>
      <c r="V109" s="5">
        <v>-15.9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-750</v>
      </c>
      <c r="AM109" s="8">
        <v>39782</v>
      </c>
      <c r="AN109" s="5">
        <v>137146</v>
      </c>
      <c r="AO109" s="8">
        <v>43465</v>
      </c>
      <c r="AP109" s="5">
        <v>22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-10.3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-10.3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79.099999999999994</v>
      </c>
      <c r="EA109" s="8">
        <v>39782</v>
      </c>
      <c r="EB109" s="5">
        <v>96.404899999999998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19.899999999999999</v>
      </c>
      <c r="S110" s="8">
        <v>40359</v>
      </c>
      <c r="T110" s="5">
        <v>1</v>
      </c>
      <c r="U110" s="8">
        <v>41425</v>
      </c>
      <c r="V110" s="5">
        <v>-5.9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-696</v>
      </c>
      <c r="AM110" s="8">
        <v>39813</v>
      </c>
      <c r="AN110" s="5">
        <v>136365</v>
      </c>
      <c r="AO110" s="8">
        <v>43496</v>
      </c>
      <c r="AP110" s="5">
        <v>409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-11.4</v>
      </c>
      <c r="BK110" s="8">
        <v>39813</v>
      </c>
      <c r="BL110" s="5">
        <v>-2.2999999999999998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-10.99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2.2999999999999998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76.900000000000006</v>
      </c>
      <c r="EA110" s="8">
        <v>39813</v>
      </c>
      <c r="EB110" s="5">
        <v>95.655900000000003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5.2</v>
      </c>
      <c r="S111" s="8">
        <v>40390</v>
      </c>
      <c r="T111" s="5">
        <v>7</v>
      </c>
      <c r="U111" s="8">
        <v>41455</v>
      </c>
      <c r="V111" s="5">
        <v>6.5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-769</v>
      </c>
      <c r="AM111" s="8">
        <v>39844</v>
      </c>
      <c r="AN111" s="5">
        <v>135398</v>
      </c>
      <c r="AO111" s="8">
        <v>43524</v>
      </c>
      <c r="AP111" s="5">
        <v>159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-9.31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10.3</v>
      </c>
      <c r="DW111" s="8">
        <v>39844</v>
      </c>
      <c r="DX111" s="5">
        <v>14.9</v>
      </c>
      <c r="DY111" s="8">
        <v>39844</v>
      </c>
      <c r="DZ111" s="5">
        <v>75.400000000000006</v>
      </c>
      <c r="EA111" s="8">
        <v>39844</v>
      </c>
      <c r="EB111" s="5">
        <v>95.112099999999998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3.3</v>
      </c>
      <c r="W112" s="8">
        <v>41578</v>
      </c>
      <c r="X112" s="5">
        <v>12.2</v>
      </c>
      <c r="Y112" s="8">
        <v>39872</v>
      </c>
      <c r="Z112" s="5">
        <v>-39.6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-761</v>
      </c>
      <c r="AM112" s="8">
        <v>39872</v>
      </c>
      <c r="AN112" s="5">
        <v>134760</v>
      </c>
      <c r="AO112" s="8">
        <v>43555</v>
      </c>
      <c r="AP112" s="5">
        <v>-36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-8.6999999999999993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74.400000000000006</v>
      </c>
      <c r="EA112" s="8">
        <v>39872</v>
      </c>
      <c r="EB112" s="5">
        <v>94.811099999999996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9.8000000000000007</v>
      </c>
      <c r="S113" s="8">
        <v>40451</v>
      </c>
      <c r="T113" s="5">
        <v>6</v>
      </c>
      <c r="U113" s="8">
        <v>41517</v>
      </c>
      <c r="V113" s="5">
        <v>5.3</v>
      </c>
      <c r="W113" s="8">
        <v>41608</v>
      </c>
      <c r="X113" s="5">
        <v>21.8</v>
      </c>
      <c r="Y113" s="8">
        <v>39903</v>
      </c>
      <c r="Z113" s="5">
        <v>-34.4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-825</v>
      </c>
      <c r="AM113" s="8">
        <v>39903</v>
      </c>
      <c r="AN113" s="5">
        <v>133900</v>
      </c>
      <c r="AO113" s="8">
        <v>43585</v>
      </c>
      <c r="AP113" s="5">
        <v>53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-11.6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-8.7200000000000006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73.2</v>
      </c>
      <c r="EA113" s="8">
        <v>39903</v>
      </c>
      <c r="EB113" s="5">
        <v>94.770799999999994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15.1</v>
      </c>
      <c r="S114" s="8">
        <v>40482</v>
      </c>
      <c r="T114" s="5">
        <v>5</v>
      </c>
      <c r="U114" s="8">
        <v>41547</v>
      </c>
      <c r="V114" s="5">
        <v>12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-671</v>
      </c>
      <c r="AM114" s="8">
        <v>39933</v>
      </c>
      <c r="AN114" s="5">
        <v>133935</v>
      </c>
      <c r="AO114" s="8">
        <v>43616</v>
      </c>
      <c r="AP114" s="5">
        <v>112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-4.2300000000000004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73.3</v>
      </c>
      <c r="EA114" s="8">
        <v>39933</v>
      </c>
      <c r="EB114" s="5">
        <v>94.980900000000005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-7.5</v>
      </c>
      <c r="S115" s="8">
        <v>40512</v>
      </c>
      <c r="T115" s="5">
        <v>13</v>
      </c>
      <c r="U115" s="8">
        <v>41578</v>
      </c>
      <c r="V115" s="5">
        <v>1.9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-353</v>
      </c>
      <c r="AM115" s="8">
        <v>39964</v>
      </c>
      <c r="AN115" s="5">
        <v>132954</v>
      </c>
      <c r="AO115" s="8">
        <v>43646</v>
      </c>
      <c r="AP115" s="5">
        <v>15</v>
      </c>
      <c r="AQ115" s="8">
        <v>39964</v>
      </c>
      <c r="AR115" s="5">
        <v>9.4</v>
      </c>
      <c r="AS115" s="8">
        <v>42216</v>
      </c>
      <c r="AT115" s="5">
        <v>34.6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-11.2</v>
      </c>
      <c r="BK115" s="8">
        <v>39964</v>
      </c>
      <c r="BL115" s="5">
        <v>0.8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-1.32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2.7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9.4</v>
      </c>
      <c r="DW115" s="8">
        <v>39964</v>
      </c>
      <c r="DX115" s="5">
        <v>16.100000000000001</v>
      </c>
      <c r="DY115" s="8">
        <v>39964</v>
      </c>
      <c r="DZ115" s="5">
        <v>73.7</v>
      </c>
      <c r="EA115" s="8">
        <v>39964</v>
      </c>
      <c r="EB115" s="5">
        <v>95.372500000000002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11.8</v>
      </c>
      <c r="S116" s="8">
        <v>40543</v>
      </c>
      <c r="T116" s="5">
        <v>18</v>
      </c>
      <c r="U116" s="8">
        <v>41608</v>
      </c>
      <c r="V116" s="5">
        <v>0.5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-461</v>
      </c>
      <c r="AM116" s="8">
        <v>39994</v>
      </c>
      <c r="AN116" s="5">
        <v>132843</v>
      </c>
      <c r="AO116" s="8">
        <v>43677</v>
      </c>
      <c r="AP116" s="5">
        <v>35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-9.9</v>
      </c>
      <c r="BK116" s="8">
        <v>39994</v>
      </c>
      <c r="BL116" s="5">
        <v>1.6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-0.01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74.3</v>
      </c>
      <c r="EA116" s="8">
        <v>39994</v>
      </c>
      <c r="EB116" s="5">
        <v>95.874399999999994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9.8000000000000007</v>
      </c>
      <c r="S117" s="8">
        <v>40574</v>
      </c>
      <c r="T117" s="5">
        <v>6</v>
      </c>
      <c r="U117" s="8">
        <v>41639</v>
      </c>
      <c r="V117" s="5">
        <v>3.2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-345</v>
      </c>
      <c r="AM117" s="8">
        <v>40025</v>
      </c>
      <c r="AN117" s="5">
        <v>133083</v>
      </c>
      <c r="AO117" s="8">
        <v>43708</v>
      </c>
      <c r="AP117" s="5">
        <v>3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0.4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1.87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74.7</v>
      </c>
      <c r="EA117" s="8">
        <v>40025</v>
      </c>
      <c r="EB117" s="5">
        <v>96.423599999999993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49.5</v>
      </c>
      <c r="Q118" s="8">
        <v>40602</v>
      </c>
      <c r="R118" s="5">
        <v>12.2</v>
      </c>
      <c r="S118" s="8">
        <v>40602</v>
      </c>
      <c r="T118" s="5">
        <v>16</v>
      </c>
      <c r="U118" s="8">
        <v>41670</v>
      </c>
      <c r="V118" s="5">
        <v>4</v>
      </c>
      <c r="W118" s="8">
        <v>41759</v>
      </c>
      <c r="X118" s="5">
        <v>18.7</v>
      </c>
      <c r="Y118" s="8">
        <v>40056</v>
      </c>
      <c r="Z118" s="5">
        <v>8.9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-190</v>
      </c>
      <c r="AM118" s="8">
        <v>40056</v>
      </c>
      <c r="AN118" s="5">
        <v>132094</v>
      </c>
      <c r="AO118" s="8">
        <v>43738</v>
      </c>
      <c r="AP118" s="5">
        <v>-191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2.52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75.400000000000006</v>
      </c>
      <c r="EA118" s="8">
        <v>40056</v>
      </c>
      <c r="EB118" s="5">
        <v>96.978700000000003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-0.2</v>
      </c>
      <c r="W119" s="8">
        <v>41790</v>
      </c>
      <c r="X119" s="5">
        <v>25</v>
      </c>
      <c r="Y119" s="8">
        <v>40086</v>
      </c>
      <c r="Z119" s="5">
        <v>15.2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-225</v>
      </c>
      <c r="AM119" s="8">
        <v>40086</v>
      </c>
      <c r="AN119" s="5">
        <v>131539</v>
      </c>
      <c r="AO119" s="8">
        <v>43769</v>
      </c>
      <c r="AP119" s="5">
        <v>76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-7.8</v>
      </c>
      <c r="BK119" s="8">
        <v>40086</v>
      </c>
      <c r="BL119" s="5">
        <v>-2.5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2.74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7.5</v>
      </c>
      <c r="DW119" s="8">
        <v>40086</v>
      </c>
      <c r="DX119" s="5">
        <v>13.9</v>
      </c>
      <c r="DY119" s="8">
        <v>40086</v>
      </c>
      <c r="DZ119" s="5">
        <v>76.099999999999994</v>
      </c>
      <c r="EA119" s="8">
        <v>40086</v>
      </c>
      <c r="EB119" s="5">
        <v>97.508200000000002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</v>
      </c>
      <c r="S120" s="8">
        <v>40663</v>
      </c>
      <c r="T120" s="5">
        <v>13</v>
      </c>
      <c r="U120" s="8">
        <v>41729</v>
      </c>
      <c r="V120" s="5">
        <v>6.6</v>
      </c>
      <c r="W120" s="8">
        <v>41820</v>
      </c>
      <c r="X120" s="5">
        <v>17.899999999999999</v>
      </c>
      <c r="Y120" s="8">
        <v>40117</v>
      </c>
      <c r="Z120" s="5">
        <v>12.6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-185</v>
      </c>
      <c r="AM120" s="8">
        <v>40117</v>
      </c>
      <c r="AN120" s="5">
        <v>131487</v>
      </c>
      <c r="AO120" s="8">
        <v>43799</v>
      </c>
      <c r="AP120" s="5">
        <v>20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-3.3</v>
      </c>
      <c r="BK120" s="8">
        <v>40117</v>
      </c>
      <c r="BL120" s="5">
        <v>1.1000000000000001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2.68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76.400000000000006</v>
      </c>
      <c r="EA120" s="8">
        <v>40117</v>
      </c>
      <c r="EB120" s="5">
        <v>97.994200000000006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10.4</v>
      </c>
      <c r="S121" s="8">
        <v>40694</v>
      </c>
      <c r="T121" s="5">
        <v>0</v>
      </c>
      <c r="U121" s="8">
        <v>41759</v>
      </c>
      <c r="V121" s="5">
        <v>14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-4</v>
      </c>
      <c r="AM121" s="8">
        <v>40147</v>
      </c>
      <c r="AN121" s="5">
        <v>131460</v>
      </c>
      <c r="AO121" s="8">
        <v>43830</v>
      </c>
      <c r="AP121" s="5">
        <v>447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3.73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2.5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77.2</v>
      </c>
      <c r="EA121" s="8">
        <v>40147</v>
      </c>
      <c r="EB121" s="5">
        <v>98.438800000000001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13.6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-250</v>
      </c>
      <c r="AM122" s="8">
        <v>40178</v>
      </c>
      <c r="AN122" s="5">
        <v>130567</v>
      </c>
      <c r="AO122" s="8">
        <v>43861</v>
      </c>
      <c r="AP122" s="5">
        <v>-284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4.3</v>
      </c>
      <c r="BK122" s="8">
        <v>40178</v>
      </c>
      <c r="BL122" s="5">
        <v>0.4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2.3199999999999998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78</v>
      </c>
      <c r="EA122" s="8">
        <v>40178</v>
      </c>
      <c r="EB122" s="5">
        <v>98.846999999999994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-6.3</v>
      </c>
      <c r="S123" s="8">
        <v>40755</v>
      </c>
      <c r="T123" s="5">
        <v>4</v>
      </c>
      <c r="U123" s="8">
        <v>41820</v>
      </c>
      <c r="V123" s="5">
        <v>12.4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-6</v>
      </c>
      <c r="AM123" s="8">
        <v>40209</v>
      </c>
      <c r="AN123" s="5">
        <v>131255</v>
      </c>
      <c r="AO123" s="8">
        <v>43890</v>
      </c>
      <c r="AP123" s="5">
        <v>107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2.8</v>
      </c>
      <c r="BK123" s="8">
        <v>40209</v>
      </c>
      <c r="BL123" s="5">
        <v>0.1</v>
      </c>
      <c r="BM123" s="8">
        <v>40209</v>
      </c>
      <c r="BN123" s="5">
        <v>9.74</v>
      </c>
      <c r="BO123" s="8">
        <v>40209</v>
      </c>
      <c r="BP123" s="5">
        <v>0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2.64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2.2999999999999998</v>
      </c>
      <c r="DW123" s="8">
        <v>40209</v>
      </c>
      <c r="DX123" s="5">
        <v>5.8</v>
      </c>
      <c r="DY123" s="8">
        <v>40209</v>
      </c>
      <c r="DZ123" s="5">
        <v>78.5</v>
      </c>
      <c r="EA123" s="8">
        <v>40209</v>
      </c>
      <c r="EB123" s="5">
        <v>99.199200000000005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11.9</v>
      </c>
      <c r="W124" s="8">
        <v>41943</v>
      </c>
      <c r="X124" s="5">
        <v>24.2</v>
      </c>
      <c r="Y124" s="8">
        <v>40237</v>
      </c>
      <c r="Z124" s="5">
        <v>14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-97</v>
      </c>
      <c r="AM124" s="8">
        <v>40237</v>
      </c>
      <c r="AN124" s="5">
        <v>130945</v>
      </c>
      <c r="AO124" s="8">
        <v>43921</v>
      </c>
      <c r="AP124" s="5">
        <v>-102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3.4</v>
      </c>
      <c r="BK124" s="8">
        <v>40237</v>
      </c>
      <c r="BL124" s="5">
        <v>0.1</v>
      </c>
      <c r="BM124" s="8">
        <v>40237</v>
      </c>
      <c r="BN124" s="5">
        <v>9.9499999999999993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2.67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0.2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78.5</v>
      </c>
      <c r="EA124" s="8">
        <v>40237</v>
      </c>
      <c r="EB124" s="5">
        <v>99.460700000000003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-4.4000000000000004</v>
      </c>
      <c r="S125" s="8">
        <v>40816</v>
      </c>
      <c r="T125" s="5">
        <v>7</v>
      </c>
      <c r="U125" s="8">
        <v>41882</v>
      </c>
      <c r="V125" s="5">
        <v>6.8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160</v>
      </c>
      <c r="AM125" s="8">
        <v>40268</v>
      </c>
      <c r="AN125" s="5">
        <v>131491</v>
      </c>
      <c r="AO125" s="8">
        <v>43951</v>
      </c>
      <c r="AP125" s="5">
        <v>-6094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7.5</v>
      </c>
      <c r="BK125" s="8">
        <v>40268</v>
      </c>
      <c r="BL125" s="5">
        <v>2.2000000000000002</v>
      </c>
      <c r="BM125" s="8">
        <v>40268</v>
      </c>
      <c r="BN125" s="5">
        <v>15.95</v>
      </c>
      <c r="BO125" s="8">
        <v>40268</v>
      </c>
      <c r="BP125" s="5">
        <v>0.7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4.63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-0.5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79.900000000000006</v>
      </c>
      <c r="EA125" s="8">
        <v>40268</v>
      </c>
      <c r="EB125" s="5">
        <v>99.635199999999998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60.9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10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255</v>
      </c>
      <c r="AM126" s="8">
        <v>40298</v>
      </c>
      <c r="AN126" s="5">
        <v>132048</v>
      </c>
      <c r="AO126" s="8">
        <v>43982</v>
      </c>
      <c r="AP126" s="5">
        <v>-3227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7.9</v>
      </c>
      <c r="BK126" s="8">
        <v>40298</v>
      </c>
      <c r="BL126" s="5">
        <v>0.8</v>
      </c>
      <c r="BM126" s="8">
        <v>40298</v>
      </c>
      <c r="BN126" s="5">
        <v>17.04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5.42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2</v>
      </c>
      <c r="DW126" s="8">
        <v>40298</v>
      </c>
      <c r="DX126" s="5">
        <v>5.4</v>
      </c>
      <c r="DY126" s="8">
        <v>40298</v>
      </c>
      <c r="DZ126" s="5">
        <v>80.2</v>
      </c>
      <c r="EA126" s="8">
        <v>40298</v>
      </c>
      <c r="EB126" s="5">
        <v>99.706000000000003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4.8</v>
      </c>
      <c r="S127" s="8">
        <v>40877</v>
      </c>
      <c r="T127" s="5">
        <v>6</v>
      </c>
      <c r="U127" s="8">
        <v>41943</v>
      </c>
      <c r="V127" s="5">
        <v>8.9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523</v>
      </c>
      <c r="AM127" s="8">
        <v>40329</v>
      </c>
      <c r="AN127" s="5">
        <v>132149</v>
      </c>
      <c r="AO127" s="8">
        <v>44012</v>
      </c>
      <c r="AP127" s="5">
        <v>-108</v>
      </c>
      <c r="AQ127" s="8">
        <v>40329</v>
      </c>
      <c r="AR127" s="5">
        <v>9.6</v>
      </c>
      <c r="AS127" s="8">
        <v>42582</v>
      </c>
      <c r="AT127" s="5">
        <v>34.5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6.1</v>
      </c>
      <c r="BK127" s="8">
        <v>40329</v>
      </c>
      <c r="BL127" s="5">
        <v>-0.9</v>
      </c>
      <c r="BM127" s="8">
        <v>40329</v>
      </c>
      <c r="BN127" s="5">
        <v>14.94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4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80.5</v>
      </c>
      <c r="EA127" s="8">
        <v>40329</v>
      </c>
      <c r="EB127" s="5">
        <v>99.683499999999995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11.6</v>
      </c>
      <c r="S128" s="8">
        <v>40908</v>
      </c>
      <c r="T128" s="5">
        <v>0</v>
      </c>
      <c r="U128" s="8">
        <v>41973</v>
      </c>
      <c r="V128" s="5">
        <v>9.1999999999999993</v>
      </c>
      <c r="W128" s="8">
        <v>42063</v>
      </c>
      <c r="X128" s="5">
        <v>15.2</v>
      </c>
      <c r="Y128" s="8">
        <v>40359</v>
      </c>
      <c r="Z128" s="5">
        <v>15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-134</v>
      </c>
      <c r="AM128" s="8">
        <v>40359</v>
      </c>
      <c r="AN128" s="5">
        <v>132105</v>
      </c>
      <c r="AO128" s="8">
        <v>44043</v>
      </c>
      <c r="AP128" s="5">
        <v>-18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4.3</v>
      </c>
      <c r="BK128" s="8">
        <v>40359</v>
      </c>
      <c r="BL128" s="5">
        <v>-0.1</v>
      </c>
      <c r="BM128" s="8">
        <v>40359</v>
      </c>
      <c r="BN128" s="5">
        <v>13.7</v>
      </c>
      <c r="BO128" s="8">
        <v>40359</v>
      </c>
      <c r="BP128" s="5">
        <v>0.5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2.66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80.599999999999994</v>
      </c>
      <c r="EA128" s="8">
        <v>40359</v>
      </c>
      <c r="EB128" s="5">
        <v>99.608000000000004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11.7</v>
      </c>
      <c r="S129" s="8">
        <v>40939</v>
      </c>
      <c r="T129" s="5">
        <v>7</v>
      </c>
      <c r="U129" s="8">
        <v>42004</v>
      </c>
      <c r="V129" s="5">
        <v>2.9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-94</v>
      </c>
      <c r="AM129" s="8">
        <v>40390</v>
      </c>
      <c r="AN129" s="5">
        <v>131855</v>
      </c>
      <c r="AO129" s="8">
        <v>44074</v>
      </c>
      <c r="AP129" s="5">
        <v>110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10.199999999999999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13.29</v>
      </c>
      <c r="BO129" s="8">
        <v>40390</v>
      </c>
      <c r="BP129" s="5">
        <v>1.2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1.73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80.7</v>
      </c>
      <c r="EA129" s="8">
        <v>40390</v>
      </c>
      <c r="EB129" s="5">
        <v>99.544499999999999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59.8</v>
      </c>
      <c r="Q130" s="8">
        <v>40968</v>
      </c>
      <c r="R130" s="5">
        <v>17.600000000000001</v>
      </c>
      <c r="S130" s="8">
        <v>40968</v>
      </c>
      <c r="T130" s="5">
        <v>13</v>
      </c>
      <c r="U130" s="8">
        <v>42035</v>
      </c>
      <c r="V130" s="5">
        <v>-5.4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1</v>
      </c>
      <c r="AM130" s="8">
        <v>40421</v>
      </c>
      <c r="AN130" s="5">
        <v>132274</v>
      </c>
      <c r="AO130" s="8">
        <v>44104</v>
      </c>
      <c r="AP130" s="5">
        <v>926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2.0299999999999998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81</v>
      </c>
      <c r="EA130" s="8">
        <v>40421</v>
      </c>
      <c r="EB130" s="5">
        <v>99.542900000000003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61.8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-13.8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-74</v>
      </c>
      <c r="AM131" s="8">
        <v>40451</v>
      </c>
      <c r="AN131" s="5">
        <v>132119</v>
      </c>
      <c r="AO131" s="8">
        <v>44135</v>
      </c>
      <c r="AP131" s="5">
        <v>640</v>
      </c>
      <c r="AQ131" s="8">
        <v>40451</v>
      </c>
      <c r="AR131" s="5">
        <v>9.5</v>
      </c>
      <c r="AS131" s="8">
        <v>42704</v>
      </c>
      <c r="AT131" s="5">
        <v>34.4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6.4</v>
      </c>
      <c r="BK131" s="8">
        <v>40451</v>
      </c>
      <c r="BL131" s="5">
        <v>0.9</v>
      </c>
      <c r="BM131" s="8">
        <v>40451</v>
      </c>
      <c r="BN131" s="5">
        <v>12.2</v>
      </c>
      <c r="BO131" s="8">
        <v>40451</v>
      </c>
      <c r="BP131" s="5">
        <v>1.4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2.5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81.400000000000006</v>
      </c>
      <c r="EA131" s="8">
        <v>40451</v>
      </c>
      <c r="EB131" s="5">
        <v>99.614800000000002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7.4</v>
      </c>
      <c r="S132" s="8">
        <v>41029</v>
      </c>
      <c r="T132" s="5">
        <v>4</v>
      </c>
      <c r="U132" s="8">
        <v>42094</v>
      </c>
      <c r="V132" s="5">
        <v>-18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279</v>
      </c>
      <c r="AM132" s="8">
        <v>40482</v>
      </c>
      <c r="AN132" s="5">
        <v>131742</v>
      </c>
      <c r="AO132" s="8">
        <v>44165</v>
      </c>
      <c r="AP132" s="5">
        <v>568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10.6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6.5</v>
      </c>
      <c r="BK132" s="8">
        <v>40482</v>
      </c>
      <c r="BL132" s="5">
        <v>1.1000000000000001</v>
      </c>
      <c r="BM132" s="8">
        <v>40482</v>
      </c>
      <c r="BN132" s="5">
        <v>14.15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3.04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81.400000000000006</v>
      </c>
      <c r="EA132" s="8">
        <v>40482</v>
      </c>
      <c r="EB132" s="5">
        <v>99.746099999999998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15.2</v>
      </c>
      <c r="S133" s="8">
        <v>41060</v>
      </c>
      <c r="T133" s="5">
        <v>8</v>
      </c>
      <c r="U133" s="8">
        <v>42124</v>
      </c>
      <c r="V133" s="5">
        <v>-16.399999999999999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128</v>
      </c>
      <c r="AM133" s="8">
        <v>40512</v>
      </c>
      <c r="AN133" s="5">
        <v>131830</v>
      </c>
      <c r="AO133" s="8">
        <v>44196</v>
      </c>
      <c r="AP133" s="5">
        <v>713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0.9</v>
      </c>
      <c r="BM133" s="8">
        <v>40512</v>
      </c>
      <c r="BN133" s="5">
        <v>12.39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3.06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0.5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82.1</v>
      </c>
      <c r="EA133" s="8">
        <v>40512</v>
      </c>
      <c r="EB133" s="5">
        <v>99.924899999999994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1.7</v>
      </c>
      <c r="S134" s="8">
        <v>41090</v>
      </c>
      <c r="T134" s="5">
        <v>4</v>
      </c>
      <c r="U134" s="8">
        <v>42155</v>
      </c>
      <c r="V134" s="5">
        <v>-17.8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81</v>
      </c>
      <c r="AM134" s="8">
        <v>40543</v>
      </c>
      <c r="AN134" s="5">
        <v>132205</v>
      </c>
      <c r="AO134" s="8">
        <v>44227</v>
      </c>
      <c r="AP134" s="5">
        <v>450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6.9</v>
      </c>
      <c r="BK134" s="8">
        <v>40543</v>
      </c>
      <c r="BL134" s="5">
        <v>0.7</v>
      </c>
      <c r="BM134" s="8">
        <v>40543</v>
      </c>
      <c r="BN134" s="5">
        <v>12.2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4.71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83.1</v>
      </c>
      <c r="EA134" s="8">
        <v>40543</v>
      </c>
      <c r="EB134" s="5">
        <v>100.114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2.6</v>
      </c>
      <c r="S135" s="8">
        <v>41121</v>
      </c>
      <c r="T135" s="5">
        <v>4</v>
      </c>
      <c r="U135" s="8">
        <v>42185</v>
      </c>
      <c r="V135" s="5">
        <v>-6.4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7</v>
      </c>
      <c r="AM135" s="8">
        <v>40574</v>
      </c>
      <c r="AN135" s="5">
        <v>131744</v>
      </c>
      <c r="AO135" s="8">
        <v>44255</v>
      </c>
      <c r="AP135" s="5">
        <v>191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15.25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3.91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2.8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83.3</v>
      </c>
      <c r="EA135" s="8">
        <v>40574</v>
      </c>
      <c r="EB135" s="5">
        <v>100.27370000000001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-2.8</v>
      </c>
      <c r="S136" s="8">
        <v>41152</v>
      </c>
      <c r="T136" s="5">
        <v>6</v>
      </c>
      <c r="U136" s="8">
        <v>42216</v>
      </c>
      <c r="V136" s="5">
        <v>-4.4000000000000004</v>
      </c>
      <c r="W136" s="8">
        <v>42308</v>
      </c>
      <c r="X136" s="5">
        <v>15.1</v>
      </c>
      <c r="Y136" s="8">
        <v>40602</v>
      </c>
      <c r="Z136" s="5">
        <v>28.8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219</v>
      </c>
      <c r="AM136" s="8">
        <v>40602</v>
      </c>
      <c r="AN136" s="5">
        <v>131811</v>
      </c>
      <c r="AO136" s="8">
        <v>44286</v>
      </c>
      <c r="AP136" s="5">
        <v>403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11.3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0.8</v>
      </c>
      <c r="BM136" s="8">
        <v>40602</v>
      </c>
      <c r="BN136" s="5">
        <v>12.66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3.45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83.9</v>
      </c>
      <c r="EA136" s="8">
        <v>40602</v>
      </c>
      <c r="EB136" s="5">
        <v>100.369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68.599999999999994</v>
      </c>
      <c r="Q137" s="8">
        <v>41182</v>
      </c>
      <c r="R137" s="5">
        <v>-7</v>
      </c>
      <c r="S137" s="8">
        <v>41182</v>
      </c>
      <c r="T137" s="5">
        <v>2</v>
      </c>
      <c r="U137" s="8">
        <v>42247</v>
      </c>
      <c r="V137" s="5">
        <v>-16.600000000000001</v>
      </c>
      <c r="W137" s="8">
        <v>42338</v>
      </c>
      <c r="X137" s="5">
        <v>18.600000000000001</v>
      </c>
      <c r="Y137" s="8">
        <v>40633</v>
      </c>
      <c r="Z137" s="5">
        <v>36.5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226</v>
      </c>
      <c r="AM137" s="8">
        <v>40633</v>
      </c>
      <c r="AN137" s="5">
        <v>132286</v>
      </c>
      <c r="AO137" s="8">
        <v>44316</v>
      </c>
      <c r="AP137" s="5">
        <v>54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13.77</v>
      </c>
      <c r="BO137" s="8">
        <v>40633</v>
      </c>
      <c r="BP137" s="5">
        <v>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4.0199999999999996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84.8</v>
      </c>
      <c r="EA137" s="8">
        <v>40633</v>
      </c>
      <c r="EB137" s="5">
        <v>100.36409999999999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-9.9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315</v>
      </c>
      <c r="AM138" s="8">
        <v>40663</v>
      </c>
      <c r="AN138" s="5">
        <v>132696</v>
      </c>
      <c r="AO138" s="8">
        <v>44347</v>
      </c>
      <c r="AP138" s="5">
        <v>124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11.2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6.6</v>
      </c>
      <c r="BK138" s="8">
        <v>40663</v>
      </c>
      <c r="BL138" s="5">
        <v>0.6</v>
      </c>
      <c r="BM138" s="8">
        <v>40663</v>
      </c>
      <c r="BN138" s="5">
        <v>13.52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3.03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2.9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5.6</v>
      </c>
      <c r="DW138" s="8">
        <v>40663</v>
      </c>
      <c r="DX138" s="5">
        <v>11.7</v>
      </c>
      <c r="DY138" s="8">
        <v>40663</v>
      </c>
      <c r="DZ138" s="5">
        <v>84.9</v>
      </c>
      <c r="EA138" s="8">
        <v>40663</v>
      </c>
      <c r="EB138" s="5">
        <v>100.25579999999999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-0.9</v>
      </c>
      <c r="S139" s="8">
        <v>41243</v>
      </c>
      <c r="T139" s="5">
        <v>-5</v>
      </c>
      <c r="U139" s="8">
        <v>42308</v>
      </c>
      <c r="V139" s="5">
        <v>-14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107</v>
      </c>
      <c r="AM139" s="8">
        <v>40694</v>
      </c>
      <c r="AN139" s="5">
        <v>132606</v>
      </c>
      <c r="AO139" s="8">
        <v>44377</v>
      </c>
      <c r="AP139" s="5">
        <v>352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7.4</v>
      </c>
      <c r="BK139" s="8">
        <v>40694</v>
      </c>
      <c r="BL139" s="5">
        <v>-0.1</v>
      </c>
      <c r="BM139" s="8">
        <v>40694</v>
      </c>
      <c r="BN139" s="5">
        <v>13.1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1.89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85.5</v>
      </c>
      <c r="EA139" s="8">
        <v>40694</v>
      </c>
      <c r="EB139" s="5">
        <v>100.056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-5.0999999999999996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227</v>
      </c>
      <c r="AM140" s="8">
        <v>40724</v>
      </c>
      <c r="AN140" s="5">
        <v>132423</v>
      </c>
      <c r="AO140" s="8">
        <v>44408</v>
      </c>
      <c r="AP140" s="5">
        <v>1014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8.4</v>
      </c>
      <c r="BK140" s="8">
        <v>40724</v>
      </c>
      <c r="BL140" s="5">
        <v>0.8</v>
      </c>
      <c r="BM140" s="8">
        <v>40724</v>
      </c>
      <c r="BN140" s="5">
        <v>13.6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2.1800000000000002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3.2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6.4</v>
      </c>
      <c r="DW140" s="8">
        <v>40724</v>
      </c>
      <c r="DX140" s="5">
        <v>13.4</v>
      </c>
      <c r="DY140" s="8">
        <v>40724</v>
      </c>
      <c r="DZ140" s="5">
        <v>85.6</v>
      </c>
      <c r="EA140" s="8">
        <v>40724</v>
      </c>
      <c r="EB140" s="5">
        <v>99.787700000000001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-7.3</v>
      </c>
      <c r="S141" s="8">
        <v>41305</v>
      </c>
      <c r="T141" s="5">
        <v>-1</v>
      </c>
      <c r="U141" s="8">
        <v>42369</v>
      </c>
      <c r="V141" s="5">
        <v>-21.8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62</v>
      </c>
      <c r="AM141" s="8">
        <v>40755</v>
      </c>
      <c r="AN141" s="5">
        <v>132439</v>
      </c>
      <c r="AO141" s="8">
        <v>44439</v>
      </c>
      <c r="AP141" s="5">
        <v>1247</v>
      </c>
      <c r="AQ141" s="8">
        <v>40755</v>
      </c>
      <c r="AR141" s="5">
        <v>9</v>
      </c>
      <c r="AS141" s="8">
        <v>43008</v>
      </c>
      <c r="AT141" s="5">
        <v>34.4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11.8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8</v>
      </c>
      <c r="BK141" s="8">
        <v>40755</v>
      </c>
      <c r="BL141" s="5">
        <v>0</v>
      </c>
      <c r="BM141" s="8">
        <v>40755</v>
      </c>
      <c r="BN141" s="5">
        <v>13.54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2.6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86</v>
      </c>
      <c r="EA141" s="8">
        <v>40755</v>
      </c>
      <c r="EB141" s="5">
        <v>99.501400000000004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9.4</v>
      </c>
      <c r="S142" s="8">
        <v>41333</v>
      </c>
      <c r="T142" s="5">
        <v>-7</v>
      </c>
      <c r="U142" s="8">
        <v>42400</v>
      </c>
      <c r="V142" s="5">
        <v>-36.6</v>
      </c>
      <c r="W142" s="8">
        <v>42490</v>
      </c>
      <c r="X142" s="5">
        <v>28.6</v>
      </c>
      <c r="Y142" s="8">
        <v>40786</v>
      </c>
      <c r="Z142" s="5">
        <v>-19.600000000000001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132</v>
      </c>
      <c r="AM142" s="8">
        <v>40786</v>
      </c>
      <c r="AN142" s="5">
        <v>132726</v>
      </c>
      <c r="AO142" s="8">
        <v>44469</v>
      </c>
      <c r="AP142" s="5">
        <v>895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0.1</v>
      </c>
      <c r="BM142" s="8">
        <v>40786</v>
      </c>
      <c r="BN142" s="5">
        <v>14.04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1.78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</v>
      </c>
      <c r="DW142" s="8">
        <v>40786</v>
      </c>
      <c r="DX142" s="5">
        <v>21</v>
      </c>
      <c r="DY142" s="8">
        <v>40786</v>
      </c>
      <c r="DZ142" s="5">
        <v>85.4</v>
      </c>
      <c r="EA142" s="8">
        <v>40786</v>
      </c>
      <c r="EB142" s="5">
        <v>99.262900000000002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5</v>
      </c>
      <c r="S143" s="8">
        <v>41364</v>
      </c>
      <c r="T143" s="5">
        <v>-5</v>
      </c>
      <c r="U143" s="8">
        <v>42429</v>
      </c>
      <c r="V143" s="5">
        <v>-33.700000000000003</v>
      </c>
      <c r="W143" s="8">
        <v>42521</v>
      </c>
      <c r="X143" s="5">
        <v>17.8</v>
      </c>
      <c r="Y143" s="8">
        <v>40816</v>
      </c>
      <c r="Z143" s="5">
        <v>-10.6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219</v>
      </c>
      <c r="AM143" s="8">
        <v>40816</v>
      </c>
      <c r="AN143" s="5">
        <v>133517</v>
      </c>
      <c r="AO143" s="8">
        <v>44500</v>
      </c>
      <c r="AP143" s="5">
        <v>795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7.9</v>
      </c>
      <c r="BK143" s="8">
        <v>40816</v>
      </c>
      <c r="BL143" s="5">
        <v>1.1000000000000001</v>
      </c>
      <c r="BM143" s="8">
        <v>40816</v>
      </c>
      <c r="BN143" s="5">
        <v>13.54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1.95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0.9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85</v>
      </c>
      <c r="EA143" s="8">
        <v>40816</v>
      </c>
      <c r="EB143" s="5">
        <v>99.138900000000007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3.9</v>
      </c>
      <c r="S144" s="8">
        <v>41394</v>
      </c>
      <c r="T144" s="5">
        <v>-3</v>
      </c>
      <c r="U144" s="8">
        <v>42460</v>
      </c>
      <c r="V144" s="5">
        <v>-12.5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209</v>
      </c>
      <c r="AM144" s="8">
        <v>40847</v>
      </c>
      <c r="AN144" s="5">
        <v>133381</v>
      </c>
      <c r="AO144" s="8">
        <v>44530</v>
      </c>
      <c r="AP144" s="5">
        <v>598</v>
      </c>
      <c r="AQ144" s="8">
        <v>40847</v>
      </c>
      <c r="AR144" s="5">
        <v>8.8000000000000007</v>
      </c>
      <c r="AS144" s="8">
        <v>43100</v>
      </c>
      <c r="AT144" s="5">
        <v>34.5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11.54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3.08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9.1999999999999993</v>
      </c>
      <c r="DW144" s="8">
        <v>40847</v>
      </c>
      <c r="DX144" s="5">
        <v>19.600000000000001</v>
      </c>
      <c r="DY144" s="8">
        <v>40847</v>
      </c>
      <c r="DZ144" s="5">
        <v>85.5</v>
      </c>
      <c r="EA144" s="8">
        <v>40847</v>
      </c>
      <c r="EB144" s="5">
        <v>99.159099999999995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0.1</v>
      </c>
      <c r="S145" s="8">
        <v>41425</v>
      </c>
      <c r="T145" s="5">
        <v>2</v>
      </c>
      <c r="U145" s="8">
        <v>42490</v>
      </c>
      <c r="V145" s="5">
        <v>-12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137</v>
      </c>
      <c r="AM145" s="8">
        <v>40877</v>
      </c>
      <c r="AN145" s="5">
        <v>133895</v>
      </c>
      <c r="AO145" s="8">
        <v>44561</v>
      </c>
      <c r="AP145" s="5">
        <v>698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6.7</v>
      </c>
      <c r="BK145" s="8">
        <v>40877</v>
      </c>
      <c r="BL145" s="5">
        <v>0.3</v>
      </c>
      <c r="BM145" s="8">
        <v>40877</v>
      </c>
      <c r="BN145" s="5">
        <v>9.7899999999999991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2.97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0.6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3.3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85.6</v>
      </c>
      <c r="EA145" s="8">
        <v>40877</v>
      </c>
      <c r="EB145" s="5">
        <v>99.303799999999995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4.7</v>
      </c>
      <c r="S146" s="8">
        <v>41455</v>
      </c>
      <c r="T146" s="5">
        <v>-4</v>
      </c>
      <c r="U146" s="8">
        <v>42521</v>
      </c>
      <c r="V146" s="5">
        <v>-17.100000000000001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198</v>
      </c>
      <c r="AM146" s="8">
        <v>40908</v>
      </c>
      <c r="AN146" s="5">
        <v>134052</v>
      </c>
      <c r="AO146" s="8">
        <v>44592</v>
      </c>
      <c r="AP146" s="5">
        <v>217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10.62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3.97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9.6999999999999993</v>
      </c>
      <c r="DW146" s="8">
        <v>40908</v>
      </c>
      <c r="DX146" s="5">
        <v>17.899999999999999</v>
      </c>
      <c r="DY146" s="8">
        <v>40908</v>
      </c>
      <c r="DZ146" s="5">
        <v>86</v>
      </c>
      <c r="EA146" s="8">
        <v>40908</v>
      </c>
      <c r="EB146" s="5">
        <v>99.521199999999993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4.4000000000000004</v>
      </c>
      <c r="S147" s="8">
        <v>41486</v>
      </c>
      <c r="T147" s="5">
        <v>4</v>
      </c>
      <c r="U147" s="8">
        <v>42551</v>
      </c>
      <c r="V147" s="5">
        <v>-17.2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357</v>
      </c>
      <c r="AM147" s="8">
        <v>40939</v>
      </c>
      <c r="AN147" s="5">
        <v>134669</v>
      </c>
      <c r="AO147" s="8">
        <v>44620</v>
      </c>
      <c r="AP147" s="5">
        <v>531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6.3</v>
      </c>
      <c r="BK147" s="8">
        <v>40939</v>
      </c>
      <c r="BL147" s="5">
        <v>0.9</v>
      </c>
      <c r="BM147" s="8">
        <v>40939</v>
      </c>
      <c r="BN147" s="5">
        <v>8.18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4.7300000000000004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3.4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10.199999999999999</v>
      </c>
      <c r="DW147" s="8">
        <v>40939</v>
      </c>
      <c r="DX147" s="5">
        <v>19.3</v>
      </c>
      <c r="DY147" s="8">
        <v>40939</v>
      </c>
      <c r="DZ147" s="5">
        <v>86.4</v>
      </c>
      <c r="EA147" s="8">
        <v>40939</v>
      </c>
      <c r="EB147" s="5">
        <v>99.738399999999999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9.4</v>
      </c>
      <c r="S148" s="8">
        <v>41517</v>
      </c>
      <c r="T148" s="5">
        <v>7</v>
      </c>
      <c r="U148" s="8">
        <v>42582</v>
      </c>
      <c r="V148" s="5">
        <v>1.2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263</v>
      </c>
      <c r="AM148" s="8">
        <v>40968</v>
      </c>
      <c r="AN148" s="5">
        <v>135135</v>
      </c>
      <c r="AO148" s="8">
        <v>44651</v>
      </c>
      <c r="AP148" s="5">
        <v>277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6.8</v>
      </c>
      <c r="BK148" s="8">
        <v>40968</v>
      </c>
      <c r="BL148" s="5">
        <v>1.2</v>
      </c>
      <c r="BM148" s="8">
        <v>40968</v>
      </c>
      <c r="BN148" s="5">
        <v>10.19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4.38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3.3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</v>
      </c>
      <c r="DW148" s="8">
        <v>40968</v>
      </c>
      <c r="DX148" s="5">
        <v>18</v>
      </c>
      <c r="DY148" s="8">
        <v>40968</v>
      </c>
      <c r="DZ148" s="5">
        <v>87.1</v>
      </c>
      <c r="EA148" s="8">
        <v>40968</v>
      </c>
      <c r="EB148" s="5">
        <v>99.890600000000006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7.4</v>
      </c>
      <c r="S149" s="8">
        <v>41547</v>
      </c>
      <c r="T149" s="5">
        <v>2</v>
      </c>
      <c r="U149" s="8">
        <v>42613</v>
      </c>
      <c r="V149" s="5">
        <v>-5.4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240</v>
      </c>
      <c r="AM149" s="8">
        <v>40999</v>
      </c>
      <c r="AN149" s="5">
        <v>135120</v>
      </c>
      <c r="AO149" s="8">
        <v>44681</v>
      </c>
      <c r="AP149" s="5">
        <v>324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6.2</v>
      </c>
      <c r="BK149" s="8">
        <v>40999</v>
      </c>
      <c r="BL149" s="5">
        <v>0.4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3.67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9.8000000000000007</v>
      </c>
      <c r="DW149" s="8">
        <v>40999</v>
      </c>
      <c r="DX149" s="5">
        <v>17.5</v>
      </c>
      <c r="DY149" s="8">
        <v>40999</v>
      </c>
      <c r="DZ149" s="5">
        <v>87.5</v>
      </c>
      <c r="EA149" s="8">
        <v>40999</v>
      </c>
      <c r="EB149" s="5">
        <v>99.950500000000005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3.5</v>
      </c>
      <c r="S150" s="8">
        <v>41578</v>
      </c>
      <c r="T150" s="5">
        <v>5</v>
      </c>
      <c r="U150" s="8">
        <v>42643</v>
      </c>
      <c r="V150" s="5">
        <v>-2.2999999999999998</v>
      </c>
      <c r="W150" s="8">
        <v>42735</v>
      </c>
      <c r="X150" s="5">
        <v>28.7</v>
      </c>
      <c r="Y150" s="8">
        <v>41029</v>
      </c>
      <c r="Z150" s="5">
        <v>5.6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77</v>
      </c>
      <c r="AM150" s="8">
        <v>41029</v>
      </c>
      <c r="AN150" s="5">
        <v>134817</v>
      </c>
      <c r="AO150" s="8">
        <v>44712</v>
      </c>
      <c r="AP150" s="5">
        <v>245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7.99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2.73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1.7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9.6</v>
      </c>
      <c r="DW150" s="8">
        <v>41029</v>
      </c>
      <c r="DX150" s="5">
        <v>17.899999999999999</v>
      </c>
      <c r="DY150" s="8">
        <v>41029</v>
      </c>
      <c r="DZ150" s="5">
        <v>87.4</v>
      </c>
      <c r="EA150" s="8">
        <v>41029</v>
      </c>
      <c r="EB150" s="5">
        <v>99.921700000000001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</v>
      </c>
      <c r="S151" s="8">
        <v>41608</v>
      </c>
      <c r="T151" s="5">
        <v>4</v>
      </c>
      <c r="U151" s="8">
        <v>42674</v>
      </c>
      <c r="V151" s="5">
        <v>-1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108</v>
      </c>
      <c r="AM151" s="8">
        <v>41060</v>
      </c>
      <c r="AN151" s="5">
        <v>135154</v>
      </c>
      <c r="AO151" s="8">
        <v>44742</v>
      </c>
      <c r="AP151" s="5">
        <v>495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5.0999999999999996</v>
      </c>
      <c r="BK151" s="8">
        <v>41060</v>
      </c>
      <c r="BL151" s="5">
        <v>-0.2</v>
      </c>
      <c r="BM151" s="8">
        <v>41060</v>
      </c>
      <c r="BN151" s="5">
        <v>7.12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2.77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0.5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9.1999999999999993</v>
      </c>
      <c r="DW151" s="8">
        <v>41060</v>
      </c>
      <c r="DX151" s="5">
        <v>16.2</v>
      </c>
      <c r="DY151" s="8">
        <v>41060</v>
      </c>
      <c r="DZ151" s="5">
        <v>87.6</v>
      </c>
      <c r="EA151" s="8">
        <v>41060</v>
      </c>
      <c r="EB151" s="5">
        <v>99.828100000000006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3.1</v>
      </c>
      <c r="S152" s="8">
        <v>41639</v>
      </c>
      <c r="T152" s="5">
        <v>-3</v>
      </c>
      <c r="U152" s="8">
        <v>42704</v>
      </c>
      <c r="V152" s="5">
        <v>12.8</v>
      </c>
      <c r="W152" s="8">
        <v>42794</v>
      </c>
      <c r="X152" s="5">
        <v>28.2</v>
      </c>
      <c r="Y152" s="8">
        <v>41090</v>
      </c>
      <c r="Z152" s="5">
        <v>-12.6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79</v>
      </c>
      <c r="AM152" s="8">
        <v>41090</v>
      </c>
      <c r="AN152" s="5">
        <v>134860</v>
      </c>
      <c r="AO152" s="8">
        <v>44773</v>
      </c>
      <c r="AP152" s="5">
        <v>505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5.18</v>
      </c>
      <c r="BO152" s="8">
        <v>41090</v>
      </c>
      <c r="BP152" s="5">
        <v>0.5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1.47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9.1</v>
      </c>
      <c r="DW152" s="8">
        <v>41090</v>
      </c>
      <c r="DX152" s="5">
        <v>15.9</v>
      </c>
      <c r="DY152" s="8">
        <v>41090</v>
      </c>
      <c r="DZ152" s="5">
        <v>87.2</v>
      </c>
      <c r="EA152" s="8">
        <v>41090</v>
      </c>
      <c r="EB152" s="5">
        <v>99.710499999999996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13.4</v>
      </c>
      <c r="S153" s="8">
        <v>41670</v>
      </c>
      <c r="T153" s="5">
        <v>4</v>
      </c>
      <c r="U153" s="8">
        <v>42735</v>
      </c>
      <c r="V153" s="5">
        <v>17.8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323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2.9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4.21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1.1599999999999999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7.8</v>
      </c>
      <c r="DW153" s="8">
        <v>41121</v>
      </c>
      <c r="DX153" s="5">
        <v>16</v>
      </c>
      <c r="DY153" s="8">
        <v>41121</v>
      </c>
      <c r="DZ153" s="5">
        <v>87.3</v>
      </c>
      <c r="EA153" s="8">
        <v>41121</v>
      </c>
      <c r="EB153" s="5">
        <v>99.619799999999998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7.1</v>
      </c>
      <c r="S154" s="8">
        <v>41698</v>
      </c>
      <c r="T154" s="5">
        <v>5</v>
      </c>
      <c r="U154" s="8">
        <v>42766</v>
      </c>
      <c r="V154" s="5">
        <v>21.6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181</v>
      </c>
      <c r="AM154" s="8">
        <v>41152</v>
      </c>
      <c r="AN154" s="5">
        <v>135170</v>
      </c>
      <c r="AO154" s="8">
        <v>44834</v>
      </c>
      <c r="AP154" s="5">
        <v>444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5</v>
      </c>
      <c r="BK154" s="8">
        <v>41152</v>
      </c>
      <c r="BL154" s="5">
        <v>1.2</v>
      </c>
      <c r="BM154" s="8">
        <v>41152</v>
      </c>
      <c r="BN154" s="5">
        <v>3.86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1.27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6.4</v>
      </c>
      <c r="DW154" s="8">
        <v>41152</v>
      </c>
      <c r="DX154" s="5">
        <v>11.3</v>
      </c>
      <c r="DY154" s="8">
        <v>41152</v>
      </c>
      <c r="DZ154" s="5">
        <v>87</v>
      </c>
      <c r="EA154" s="8">
        <v>41152</v>
      </c>
      <c r="EB154" s="5">
        <v>99.582999999999998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2.9</v>
      </c>
      <c r="S155" s="8">
        <v>41729</v>
      </c>
      <c r="T155" s="5">
        <v>9</v>
      </c>
      <c r="U155" s="8">
        <v>42794</v>
      </c>
      <c r="V155" s="5">
        <v>22.5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179</v>
      </c>
      <c r="AM155" s="8">
        <v>41182</v>
      </c>
      <c r="AN155" s="5">
        <v>135651</v>
      </c>
      <c r="AO155" s="8">
        <v>44865</v>
      </c>
      <c r="AP155" s="5">
        <v>218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4.5999999999999996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6.22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2.68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</v>
      </c>
      <c r="DW155" s="8">
        <v>41182</v>
      </c>
      <c r="DX155" s="5">
        <v>12.6</v>
      </c>
      <c r="DY155" s="8">
        <v>41182</v>
      </c>
      <c r="DZ155" s="5">
        <v>87.5</v>
      </c>
      <c r="EA155" s="8">
        <v>41182</v>
      </c>
      <c r="EB155" s="5">
        <v>99.614699999999999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3.4</v>
      </c>
      <c r="S156" s="8">
        <v>41759</v>
      </c>
      <c r="T156" s="5">
        <v>7</v>
      </c>
      <c r="U156" s="8">
        <v>42825</v>
      </c>
      <c r="V156" s="5">
        <v>16.399999999999999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151</v>
      </c>
      <c r="AM156" s="8">
        <v>41213</v>
      </c>
      <c r="AN156" s="5">
        <v>136338</v>
      </c>
      <c r="AO156" s="8">
        <v>44895</v>
      </c>
      <c r="AP156" s="5">
        <v>221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4.1500000000000004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1.96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87.6</v>
      </c>
      <c r="EA156" s="8">
        <v>41213</v>
      </c>
      <c r="EB156" s="5">
        <v>99.688800000000001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48.8</v>
      </c>
      <c r="Q157" s="8">
        <v>41790</v>
      </c>
      <c r="R157" s="5">
        <v>19.399999999999999</v>
      </c>
      <c r="S157" s="8">
        <v>41790</v>
      </c>
      <c r="T157" s="5">
        <v>11</v>
      </c>
      <c r="U157" s="8">
        <v>42855</v>
      </c>
      <c r="V157" s="5">
        <v>17.2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157</v>
      </c>
      <c r="AM157" s="8">
        <v>41243</v>
      </c>
      <c r="AN157" s="5">
        <v>135956</v>
      </c>
      <c r="AO157" s="8">
        <v>44926</v>
      </c>
      <c r="AP157" s="5">
        <v>122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4.2</v>
      </c>
      <c r="BK157" s="8">
        <v>41243</v>
      </c>
      <c r="BL157" s="5">
        <v>0.6</v>
      </c>
      <c r="BM157" s="8">
        <v>41243</v>
      </c>
      <c r="BN157" s="5">
        <v>6.62</v>
      </c>
      <c r="BO157" s="8">
        <v>41243</v>
      </c>
      <c r="BP157" s="5">
        <v>0.9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1.9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0.3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87.6</v>
      </c>
      <c r="EA157" s="8">
        <v>41243</v>
      </c>
      <c r="EB157" s="5">
        <v>99.787400000000005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16</v>
      </c>
      <c r="S158" s="8">
        <v>41820</v>
      </c>
      <c r="T158" s="5">
        <v>6</v>
      </c>
      <c r="U158" s="8">
        <v>42886</v>
      </c>
      <c r="V158" s="5">
        <v>19.899999999999999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249</v>
      </c>
      <c r="AM158" s="8">
        <v>41274</v>
      </c>
      <c r="AN158" s="5">
        <v>136329</v>
      </c>
      <c r="AO158" s="8">
        <v>44957</v>
      </c>
      <c r="AP158" s="5">
        <v>247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4.5</v>
      </c>
      <c r="BK158" s="8">
        <v>41274</v>
      </c>
      <c r="BL158" s="5">
        <v>0.3</v>
      </c>
      <c r="BM158" s="8">
        <v>41274</v>
      </c>
      <c r="BN158" s="5">
        <v>4.8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2.72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0.3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3.1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8.1999999999999993</v>
      </c>
      <c r="DW158" s="8">
        <v>41274</v>
      </c>
      <c r="DX158" s="5">
        <v>13.6</v>
      </c>
      <c r="DY158" s="8">
        <v>41274</v>
      </c>
      <c r="DZ158" s="5">
        <v>87.8</v>
      </c>
      <c r="EA158" s="8">
        <v>41274</v>
      </c>
      <c r="EB158" s="5">
        <v>99.911799999999999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19.8</v>
      </c>
      <c r="S159" s="8">
        <v>41851</v>
      </c>
      <c r="T159" s="5">
        <v>8</v>
      </c>
      <c r="U159" s="8">
        <v>42916</v>
      </c>
      <c r="V159" s="5">
        <v>15.3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183</v>
      </c>
      <c r="AM159" s="8">
        <v>41305</v>
      </c>
      <c r="AN159" s="5">
        <v>135985</v>
      </c>
      <c r="AO159" s="8">
        <v>44985</v>
      </c>
      <c r="AP159" s="5">
        <v>157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4.4000000000000004</v>
      </c>
      <c r="BK159" s="8">
        <v>41305</v>
      </c>
      <c r="BL159" s="5">
        <v>0.8</v>
      </c>
      <c r="BM159" s="8">
        <v>41305</v>
      </c>
      <c r="BN159" s="5">
        <v>4.03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2.5499999999999998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88.3</v>
      </c>
      <c r="EA159" s="8">
        <v>41305</v>
      </c>
      <c r="EB159" s="5">
        <v>100.05589999999999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15.7</v>
      </c>
      <c r="S160" s="8">
        <v>41882</v>
      </c>
      <c r="T160" s="5">
        <v>5</v>
      </c>
      <c r="U160" s="8">
        <v>42947</v>
      </c>
      <c r="V160" s="5">
        <v>17.600000000000001</v>
      </c>
      <c r="W160" s="8">
        <v>43039</v>
      </c>
      <c r="X160" s="5">
        <v>22.9</v>
      </c>
      <c r="Y160" s="8">
        <v>41333</v>
      </c>
      <c r="Z160" s="5">
        <v>-5.5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288</v>
      </c>
      <c r="AM160" s="8">
        <v>41333</v>
      </c>
      <c r="AN160" s="5">
        <v>136769</v>
      </c>
      <c r="AO160" s="8">
        <v>45016</v>
      </c>
      <c r="AP160" s="5">
        <v>-53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4.3</v>
      </c>
      <c r="BK160" s="8">
        <v>41333</v>
      </c>
      <c r="BL160" s="5">
        <v>1.2</v>
      </c>
      <c r="BM160" s="8">
        <v>41333</v>
      </c>
      <c r="BN160" s="5">
        <v>4.1900000000000004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3.49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8.1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88.7</v>
      </c>
      <c r="EA160" s="8">
        <v>41333</v>
      </c>
      <c r="EB160" s="5">
        <v>100.2033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28.9</v>
      </c>
      <c r="S161" s="8">
        <v>41912</v>
      </c>
      <c r="T161" s="5">
        <v>6</v>
      </c>
      <c r="U161" s="8">
        <v>42978</v>
      </c>
      <c r="V161" s="5">
        <v>16.7</v>
      </c>
      <c r="W161" s="8">
        <v>43069</v>
      </c>
      <c r="X161" s="5">
        <v>20.2</v>
      </c>
      <c r="Y161" s="8">
        <v>41364</v>
      </c>
      <c r="Z161" s="5">
        <v>2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144</v>
      </c>
      <c r="AM161" s="8">
        <v>41364</v>
      </c>
      <c r="AN161" s="5">
        <v>136785</v>
      </c>
      <c r="AO161" s="8">
        <v>45046</v>
      </c>
      <c r="AP161" s="5">
        <v>132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3.2</v>
      </c>
      <c r="BK161" s="8">
        <v>41364</v>
      </c>
      <c r="BL161" s="5">
        <v>-0.7</v>
      </c>
      <c r="BM161" s="8">
        <v>41364</v>
      </c>
      <c r="BN161" s="5">
        <v>2.4700000000000002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2.06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-0.1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6.6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88.6</v>
      </c>
      <c r="EA161" s="8">
        <v>41364</v>
      </c>
      <c r="EB161" s="5">
        <v>100.3276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6.1</v>
      </c>
      <c r="S162" s="8">
        <v>41943</v>
      </c>
      <c r="T162" s="5">
        <v>2</v>
      </c>
      <c r="U162" s="8">
        <v>43008</v>
      </c>
      <c r="V162" s="5">
        <v>21.5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184</v>
      </c>
      <c r="AM162" s="8">
        <v>41394</v>
      </c>
      <c r="AN162" s="5">
        <v>137068</v>
      </c>
      <c r="AO162" s="8">
        <v>45077</v>
      </c>
      <c r="AP162" s="5">
        <v>52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3.1</v>
      </c>
      <c r="BK162" s="8">
        <v>41394</v>
      </c>
      <c r="BL162" s="5">
        <v>-0.5</v>
      </c>
      <c r="BM162" s="8">
        <v>41394</v>
      </c>
      <c r="BN162" s="5">
        <v>0.28999999999999998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1.68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-0.3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89.1</v>
      </c>
      <c r="EA162" s="8">
        <v>41394</v>
      </c>
      <c r="EB162" s="5">
        <v>100.4434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11.7</v>
      </c>
      <c r="S163" s="8">
        <v>41973</v>
      </c>
      <c r="T163" s="5">
        <v>5</v>
      </c>
      <c r="U163" s="8">
        <v>43039</v>
      </c>
      <c r="V163" s="5">
        <v>27.3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222</v>
      </c>
      <c r="AM163" s="8">
        <v>41425</v>
      </c>
      <c r="AN163" s="5">
        <v>137263</v>
      </c>
      <c r="AO163" s="8">
        <v>45107</v>
      </c>
      <c r="AP163" s="5">
        <v>146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3.9</v>
      </c>
      <c r="BK163" s="8">
        <v>41425</v>
      </c>
      <c r="BL163" s="5">
        <v>0.6</v>
      </c>
      <c r="BM163" s="8">
        <v>41425</v>
      </c>
      <c r="BN163" s="5">
        <v>3.89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2.98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89.4</v>
      </c>
      <c r="EA163" s="8">
        <v>41425</v>
      </c>
      <c r="EB163" s="5">
        <v>100.5575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20.100000000000001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184</v>
      </c>
      <c r="AM164" s="8">
        <v>41455</v>
      </c>
      <c r="AN164" s="5">
        <v>137355</v>
      </c>
      <c r="AO164" s="8">
        <v>45138</v>
      </c>
      <c r="AP164" s="5">
        <v>138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5.2</v>
      </c>
      <c r="BK164" s="8">
        <v>41455</v>
      </c>
      <c r="BL164" s="5">
        <v>0.3</v>
      </c>
      <c r="BM164" s="8">
        <v>41455</v>
      </c>
      <c r="BN164" s="5">
        <v>4.78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2.67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89.5</v>
      </c>
      <c r="EA164" s="8">
        <v>41455</v>
      </c>
      <c r="EB164" s="5">
        <v>100.64709999999999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52.1</v>
      </c>
      <c r="Q165" s="8">
        <v>42035</v>
      </c>
      <c r="R165" s="5">
        <v>13.4</v>
      </c>
      <c r="S165" s="8">
        <v>42035</v>
      </c>
      <c r="T165" s="5">
        <v>2</v>
      </c>
      <c r="U165" s="8">
        <v>43100</v>
      </c>
      <c r="V165" s="5">
        <v>30.9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112</v>
      </c>
      <c r="AM165" s="8">
        <v>41486</v>
      </c>
      <c r="AN165" s="5">
        <v>137204</v>
      </c>
      <c r="AO165" s="8">
        <v>45169</v>
      </c>
      <c r="AP165" s="5">
        <v>119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5.3</v>
      </c>
      <c r="BK165" s="8">
        <v>41486</v>
      </c>
      <c r="BL165" s="5">
        <v>0.6</v>
      </c>
      <c r="BM165" s="8">
        <v>41486</v>
      </c>
      <c r="BN165" s="5">
        <v>4.45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2.36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89.8</v>
      </c>
      <c r="EA165" s="8">
        <v>41486</v>
      </c>
      <c r="EB165" s="5">
        <v>100.70050000000001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10.5</v>
      </c>
      <c r="S166" s="8">
        <v>42063</v>
      </c>
      <c r="T166" s="5">
        <v>1</v>
      </c>
      <c r="U166" s="8">
        <v>43131</v>
      </c>
      <c r="V166" s="5">
        <v>33.9</v>
      </c>
      <c r="W166" s="8">
        <v>43220</v>
      </c>
      <c r="X166" s="5">
        <v>29.5</v>
      </c>
      <c r="Y166" s="8">
        <v>41517</v>
      </c>
      <c r="Z166" s="5">
        <v>8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255</v>
      </c>
      <c r="AM166" s="8">
        <v>41517</v>
      </c>
      <c r="AN166" s="5">
        <v>137648</v>
      </c>
      <c r="AO166" s="8">
        <v>45199</v>
      </c>
      <c r="AP166" s="5">
        <v>95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-0.1</v>
      </c>
      <c r="BM166" s="8">
        <v>41517</v>
      </c>
      <c r="BN166" s="5">
        <v>4.34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3.13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2.9</v>
      </c>
      <c r="CY166" s="8">
        <v>45138</v>
      </c>
      <c r="CZ166" s="5">
        <v>0.5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4.7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6.4</v>
      </c>
      <c r="DW166" s="8">
        <v>41517</v>
      </c>
      <c r="DX166" s="5">
        <v>8.4</v>
      </c>
      <c r="DY166" s="8">
        <v>41517</v>
      </c>
      <c r="DZ166" s="5">
        <v>90.3</v>
      </c>
      <c r="EA166" s="8">
        <v>41517</v>
      </c>
      <c r="EB166" s="5">
        <v>100.7307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4.4000000000000004</v>
      </c>
      <c r="S167" s="8">
        <v>42094</v>
      </c>
      <c r="T167" s="5">
        <v>-5</v>
      </c>
      <c r="U167" s="8">
        <v>43159</v>
      </c>
      <c r="V167" s="5">
        <v>36.5</v>
      </c>
      <c r="W167" s="8">
        <v>43251</v>
      </c>
      <c r="X167" s="5">
        <v>27.5</v>
      </c>
      <c r="Y167" s="8">
        <v>41547</v>
      </c>
      <c r="Z167" s="5">
        <v>20.6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175</v>
      </c>
      <c r="AM167" s="8">
        <v>41547</v>
      </c>
      <c r="AN167" s="5">
        <v>137600</v>
      </c>
      <c r="AO167" s="8">
        <v>45230</v>
      </c>
      <c r="AP167" s="5">
        <v>130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3.1</v>
      </c>
      <c r="BK167" s="8">
        <v>41547</v>
      </c>
      <c r="BL167" s="5">
        <v>0.1</v>
      </c>
      <c r="BM167" s="8">
        <v>41547</v>
      </c>
      <c r="BN167" s="5">
        <v>3.11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2.69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2.4</v>
      </c>
      <c r="CY167" s="8">
        <v>45169</v>
      </c>
      <c r="CZ167" s="5">
        <v>0.7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4.5999999999999996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</v>
      </c>
      <c r="EA167" s="8">
        <v>41547</v>
      </c>
      <c r="EB167" s="5">
        <v>100.7433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-0.7</v>
      </c>
      <c r="S168" s="8">
        <v>42124</v>
      </c>
      <c r="T168" s="5">
        <v>-6</v>
      </c>
      <c r="U168" s="8">
        <v>43190</v>
      </c>
      <c r="V168" s="5">
        <v>21.6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100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3.5</v>
      </c>
      <c r="BK168" s="8">
        <v>41578</v>
      </c>
      <c r="BL168" s="5">
        <v>0.3</v>
      </c>
      <c r="BM168" s="8">
        <v>41578</v>
      </c>
      <c r="BN168" s="5">
        <v>4.87</v>
      </c>
      <c r="BO168" s="8">
        <v>41578</v>
      </c>
      <c r="BP168" s="5">
        <v>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1.49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2.1</v>
      </c>
      <c r="CY168" s="8">
        <v>45199</v>
      </c>
      <c r="CZ168" s="5">
        <v>0.3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6.7</v>
      </c>
      <c r="DW168" s="8">
        <v>41578</v>
      </c>
      <c r="DX168" s="5">
        <v>8.6999999999999993</v>
      </c>
      <c r="DY168" s="8">
        <v>41578</v>
      </c>
      <c r="DZ168" s="5">
        <v>91.3</v>
      </c>
      <c r="EA168" s="8">
        <v>41578</v>
      </c>
      <c r="EB168" s="5">
        <v>100.7479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6.1</v>
      </c>
      <c r="S169" s="8">
        <v>42155</v>
      </c>
      <c r="T169" s="5">
        <v>-11</v>
      </c>
      <c r="U169" s="8">
        <v>43220</v>
      </c>
      <c r="V169" s="5">
        <v>21.2</v>
      </c>
      <c r="W169" s="8">
        <v>43312</v>
      </c>
      <c r="X169" s="5">
        <v>19</v>
      </c>
      <c r="Y169" s="8">
        <v>41608</v>
      </c>
      <c r="Z169" s="5">
        <v>4.7</v>
      </c>
      <c r="AA169" s="8">
        <v>41608</v>
      </c>
      <c r="AB169" s="5">
        <v>10</v>
      </c>
      <c r="AC169" s="8">
        <v>45596</v>
      </c>
      <c r="AD169" s="5">
        <v>-11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275</v>
      </c>
      <c r="AM169" s="8">
        <v>41608</v>
      </c>
      <c r="AN169" s="5">
        <v>137467</v>
      </c>
      <c r="AO169" s="8">
        <v>45291</v>
      </c>
      <c r="AP169" s="5">
        <v>95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3.3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3.83</v>
      </c>
      <c r="BO169" s="8">
        <v>41608</v>
      </c>
      <c r="BP169" s="5">
        <v>0.9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3.68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W169" s="8">
        <v>45565</v>
      </c>
      <c r="CX169" s="5">
        <v>2.1</v>
      </c>
      <c r="CY169" s="8">
        <v>45230</v>
      </c>
      <c r="CZ169" s="5">
        <v>-0.4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92.1</v>
      </c>
      <c r="EA169" s="8">
        <v>41608</v>
      </c>
      <c r="EB169" s="5">
        <v>100.753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-4.2</v>
      </c>
      <c r="S170" s="8">
        <v>42185</v>
      </c>
      <c r="T170" s="5">
        <v>-9</v>
      </c>
      <c r="U170" s="8">
        <v>43251</v>
      </c>
      <c r="V170" s="5">
        <v>28.9</v>
      </c>
      <c r="W170" s="8">
        <v>43343</v>
      </c>
      <c r="X170" s="5">
        <v>21</v>
      </c>
      <c r="Y170" s="8">
        <v>41639</v>
      </c>
      <c r="Z170" s="5">
        <v>3.9</v>
      </c>
      <c r="AA170" s="8">
        <v>41639</v>
      </c>
      <c r="AB170" s="5">
        <v>13</v>
      </c>
      <c r="AC170" s="8">
        <v>45626</v>
      </c>
      <c r="AD170" s="5">
        <v>-3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57</v>
      </c>
      <c r="AM170" s="8">
        <v>41639</v>
      </c>
      <c r="AN170" s="5">
        <v>137496</v>
      </c>
      <c r="AO170" s="8">
        <v>45322</v>
      </c>
      <c r="AP170" s="5">
        <v>129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3.2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3.4</v>
      </c>
      <c r="BK170" s="8">
        <v>41639</v>
      </c>
      <c r="BL170" s="5">
        <v>0.5</v>
      </c>
      <c r="BM170" s="8">
        <v>41639</v>
      </c>
      <c r="BN170" s="5">
        <v>4.68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2.58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W170" s="8">
        <v>45596</v>
      </c>
      <c r="CX170" s="5">
        <v>2.8</v>
      </c>
      <c r="CY170" s="8">
        <v>45260</v>
      </c>
      <c r="CZ170" s="5">
        <v>0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5.4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92.2</v>
      </c>
      <c r="EA170" s="8">
        <v>41639</v>
      </c>
      <c r="EB170" s="5">
        <v>100.747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0.2</v>
      </c>
      <c r="S171" s="8">
        <v>42216</v>
      </c>
      <c r="T171" s="5">
        <v>-6</v>
      </c>
      <c r="U171" s="8">
        <v>43281</v>
      </c>
      <c r="V171" s="5">
        <v>37.4</v>
      </c>
      <c r="W171" s="8">
        <v>43373</v>
      </c>
      <c r="X171" s="5">
        <v>24.8</v>
      </c>
      <c r="Y171" s="8">
        <v>41670</v>
      </c>
      <c r="Z171" s="5">
        <v>15.4</v>
      </c>
      <c r="AA171" s="8">
        <v>41670</v>
      </c>
      <c r="AB171" s="5">
        <v>6</v>
      </c>
      <c r="AC171" s="8">
        <v>45657</v>
      </c>
      <c r="AD171" s="5">
        <v>0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188</v>
      </c>
      <c r="AM171" s="8">
        <v>41670</v>
      </c>
      <c r="AN171" s="5">
        <v>138102</v>
      </c>
      <c r="AO171" s="8">
        <v>45351</v>
      </c>
      <c r="AP171" s="5">
        <v>91</v>
      </c>
      <c r="AQ171" s="8">
        <v>41670</v>
      </c>
      <c r="AR171" s="5">
        <v>6.6</v>
      </c>
      <c r="AS171" s="8">
        <v>43921</v>
      </c>
      <c r="AT171" s="5">
        <v>34.1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1.8</v>
      </c>
      <c r="BK171" s="8">
        <v>41670</v>
      </c>
      <c r="BL171" s="5">
        <v>-0.8</v>
      </c>
      <c r="BM171" s="8">
        <v>41670</v>
      </c>
      <c r="BN171" s="5">
        <v>2.58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2.4300000000000002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W171" s="8">
        <v>45626</v>
      </c>
      <c r="CX171" s="5">
        <v>2.9</v>
      </c>
      <c r="CY171" s="8">
        <v>45291</v>
      </c>
      <c r="CZ171" s="5">
        <v>0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92.4</v>
      </c>
      <c r="EA171" s="8">
        <v>41670</v>
      </c>
      <c r="EB171" s="5">
        <v>100.73569999999999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-14.2</v>
      </c>
      <c r="S172" s="8">
        <v>42247</v>
      </c>
      <c r="T172" s="5">
        <v>-6</v>
      </c>
      <c r="U172" s="8">
        <v>43312</v>
      </c>
      <c r="V172" s="5">
        <v>33.799999999999997</v>
      </c>
      <c r="W172" s="8">
        <v>43404</v>
      </c>
      <c r="X172" s="5">
        <v>30.7</v>
      </c>
      <c r="Y172" s="8">
        <v>41698</v>
      </c>
      <c r="Z172" s="5">
        <v>2</v>
      </c>
      <c r="AA172" s="8">
        <v>41698</v>
      </c>
      <c r="AB172" s="5">
        <v>-3</v>
      </c>
      <c r="AC172" s="8">
        <v>45688</v>
      </c>
      <c r="AD172" s="5">
        <v>-2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151</v>
      </c>
      <c r="AM172" s="8">
        <v>41698</v>
      </c>
      <c r="AN172" s="5">
        <v>137968</v>
      </c>
      <c r="AO172" s="8">
        <v>45382</v>
      </c>
      <c r="AP172" s="5">
        <v>82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1.3</v>
      </c>
      <c r="BM172" s="8">
        <v>41698</v>
      </c>
      <c r="BN172" s="5">
        <v>1.92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1.95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W172" s="8">
        <v>45657</v>
      </c>
      <c r="CX172" s="5">
        <v>3.4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0.6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6.3</v>
      </c>
      <c r="DW172" s="8">
        <v>41698</v>
      </c>
      <c r="DX172" s="5">
        <v>10.6</v>
      </c>
      <c r="DY172" s="8">
        <v>41698</v>
      </c>
      <c r="DZ172" s="5">
        <v>93.1</v>
      </c>
      <c r="EA172" s="8">
        <v>41698</v>
      </c>
      <c r="EB172" s="5">
        <v>100.75360000000001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-13.6</v>
      </c>
      <c r="S173" s="8">
        <v>42277</v>
      </c>
      <c r="T173" s="5">
        <v>-8</v>
      </c>
      <c r="U173" s="8">
        <v>43343</v>
      </c>
      <c r="V173" s="5">
        <v>30.7</v>
      </c>
      <c r="W173" s="8">
        <v>43434</v>
      </c>
      <c r="X173" s="5">
        <v>34.200000000000003</v>
      </c>
      <c r="Y173" s="8">
        <v>41729</v>
      </c>
      <c r="Z173" s="5">
        <v>12.6</v>
      </c>
      <c r="AA173" s="8">
        <v>41729</v>
      </c>
      <c r="AB173" s="5">
        <v>-3</v>
      </c>
      <c r="AC173" s="8">
        <v>45716</v>
      </c>
      <c r="AD173" s="5">
        <v>-7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273</v>
      </c>
      <c r="AM173" s="8">
        <v>41729</v>
      </c>
      <c r="AN173" s="5">
        <v>138512</v>
      </c>
      <c r="AO173" s="8">
        <v>45412</v>
      </c>
      <c r="AP173" s="5">
        <v>113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3.7</v>
      </c>
      <c r="BK173" s="8">
        <v>41729</v>
      </c>
      <c r="BL173" s="5">
        <v>1.1000000000000001</v>
      </c>
      <c r="BM173" s="8">
        <v>41729</v>
      </c>
      <c r="BN173" s="5">
        <v>5.14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3.91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W173" s="8">
        <v>45688</v>
      </c>
      <c r="CX173" s="5">
        <v>3.7</v>
      </c>
      <c r="CY173" s="8">
        <v>45351</v>
      </c>
      <c r="CZ173" s="5">
        <v>0.5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6.1</v>
      </c>
      <c r="DW173" s="8">
        <v>41729</v>
      </c>
      <c r="DX173" s="5">
        <v>11</v>
      </c>
      <c r="DY173" s="8">
        <v>41729</v>
      </c>
      <c r="DZ173" s="5">
        <v>94</v>
      </c>
      <c r="EA173" s="8">
        <v>41729</v>
      </c>
      <c r="EB173" s="5">
        <v>100.80110000000001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-14</v>
      </c>
      <c r="S174" s="8">
        <v>42308</v>
      </c>
      <c r="T174" s="5">
        <v>-4</v>
      </c>
      <c r="U174" s="8">
        <v>43373</v>
      </c>
      <c r="V174" s="5">
        <v>27.8</v>
      </c>
      <c r="W174" s="8">
        <v>43465</v>
      </c>
      <c r="X174" s="5">
        <v>24.7</v>
      </c>
      <c r="Y174" s="8">
        <v>41759</v>
      </c>
      <c r="Z174" s="5">
        <v>16.899999999999999</v>
      </c>
      <c r="AA174" s="8">
        <v>41759</v>
      </c>
      <c r="AB174" s="5">
        <v>6</v>
      </c>
      <c r="AC174" s="8">
        <v>45747</v>
      </c>
      <c r="AD174" s="5">
        <v>-7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312</v>
      </c>
      <c r="AM174" s="8">
        <v>41759</v>
      </c>
      <c r="AN174" s="5">
        <v>138899</v>
      </c>
      <c r="AO174" s="8">
        <v>45443</v>
      </c>
      <c r="AP174" s="5">
        <v>164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5.0999999999999996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6.68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4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W174" s="8">
        <v>45716</v>
      </c>
      <c r="CX174" s="5">
        <v>3.2</v>
      </c>
      <c r="CY174" s="8">
        <v>45382</v>
      </c>
      <c r="CZ174" s="5">
        <v>0.1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4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94.1</v>
      </c>
      <c r="EA174" s="8">
        <v>41759</v>
      </c>
      <c r="EB174" s="5">
        <v>100.8587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-10</v>
      </c>
      <c r="S175" s="8">
        <v>42338</v>
      </c>
      <c r="T175" s="5">
        <v>-2</v>
      </c>
      <c r="U175" s="8">
        <v>43404</v>
      </c>
      <c r="V175" s="5">
        <v>28.7</v>
      </c>
      <c r="W175" s="8">
        <v>43496</v>
      </c>
      <c r="X175" s="5">
        <v>16.8</v>
      </c>
      <c r="Y175" s="8">
        <v>41790</v>
      </c>
      <c r="Z175" s="5">
        <v>18.3</v>
      </c>
      <c r="AA175" s="8">
        <v>41790</v>
      </c>
      <c r="AB175" s="5">
        <v>7</v>
      </c>
      <c r="AC175" s="8">
        <v>45777</v>
      </c>
      <c r="AD175" s="5">
        <v>-17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215</v>
      </c>
      <c r="AM175" s="8">
        <v>41790</v>
      </c>
      <c r="AN175" s="5">
        <v>139501</v>
      </c>
      <c r="AO175" s="8">
        <v>45473</v>
      </c>
      <c r="AP175" s="5">
        <v>136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5.24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4.04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W175" s="8">
        <v>45747</v>
      </c>
      <c r="CX175" s="5">
        <v>2.7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6.5</v>
      </c>
      <c r="DW175" s="8">
        <v>41790</v>
      </c>
      <c r="DX175" s="5">
        <v>10.4</v>
      </c>
      <c r="DY175" s="8">
        <v>41790</v>
      </c>
      <c r="DZ175" s="5">
        <v>94.6</v>
      </c>
      <c r="EA175" s="8">
        <v>41790</v>
      </c>
      <c r="EB175" s="5">
        <v>100.9085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16.399999999999999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337</v>
      </c>
      <c r="AM176" s="8">
        <v>41820</v>
      </c>
      <c r="AN176" s="5">
        <v>139731</v>
      </c>
      <c r="AO176" s="8">
        <v>45504</v>
      </c>
      <c r="AP176" s="5">
        <v>42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4.2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0.2</v>
      </c>
      <c r="BM176" s="8">
        <v>41820</v>
      </c>
      <c r="BN176" s="5">
        <v>5.47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3.96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95.3</v>
      </c>
      <c r="EA176" s="8">
        <v>41820</v>
      </c>
      <c r="EB176" s="5">
        <v>100.9435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-15.6</v>
      </c>
      <c r="S177" s="8">
        <v>42400</v>
      </c>
      <c r="T177" s="5">
        <v>-8</v>
      </c>
      <c r="U177" s="8">
        <v>43465</v>
      </c>
      <c r="V177" s="5">
        <v>-7.2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224</v>
      </c>
      <c r="AM177" s="8">
        <v>41851</v>
      </c>
      <c r="AN177" s="5">
        <v>139486</v>
      </c>
      <c r="AO177" s="8">
        <v>45535</v>
      </c>
      <c r="AP177" s="5">
        <v>180</v>
      </c>
      <c r="AQ177" s="8">
        <v>41851</v>
      </c>
      <c r="AR177" s="5">
        <v>6.2</v>
      </c>
      <c r="AS177" s="8">
        <v>44104</v>
      </c>
      <c r="AT177" s="5">
        <v>34.700000000000003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6.52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3.63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0.4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95.9</v>
      </c>
      <c r="EA177" s="8">
        <v>41851</v>
      </c>
      <c r="EB177" s="5">
        <v>100.959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-13.1</v>
      </c>
      <c r="S178" s="8">
        <v>42429</v>
      </c>
      <c r="T178" s="5">
        <v>-10</v>
      </c>
      <c r="U178" s="8">
        <v>43496</v>
      </c>
      <c r="V178" s="5">
        <v>-1.9</v>
      </c>
      <c r="W178" s="8">
        <v>43585</v>
      </c>
      <c r="X178" s="5">
        <v>21.3</v>
      </c>
      <c r="Y178" s="8">
        <v>41882</v>
      </c>
      <c r="Z178" s="5">
        <v>22.6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196</v>
      </c>
      <c r="AM178" s="8">
        <v>41882</v>
      </c>
      <c r="AN178" s="5">
        <v>139610</v>
      </c>
      <c r="AO178" s="8">
        <v>45565</v>
      </c>
      <c r="AP178" s="5">
        <v>194</v>
      </c>
      <c r="AQ178" s="8">
        <v>41882</v>
      </c>
      <c r="AR178" s="5">
        <v>6.1</v>
      </c>
      <c r="AS178" s="8">
        <v>44135</v>
      </c>
      <c r="AT178" s="5">
        <v>34.799999999999997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4.0999999999999996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5.2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3.86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5.4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6.2</v>
      </c>
      <c r="DW178" s="8">
        <v>41882</v>
      </c>
      <c r="DX178" s="5">
        <v>9.1999999999999993</v>
      </c>
      <c r="DY178" s="8">
        <v>41882</v>
      </c>
      <c r="DZ178" s="5">
        <v>96</v>
      </c>
      <c r="EA178" s="8">
        <v>41882</v>
      </c>
      <c r="EB178" s="5">
        <v>100.95820000000001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-1.2</v>
      </c>
      <c r="S179" s="8">
        <v>42460</v>
      </c>
      <c r="T179" s="5">
        <v>-8</v>
      </c>
      <c r="U179" s="8">
        <v>43524</v>
      </c>
      <c r="V179" s="5">
        <v>10.1</v>
      </c>
      <c r="W179" s="8">
        <v>43616</v>
      </c>
      <c r="X179" s="5">
        <v>25.7</v>
      </c>
      <c r="Y179" s="8">
        <v>41912</v>
      </c>
      <c r="Z179" s="5">
        <v>21.8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294</v>
      </c>
      <c r="AM179" s="8">
        <v>41912</v>
      </c>
      <c r="AN179" s="5">
        <v>139699</v>
      </c>
      <c r="AO179" s="8">
        <v>45596</v>
      </c>
      <c r="AP179" s="5">
        <v>221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4.9000000000000004</v>
      </c>
      <c r="BK179" s="8">
        <v>41912</v>
      </c>
      <c r="BL179" s="5">
        <v>-0.3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3.75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0.3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</v>
      </c>
      <c r="DW179" s="8">
        <v>41912</v>
      </c>
      <c r="DX179" s="5">
        <v>10.7</v>
      </c>
      <c r="DY179" s="8">
        <v>41912</v>
      </c>
      <c r="DZ179" s="5">
        <v>96.7</v>
      </c>
      <c r="EA179" s="8">
        <v>41912</v>
      </c>
      <c r="EB179" s="5">
        <v>100.9439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</v>
      </c>
      <c r="S180" s="8">
        <v>42490</v>
      </c>
      <c r="T180" s="5">
        <v>-4</v>
      </c>
      <c r="U180" s="8">
        <v>43555</v>
      </c>
      <c r="V180" s="5">
        <v>6.2</v>
      </c>
      <c r="W180" s="8">
        <v>43646</v>
      </c>
      <c r="X180" s="5">
        <v>16.8</v>
      </c>
      <c r="Y180" s="8">
        <v>41943</v>
      </c>
      <c r="Z180" s="5">
        <v>18.100000000000001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234</v>
      </c>
      <c r="AM180" s="8">
        <v>41943</v>
      </c>
      <c r="AN180" s="5">
        <v>140506</v>
      </c>
      <c r="AO180" s="8">
        <v>45626</v>
      </c>
      <c r="AP180" s="5">
        <v>204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2.6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3.29</v>
      </c>
      <c r="BO180" s="8">
        <v>41943</v>
      </c>
      <c r="BP180" s="5">
        <v>0.6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4.18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CY180" s="8">
        <v>45565</v>
      </c>
      <c r="CZ180" s="5">
        <v>0.3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96.8</v>
      </c>
      <c r="EA180" s="8">
        <v>41943</v>
      </c>
      <c r="EB180" s="5">
        <v>100.9119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-5.4</v>
      </c>
      <c r="S181" s="8">
        <v>42521</v>
      </c>
      <c r="T181" s="5">
        <v>-5</v>
      </c>
      <c r="U181" s="8">
        <v>43585</v>
      </c>
      <c r="V181" s="5">
        <v>1.7</v>
      </c>
      <c r="W181" s="8">
        <v>43677</v>
      </c>
      <c r="X181" s="5">
        <v>22.1</v>
      </c>
      <c r="Y181" s="8">
        <v>41973</v>
      </c>
      <c r="Z181" s="5">
        <v>35.700000000000003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293</v>
      </c>
      <c r="AM181" s="8">
        <v>41973</v>
      </c>
      <c r="AN181" s="5">
        <v>140278</v>
      </c>
      <c r="AO181" s="8">
        <v>45657</v>
      </c>
      <c r="AP181" s="5">
        <v>176</v>
      </c>
      <c r="AQ181" s="8">
        <v>41973</v>
      </c>
      <c r="AR181" s="5">
        <v>5.8</v>
      </c>
      <c r="AS181" s="8">
        <v>44227</v>
      </c>
      <c r="AT181" s="5">
        <v>35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5</v>
      </c>
      <c r="BK181" s="8">
        <v>41973</v>
      </c>
      <c r="BL181" s="5">
        <v>0.3</v>
      </c>
      <c r="BM181" s="8">
        <v>41973</v>
      </c>
      <c r="BN181" s="5">
        <v>2.09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3.48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CY181" s="8">
        <v>45596</v>
      </c>
      <c r="CZ181" s="5">
        <v>0.3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97.2</v>
      </c>
      <c r="EA181" s="8">
        <v>41973</v>
      </c>
      <c r="EB181" s="5">
        <v>100.8614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3.8</v>
      </c>
      <c r="S182" s="8">
        <v>42551</v>
      </c>
      <c r="T182" s="5">
        <v>1</v>
      </c>
      <c r="U182" s="8">
        <v>43616</v>
      </c>
      <c r="V182" s="5">
        <v>-3.6</v>
      </c>
      <c r="W182" s="8">
        <v>43708</v>
      </c>
      <c r="X182" s="5">
        <v>21.3</v>
      </c>
      <c r="Y182" s="8">
        <v>42004</v>
      </c>
      <c r="Z182" s="5">
        <v>21.7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274</v>
      </c>
      <c r="AM182" s="8">
        <v>42004</v>
      </c>
      <c r="AN182" s="5">
        <v>140498</v>
      </c>
      <c r="AO182" s="8">
        <v>45688</v>
      </c>
      <c r="AP182" s="5">
        <v>186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0.2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-0.7</v>
      </c>
      <c r="BM182" s="8">
        <v>42004</v>
      </c>
      <c r="BN182" s="5">
        <v>0.42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3.89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CY182" s="8">
        <v>45626</v>
      </c>
      <c r="CZ182" s="5">
        <v>0.1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5.9</v>
      </c>
      <c r="DW182" s="8">
        <v>42004</v>
      </c>
      <c r="DX182" s="5">
        <v>10.5</v>
      </c>
      <c r="DY182" s="8">
        <v>42004</v>
      </c>
      <c r="DZ182" s="5">
        <v>97.9</v>
      </c>
      <c r="EA182" s="8">
        <v>42004</v>
      </c>
      <c r="EB182" s="5">
        <v>100.7878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-1</v>
      </c>
      <c r="S183" s="8">
        <v>42582</v>
      </c>
      <c r="T183" s="5">
        <v>-4</v>
      </c>
      <c r="U183" s="8">
        <v>43646</v>
      </c>
      <c r="V183" s="5">
        <v>-13.3</v>
      </c>
      <c r="W183" s="8">
        <v>43738</v>
      </c>
      <c r="X183" s="5">
        <v>17.3</v>
      </c>
      <c r="Y183" s="8">
        <v>42035</v>
      </c>
      <c r="Z183" s="5">
        <v>13.4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204</v>
      </c>
      <c r="AM183" s="8">
        <v>42035</v>
      </c>
      <c r="AN183" s="5">
        <v>141268</v>
      </c>
      <c r="AO183" s="8">
        <v>45716</v>
      </c>
      <c r="AP183" s="5">
        <v>84</v>
      </c>
      <c r="AQ183" s="8">
        <v>42035</v>
      </c>
      <c r="AR183" s="5">
        <v>5.7</v>
      </c>
      <c r="AS183" s="8">
        <v>44286</v>
      </c>
      <c r="AT183" s="5">
        <v>34.9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</v>
      </c>
      <c r="BK183" s="8">
        <v>42035</v>
      </c>
      <c r="BL183" s="5">
        <v>-0.4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2.58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CY183" s="8">
        <v>45657</v>
      </c>
      <c r="CZ183" s="5">
        <v>0.5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6</v>
      </c>
      <c r="DW183" s="8">
        <v>42035</v>
      </c>
      <c r="DX183" s="5">
        <v>8.9</v>
      </c>
      <c r="DY183" s="8">
        <v>42035</v>
      </c>
      <c r="DZ183" s="5">
        <v>97.9</v>
      </c>
      <c r="EA183" s="8">
        <v>42035</v>
      </c>
      <c r="EB183" s="5">
        <v>100.693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-6.1</v>
      </c>
      <c r="W184" s="8">
        <v>43769</v>
      </c>
      <c r="X184" s="5">
        <v>18.100000000000001</v>
      </c>
      <c r="Y184" s="8">
        <v>42063</v>
      </c>
      <c r="Z184" s="5">
        <v>10.7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259</v>
      </c>
      <c r="AM184" s="8">
        <v>42063</v>
      </c>
      <c r="AN184" s="5">
        <v>141104</v>
      </c>
      <c r="AO184" s="8">
        <v>45747</v>
      </c>
      <c r="AP184" s="5">
        <v>147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-0.3</v>
      </c>
      <c r="BM184" s="8">
        <v>42063</v>
      </c>
      <c r="BN184" s="5">
        <v>-2.86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1.71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CY184" s="8">
        <v>45688</v>
      </c>
      <c r="CZ184" s="5">
        <v>0.6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5.7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6.5</v>
      </c>
      <c r="DW184" s="8">
        <v>42063</v>
      </c>
      <c r="DX184" s="5">
        <v>10.8</v>
      </c>
      <c r="DY184" s="8">
        <v>42063</v>
      </c>
      <c r="DZ184" s="5">
        <v>98.2</v>
      </c>
      <c r="EA184" s="8">
        <v>42063</v>
      </c>
      <c r="EB184" s="5">
        <v>100.5852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49.2</v>
      </c>
      <c r="Q185" s="8">
        <v>42643</v>
      </c>
      <c r="R185" s="5">
        <v>-3.2</v>
      </c>
      <c r="S185" s="8">
        <v>42643</v>
      </c>
      <c r="T185" s="5">
        <v>4</v>
      </c>
      <c r="U185" s="8">
        <v>43708</v>
      </c>
      <c r="V185" s="5">
        <v>2.2000000000000002</v>
      </c>
      <c r="W185" s="8">
        <v>43799</v>
      </c>
      <c r="X185" s="5">
        <v>11.3</v>
      </c>
      <c r="Y185" s="8">
        <v>42094</v>
      </c>
      <c r="Z185" s="5">
        <v>7.3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96</v>
      </c>
      <c r="AM185" s="8">
        <v>42094</v>
      </c>
      <c r="AN185" s="5">
        <v>140740</v>
      </c>
      <c r="AO185" s="8">
        <v>45777</v>
      </c>
      <c r="AP185" s="5">
        <v>62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2.9</v>
      </c>
      <c r="BK185" s="8">
        <v>42094</v>
      </c>
      <c r="BL185" s="5">
        <v>1.5</v>
      </c>
      <c r="BM185" s="8">
        <v>42094</v>
      </c>
      <c r="BN185" s="5">
        <v>-4.8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2.06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CY185" s="8">
        <v>45716</v>
      </c>
      <c r="CZ185" s="5">
        <v>0.1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6.1</v>
      </c>
      <c r="DW185" s="8">
        <v>42094</v>
      </c>
      <c r="DX185" s="5">
        <v>9.1999999999999993</v>
      </c>
      <c r="DY185" s="8">
        <v>42094</v>
      </c>
      <c r="DZ185" s="5">
        <v>98.5</v>
      </c>
      <c r="EA185" s="8">
        <v>42094</v>
      </c>
      <c r="EB185" s="5">
        <v>100.4783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-9.8000000000000007</v>
      </c>
      <c r="S186" s="8">
        <v>42674</v>
      </c>
      <c r="T186" s="5">
        <v>4</v>
      </c>
      <c r="U186" s="8">
        <v>43738</v>
      </c>
      <c r="V186" s="5">
        <v>1.6</v>
      </c>
      <c r="W186" s="8">
        <v>43830</v>
      </c>
      <c r="X186" s="5">
        <v>16</v>
      </c>
      <c r="Y186" s="8">
        <v>42124</v>
      </c>
      <c r="Z186" s="5">
        <v>9.5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273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2.1</v>
      </c>
      <c r="BK186" s="8">
        <v>42124</v>
      </c>
      <c r="BL186" s="5">
        <v>0.2</v>
      </c>
      <c r="BM186" s="8">
        <v>42124</v>
      </c>
      <c r="BN186" s="5">
        <v>-4.2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2.61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CY186" s="8">
        <v>45747</v>
      </c>
      <c r="CZ186" s="5">
        <v>-0.4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6</v>
      </c>
      <c r="DW186" s="8">
        <v>42124</v>
      </c>
      <c r="DX186" s="5">
        <v>8.1999999999999993</v>
      </c>
      <c r="DY186" s="8">
        <v>42124</v>
      </c>
      <c r="DZ186" s="5">
        <v>98.9</v>
      </c>
      <c r="EA186" s="8">
        <v>42124</v>
      </c>
      <c r="EB186" s="5">
        <v>100.3736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1.2</v>
      </c>
      <c r="S187" s="8">
        <v>42704</v>
      </c>
      <c r="T187" s="5">
        <v>0</v>
      </c>
      <c r="U187" s="8">
        <v>43769</v>
      </c>
      <c r="V187" s="5">
        <v>-5.9</v>
      </c>
      <c r="W187" s="8">
        <v>43861</v>
      </c>
      <c r="X187" s="5">
        <v>22.8</v>
      </c>
      <c r="Y187" s="8">
        <v>42155</v>
      </c>
      <c r="Z187" s="5">
        <v>5.7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342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34.799999999999997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0.8</v>
      </c>
      <c r="BM187" s="8">
        <v>42155</v>
      </c>
      <c r="BN187" s="5">
        <v>-4.25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2.17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99.2</v>
      </c>
      <c r="EA187" s="8">
        <v>42155</v>
      </c>
      <c r="EB187" s="5">
        <v>100.26260000000001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9.5</v>
      </c>
      <c r="S188" s="8">
        <v>42735</v>
      </c>
      <c r="T188" s="5">
        <v>11</v>
      </c>
      <c r="U188" s="8">
        <v>43799</v>
      </c>
      <c r="V188" s="5">
        <v>-1.6</v>
      </c>
      <c r="W188" s="8">
        <v>43890</v>
      </c>
      <c r="X188" s="5">
        <v>20.399999999999999</v>
      </c>
      <c r="Y188" s="8">
        <v>42185</v>
      </c>
      <c r="Z188" s="5">
        <v>8.3000000000000007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171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2.5</v>
      </c>
      <c r="BK188" s="8">
        <v>42185</v>
      </c>
      <c r="BL188" s="5">
        <v>0</v>
      </c>
      <c r="BM188" s="8">
        <v>42185</v>
      </c>
      <c r="BN188" s="5">
        <v>-3.85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2.19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99.8</v>
      </c>
      <c r="EA188" s="8">
        <v>42185</v>
      </c>
      <c r="EB188" s="5">
        <v>100.13979999999999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9.6999999999999993</v>
      </c>
      <c r="S189" s="8">
        <v>42766</v>
      </c>
      <c r="T189" s="5">
        <v>11</v>
      </c>
      <c r="U189" s="8">
        <v>43830</v>
      </c>
      <c r="V189" s="5">
        <v>-3.6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282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0.9</v>
      </c>
      <c r="BM189" s="8">
        <v>42216</v>
      </c>
      <c r="BN189" s="5">
        <v>-4.59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3.03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5.3</v>
      </c>
      <c r="DW189" s="8">
        <v>42216</v>
      </c>
      <c r="DX189" s="5">
        <v>7</v>
      </c>
      <c r="DY189" s="8">
        <v>42216</v>
      </c>
      <c r="DZ189" s="5">
        <v>99.4</v>
      </c>
      <c r="EA189" s="8">
        <v>42216</v>
      </c>
      <c r="EB189" s="5">
        <v>99.982799999999997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19.5</v>
      </c>
      <c r="S190" s="8">
        <v>42794</v>
      </c>
      <c r="T190" s="5">
        <v>15</v>
      </c>
      <c r="U190" s="8">
        <v>43861</v>
      </c>
      <c r="V190" s="5">
        <v>-1.9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134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2.37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5.5</v>
      </c>
      <c r="DW190" s="8">
        <v>42247</v>
      </c>
      <c r="DX190" s="5">
        <v>8.1999999999999993</v>
      </c>
      <c r="DY190" s="8">
        <v>42247</v>
      </c>
      <c r="DZ190" s="5">
        <v>99.4</v>
      </c>
      <c r="EA190" s="8">
        <v>42247</v>
      </c>
      <c r="EB190" s="5">
        <v>99.802400000000006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</v>
      </c>
      <c r="Q191" s="8">
        <v>42825</v>
      </c>
      <c r="R191" s="5">
        <v>17.8</v>
      </c>
      <c r="S191" s="8">
        <v>42825</v>
      </c>
      <c r="T191" s="5">
        <v>17</v>
      </c>
      <c r="U191" s="8">
        <v>43890</v>
      </c>
      <c r="V191" s="5">
        <v>0.1</v>
      </c>
      <c r="W191" s="8">
        <v>43982</v>
      </c>
      <c r="X191" s="5">
        <v>-24</v>
      </c>
      <c r="Y191" s="8">
        <v>42277</v>
      </c>
      <c r="Z191" s="5">
        <v>-3.6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150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-0.4</v>
      </c>
      <c r="BM191" s="8">
        <v>42277</v>
      </c>
      <c r="BN191" s="5">
        <v>-5.01</v>
      </c>
      <c r="BO191" s="8">
        <v>42277</v>
      </c>
      <c r="BP191" s="5">
        <v>0.2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1.53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5.7</v>
      </c>
      <c r="DW191" s="8">
        <v>42277</v>
      </c>
      <c r="DX191" s="5">
        <v>6.2</v>
      </c>
      <c r="DY191" s="8">
        <v>42277</v>
      </c>
      <c r="DZ191" s="5">
        <v>99.4</v>
      </c>
      <c r="EA191" s="8">
        <v>42277</v>
      </c>
      <c r="EB191" s="5">
        <v>99.627300000000005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4.5999999999999996</v>
      </c>
      <c r="S192" s="8">
        <v>42855</v>
      </c>
      <c r="T192" s="5">
        <v>8</v>
      </c>
      <c r="U192" s="8">
        <v>43921</v>
      </c>
      <c r="V192" s="5">
        <v>-70.099999999999994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304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1.6</v>
      </c>
      <c r="BK192" s="8">
        <v>42308</v>
      </c>
      <c r="BL192" s="5">
        <v>-0.3</v>
      </c>
      <c r="BM192" s="8">
        <v>42308</v>
      </c>
      <c r="BN192" s="5">
        <v>-4.62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1.55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5.4</v>
      </c>
      <c r="DW192" s="8">
        <v>42308</v>
      </c>
      <c r="DX192" s="5">
        <v>4.8</v>
      </c>
      <c r="DY192" s="8">
        <v>42308</v>
      </c>
      <c r="DZ192" s="5">
        <v>99.6</v>
      </c>
      <c r="EA192" s="8">
        <v>42308</v>
      </c>
      <c r="EB192" s="5">
        <v>99.482399999999998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3.8</v>
      </c>
      <c r="S193" s="8">
        <v>42886</v>
      </c>
      <c r="T193" s="5">
        <v>6</v>
      </c>
      <c r="U193" s="8">
        <v>43951</v>
      </c>
      <c r="V193" s="5">
        <v>-74.400000000000006</v>
      </c>
      <c r="W193" s="8">
        <v>44043</v>
      </c>
      <c r="X193" s="5">
        <v>-15.3</v>
      </c>
      <c r="Y193" s="8">
        <v>42338</v>
      </c>
      <c r="Z193" s="5">
        <v>-3.3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229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-5.65</v>
      </c>
      <c r="BO193" s="8">
        <v>42338</v>
      </c>
      <c r="BP193" s="5">
        <v>-0.3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1.1299999999999999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5.8</v>
      </c>
      <c r="DW193" s="8">
        <v>42338</v>
      </c>
      <c r="DX193" s="5">
        <v>6.5</v>
      </c>
      <c r="DY193" s="8">
        <v>42338</v>
      </c>
      <c r="DZ193" s="5">
        <v>100</v>
      </c>
      <c r="EA193" s="8">
        <v>42338</v>
      </c>
      <c r="EB193" s="5">
        <v>99.360900000000001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19.2</v>
      </c>
      <c r="S194" s="8">
        <v>42916</v>
      </c>
      <c r="T194" s="5">
        <v>8</v>
      </c>
      <c r="U194" s="8">
        <v>43982</v>
      </c>
      <c r="V194" s="5">
        <v>-47.3</v>
      </c>
      <c r="W194" s="8">
        <v>44074</v>
      </c>
      <c r="X194" s="5">
        <v>-19.399999999999999</v>
      </c>
      <c r="Y194" s="8">
        <v>42369</v>
      </c>
      <c r="Z194" s="5">
        <v>-9.1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269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-5.52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1.6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5.7</v>
      </c>
      <c r="DW194" s="8">
        <v>42369</v>
      </c>
      <c r="DX194" s="5">
        <v>5.0999999999999996</v>
      </c>
      <c r="DY194" s="8">
        <v>42369</v>
      </c>
      <c r="DZ194" s="5">
        <v>99.9</v>
      </c>
      <c r="EA194" s="8">
        <v>42369</v>
      </c>
      <c r="EB194" s="5">
        <v>99.257199999999997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8.1</v>
      </c>
      <c r="S195" s="8">
        <v>42947</v>
      </c>
      <c r="T195" s="5">
        <v>11</v>
      </c>
      <c r="U195" s="8">
        <v>44012</v>
      </c>
      <c r="V195" s="5">
        <v>-5.7</v>
      </c>
      <c r="W195" s="8">
        <v>44104</v>
      </c>
      <c r="X195" s="5">
        <v>-10</v>
      </c>
      <c r="Y195" s="8">
        <v>42400</v>
      </c>
      <c r="Z195" s="5">
        <v>-4.3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133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34.6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-0.6</v>
      </c>
      <c r="BM195" s="8">
        <v>42400</v>
      </c>
      <c r="BN195" s="5">
        <v>-3.97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1.51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99.4</v>
      </c>
      <c r="EA195" s="8">
        <v>42400</v>
      </c>
      <c r="EB195" s="5">
        <v>99.174700000000001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49.2</v>
      </c>
      <c r="Q196" s="8">
        <v>42978</v>
      </c>
      <c r="R196" s="5">
        <v>23.4</v>
      </c>
      <c r="S196" s="8">
        <v>42978</v>
      </c>
      <c r="T196" s="5">
        <v>18</v>
      </c>
      <c r="U196" s="8">
        <v>44043</v>
      </c>
      <c r="V196" s="5">
        <v>-0.8</v>
      </c>
      <c r="W196" s="8">
        <v>44135</v>
      </c>
      <c r="X196" s="5">
        <v>-1.8</v>
      </c>
      <c r="Y196" s="8">
        <v>42429</v>
      </c>
      <c r="Z196" s="5">
        <v>-5.6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197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3.7</v>
      </c>
      <c r="BK196" s="8">
        <v>42429</v>
      </c>
      <c r="BL196" s="5">
        <v>0.8</v>
      </c>
      <c r="BM196" s="8">
        <v>42429</v>
      </c>
      <c r="BN196" s="5">
        <v>-3.65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1.1399999999999999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4.5999999999999996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5.6</v>
      </c>
      <c r="DW196" s="8">
        <v>42429</v>
      </c>
      <c r="DX196" s="5">
        <v>3.9</v>
      </c>
      <c r="DY196" s="8">
        <v>42429</v>
      </c>
      <c r="DZ196" s="5">
        <v>99.3</v>
      </c>
      <c r="EA196" s="8">
        <v>42429</v>
      </c>
      <c r="EB196" s="5">
        <v>99.119600000000005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53.6</v>
      </c>
      <c r="Q197" s="8">
        <v>43008</v>
      </c>
      <c r="R197" s="5">
        <v>20.9</v>
      </c>
      <c r="S197" s="8">
        <v>43008</v>
      </c>
      <c r="T197" s="5">
        <v>17</v>
      </c>
      <c r="U197" s="8">
        <v>44074</v>
      </c>
      <c r="V197" s="5">
        <v>9.6</v>
      </c>
      <c r="W197" s="8">
        <v>44165</v>
      </c>
      <c r="X197" s="5">
        <v>-6.5</v>
      </c>
      <c r="Y197" s="8">
        <v>42460</v>
      </c>
      <c r="Z197" s="5">
        <v>8.5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-2.4900000000000002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1.69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4.4000000000000004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99.4</v>
      </c>
      <c r="EA197" s="8">
        <v>42460</v>
      </c>
      <c r="EB197" s="5">
        <v>99.102500000000006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</v>
      </c>
      <c r="S198" s="8">
        <v>43039</v>
      </c>
      <c r="T198" s="5">
        <v>23</v>
      </c>
      <c r="U198" s="8">
        <v>44104</v>
      </c>
      <c r="V198" s="5">
        <v>16.100000000000001</v>
      </c>
      <c r="W198" s="8">
        <v>44196</v>
      </c>
      <c r="X198" s="5">
        <v>-1</v>
      </c>
      <c r="Y198" s="8">
        <v>42490</v>
      </c>
      <c r="Z198" s="5">
        <v>-1.9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193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2.2999999999999998</v>
      </c>
      <c r="BK198" s="8">
        <v>42490</v>
      </c>
      <c r="BL198" s="5">
        <v>0.5</v>
      </c>
      <c r="BM198" s="8">
        <v>42490</v>
      </c>
      <c r="BN198" s="5">
        <v>-3.07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1.88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4.5999999999999996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99.104200000000006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17.399999999999999</v>
      </c>
      <c r="S199" s="8">
        <v>43069</v>
      </c>
      <c r="T199" s="5">
        <v>16</v>
      </c>
      <c r="U199" s="8">
        <v>44135</v>
      </c>
      <c r="V199" s="5">
        <v>21.9</v>
      </c>
      <c r="W199" s="8">
        <v>44227</v>
      </c>
      <c r="X199" s="5">
        <v>-1.4</v>
      </c>
      <c r="Y199" s="8">
        <v>42521</v>
      </c>
      <c r="Z199" s="5">
        <v>-5.7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0.3</v>
      </c>
      <c r="BM199" s="8">
        <v>42521</v>
      </c>
      <c r="BN199" s="5">
        <v>-3.17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1.28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4.5999999999999996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99.108800000000002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20.3</v>
      </c>
      <c r="S200" s="8">
        <v>43100</v>
      </c>
      <c r="T200" s="5">
        <v>17</v>
      </c>
      <c r="U200" s="8">
        <v>44165</v>
      </c>
      <c r="V200" s="5">
        <v>13.7</v>
      </c>
      <c r="W200" s="8">
        <v>44255</v>
      </c>
      <c r="X200" s="5">
        <v>6.7</v>
      </c>
      <c r="Y200" s="8">
        <v>42551</v>
      </c>
      <c r="Z200" s="5">
        <v>4.4000000000000004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246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2.8</v>
      </c>
      <c r="BK200" s="8">
        <v>42551</v>
      </c>
      <c r="BL200" s="5">
        <v>1.1000000000000001</v>
      </c>
      <c r="BM200" s="8">
        <v>42551</v>
      </c>
      <c r="BN200" s="5">
        <v>-1.44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2.12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99.8</v>
      </c>
      <c r="EA200" s="8">
        <v>42551</v>
      </c>
      <c r="EB200" s="5">
        <v>99.110299999999995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23</v>
      </c>
      <c r="S201" s="8">
        <v>43131</v>
      </c>
      <c r="T201" s="5">
        <v>17</v>
      </c>
      <c r="U201" s="8">
        <v>44196</v>
      </c>
      <c r="V201" s="5">
        <v>11</v>
      </c>
      <c r="W201" s="8">
        <v>44286</v>
      </c>
      <c r="X201" s="5">
        <v>12.1</v>
      </c>
      <c r="Y201" s="8">
        <v>42582</v>
      </c>
      <c r="Z201" s="5">
        <v>1.6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374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34.5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1.8</v>
      </c>
      <c r="BK201" s="8">
        <v>42582</v>
      </c>
      <c r="BL201" s="5">
        <v>-0.1</v>
      </c>
      <c r="BM201" s="8">
        <v>42582</v>
      </c>
      <c r="BN201" s="5">
        <v>-1.8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2.33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4.4000000000000004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99.127399999999994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16.8</v>
      </c>
      <c r="S202" s="8">
        <v>43159</v>
      </c>
      <c r="T202" s="5">
        <v>18</v>
      </c>
      <c r="U202" s="8">
        <v>44227</v>
      </c>
      <c r="V202" s="5">
        <v>5.7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142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</v>
      </c>
      <c r="BM202" s="8">
        <v>42613</v>
      </c>
      <c r="BN202" s="5">
        <v>0.1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1.18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4.2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7.3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99.172799999999995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26.6</v>
      </c>
      <c r="S203" s="8">
        <v>43190</v>
      </c>
      <c r="T203" s="5">
        <v>16</v>
      </c>
      <c r="U203" s="8">
        <v>44255</v>
      </c>
      <c r="V203" s="5">
        <v>16.399999999999999</v>
      </c>
      <c r="W203" s="8">
        <v>44347</v>
      </c>
      <c r="X203" s="5">
        <v>20.399999999999999</v>
      </c>
      <c r="Y203" s="8">
        <v>42643</v>
      </c>
      <c r="Z203" s="5">
        <v>12.4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305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-0.31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2.27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4.0999999999999996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100.5</v>
      </c>
      <c r="EA203" s="8">
        <v>42643</v>
      </c>
      <c r="EB203" s="5">
        <v>99.260999999999996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15</v>
      </c>
      <c r="S204" s="8">
        <v>43220</v>
      </c>
      <c r="T204" s="5">
        <v>24</v>
      </c>
      <c r="U204" s="8">
        <v>44286</v>
      </c>
      <c r="V204" s="5">
        <v>28.4</v>
      </c>
      <c r="W204" s="8">
        <v>44377</v>
      </c>
      <c r="X204" s="5">
        <v>30.2</v>
      </c>
      <c r="Y204" s="8">
        <v>42674</v>
      </c>
      <c r="Z204" s="5">
        <v>11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99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0.95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2.2200000000000002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4.0999999999999996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10.4</v>
      </c>
      <c r="DY204" s="8">
        <v>42674</v>
      </c>
      <c r="DZ204" s="5">
        <v>100.2</v>
      </c>
      <c r="EA204" s="8">
        <v>42674</v>
      </c>
      <c r="EB204" s="5">
        <v>99.3874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56.6</v>
      </c>
      <c r="Q205" s="8">
        <v>43251</v>
      </c>
      <c r="R205" s="5">
        <v>21.8</v>
      </c>
      <c r="S205" s="8">
        <v>43251</v>
      </c>
      <c r="T205" s="5">
        <v>26</v>
      </c>
      <c r="U205" s="8">
        <v>44316</v>
      </c>
      <c r="V205" s="5">
        <v>37.6</v>
      </c>
      <c r="W205" s="8">
        <v>44408</v>
      </c>
      <c r="X205" s="5">
        <v>25.4</v>
      </c>
      <c r="Y205" s="8">
        <v>42704</v>
      </c>
      <c r="Z205" s="5">
        <v>10.5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117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3.1</v>
      </c>
      <c r="BK205" s="8">
        <v>42704</v>
      </c>
      <c r="BL205" s="5">
        <v>0</v>
      </c>
      <c r="BM205" s="8">
        <v>42704</v>
      </c>
      <c r="BN205" s="5">
        <v>2.59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3.04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4.3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8.9</v>
      </c>
      <c r="DY205" s="8">
        <v>42704</v>
      </c>
      <c r="DZ205" s="5">
        <v>100.5</v>
      </c>
      <c r="EA205" s="8">
        <v>42704</v>
      </c>
      <c r="EB205" s="5">
        <v>99.536199999999994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52.9</v>
      </c>
      <c r="Q206" s="8">
        <v>43281</v>
      </c>
      <c r="R206" s="5">
        <v>25.6</v>
      </c>
      <c r="S206" s="8">
        <v>43281</v>
      </c>
      <c r="T206" s="5">
        <v>24</v>
      </c>
      <c r="U206" s="8">
        <v>44347</v>
      </c>
      <c r="V206" s="5">
        <v>36.799999999999997</v>
      </c>
      <c r="W206" s="8">
        <v>44439</v>
      </c>
      <c r="X206" s="5">
        <v>27.8</v>
      </c>
      <c r="Y206" s="8">
        <v>42735</v>
      </c>
      <c r="Z206" s="5">
        <v>22.5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225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34.4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4.3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3.9</v>
      </c>
      <c r="BK206" s="8">
        <v>42735</v>
      </c>
      <c r="BL206" s="5">
        <v>1.2</v>
      </c>
      <c r="BM206" s="8">
        <v>42735</v>
      </c>
      <c r="BN206" s="5">
        <v>5.99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4.13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4.2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6.9</v>
      </c>
      <c r="DW206" s="8">
        <v>42735</v>
      </c>
      <c r="DX206" s="5">
        <v>7.7</v>
      </c>
      <c r="DY206" s="8">
        <v>42735</v>
      </c>
      <c r="DZ206" s="5">
        <v>101</v>
      </c>
      <c r="EA206" s="8">
        <v>42735</v>
      </c>
      <c r="EB206" s="5">
        <v>99.687299999999993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51.3</v>
      </c>
      <c r="Q207" s="8">
        <v>43312</v>
      </c>
      <c r="R207" s="5">
        <v>16.5</v>
      </c>
      <c r="S207" s="8">
        <v>43312</v>
      </c>
      <c r="T207" s="5">
        <v>22</v>
      </c>
      <c r="U207" s="8">
        <v>44377</v>
      </c>
      <c r="V207" s="5">
        <v>31.8</v>
      </c>
      <c r="W207" s="8">
        <v>44469</v>
      </c>
      <c r="X207" s="5">
        <v>19.899999999999999</v>
      </c>
      <c r="Y207" s="8">
        <v>42766</v>
      </c>
      <c r="Z207" s="5">
        <v>24.4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220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5.5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7.95</v>
      </c>
      <c r="BO207" s="8">
        <v>42766</v>
      </c>
      <c r="BP207" s="5">
        <v>0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4.25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4.2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9.4</v>
      </c>
      <c r="DY207" s="8">
        <v>42766</v>
      </c>
      <c r="DZ207" s="5">
        <v>101.7</v>
      </c>
      <c r="EA207" s="8">
        <v>42766</v>
      </c>
      <c r="EB207" s="5">
        <v>99.809600000000003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56.6</v>
      </c>
      <c r="Q208" s="8">
        <v>43343</v>
      </c>
      <c r="R208" s="5">
        <v>25.9</v>
      </c>
      <c r="S208" s="8">
        <v>43343</v>
      </c>
      <c r="T208" s="5">
        <v>15</v>
      </c>
      <c r="U208" s="8">
        <v>44408</v>
      </c>
      <c r="V208" s="5">
        <v>28.8</v>
      </c>
      <c r="W208" s="8">
        <v>44500</v>
      </c>
      <c r="X208" s="5">
        <v>24.4</v>
      </c>
      <c r="Y208" s="8">
        <v>42794</v>
      </c>
      <c r="Z208" s="5">
        <v>41.4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220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34.4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5.8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4.8</v>
      </c>
      <c r="BK208" s="8">
        <v>42794</v>
      </c>
      <c r="BL208" s="5">
        <v>0</v>
      </c>
      <c r="BM208" s="8">
        <v>42794</v>
      </c>
      <c r="BN208" s="5">
        <v>9.26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4.1399999999999997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4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6.3</v>
      </c>
      <c r="DW208" s="8">
        <v>42794</v>
      </c>
      <c r="DX208" s="5">
        <v>8.5</v>
      </c>
      <c r="DY208" s="8">
        <v>42794</v>
      </c>
      <c r="DZ208" s="5">
        <v>102.2</v>
      </c>
      <c r="EA208" s="8">
        <v>42794</v>
      </c>
      <c r="EB208" s="5">
        <v>99.890299999999996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58</v>
      </c>
      <c r="Q209" s="8">
        <v>43373</v>
      </c>
      <c r="R209" s="5">
        <v>15.1</v>
      </c>
      <c r="S209" s="8">
        <v>43373</v>
      </c>
      <c r="T209" s="5">
        <v>12</v>
      </c>
      <c r="U209" s="8">
        <v>44439</v>
      </c>
      <c r="V209" s="5">
        <v>9.3000000000000007</v>
      </c>
      <c r="W209" s="8">
        <v>44530</v>
      </c>
      <c r="X209" s="5">
        <v>25.7</v>
      </c>
      <c r="Y209" s="8">
        <v>42825</v>
      </c>
      <c r="Z209" s="5">
        <v>30.1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121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5.2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4.9000000000000004</v>
      </c>
      <c r="BK209" s="8">
        <v>42825</v>
      </c>
      <c r="BL209" s="5">
        <v>-0.1</v>
      </c>
      <c r="BM209" s="8">
        <v>42825</v>
      </c>
      <c r="BN209" s="5">
        <v>7.62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3.62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4.0999999999999996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6.3</v>
      </c>
      <c r="DW209" s="8">
        <v>42825</v>
      </c>
      <c r="DX209" s="5">
        <v>9.4</v>
      </c>
      <c r="DY209" s="8">
        <v>42825</v>
      </c>
      <c r="DZ209" s="5">
        <v>102.8</v>
      </c>
      <c r="EA209" s="8">
        <v>42825</v>
      </c>
      <c r="EB209" s="5">
        <v>99.929599999999994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18.899999999999999</v>
      </c>
      <c r="S210" s="8">
        <v>43404</v>
      </c>
      <c r="T210" s="5">
        <v>9</v>
      </c>
      <c r="U210" s="8">
        <v>44469</v>
      </c>
      <c r="V210" s="5">
        <v>5.3</v>
      </c>
      <c r="W210" s="8">
        <v>44561</v>
      </c>
      <c r="X210" s="5">
        <v>28</v>
      </c>
      <c r="Y210" s="8">
        <v>42855</v>
      </c>
      <c r="Z210" s="5">
        <v>21.7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205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4.7</v>
      </c>
      <c r="BK210" s="8">
        <v>42855</v>
      </c>
      <c r="BL210" s="5">
        <v>0.3</v>
      </c>
      <c r="BM210" s="8">
        <v>42855</v>
      </c>
      <c r="BN210" s="5">
        <v>7.02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3.11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3.9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6.1</v>
      </c>
      <c r="DW210" s="8">
        <v>42855</v>
      </c>
      <c r="DX210" s="5">
        <v>7.9</v>
      </c>
      <c r="DY210" s="8">
        <v>42855</v>
      </c>
      <c r="DZ210" s="5">
        <v>103.1</v>
      </c>
      <c r="EA210" s="8">
        <v>42855</v>
      </c>
      <c r="EB210" s="5">
        <v>99.942899999999995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17.8</v>
      </c>
      <c r="S211" s="8">
        <v>43434</v>
      </c>
      <c r="T211" s="5">
        <v>17</v>
      </c>
      <c r="U211" s="8">
        <v>44500</v>
      </c>
      <c r="V211" s="5">
        <v>15.3</v>
      </c>
      <c r="W211" s="8">
        <v>44592</v>
      </c>
      <c r="X211" s="5">
        <v>21</v>
      </c>
      <c r="Y211" s="8">
        <v>42886</v>
      </c>
      <c r="Z211" s="5">
        <v>33.5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206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5.7</v>
      </c>
      <c r="BO211" s="8">
        <v>42886</v>
      </c>
      <c r="BP211" s="5">
        <v>0.6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3.07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</v>
      </c>
      <c r="DW211" s="8">
        <v>42886</v>
      </c>
      <c r="DX211" s="5">
        <v>8.6999999999999993</v>
      </c>
      <c r="DY211" s="8">
        <v>42886</v>
      </c>
      <c r="DZ211" s="5">
        <v>103.4</v>
      </c>
      <c r="EA211" s="8">
        <v>42886</v>
      </c>
      <c r="EB211" s="5">
        <v>99.950400000000002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63.5</v>
      </c>
      <c r="Q212" s="8">
        <v>43465</v>
      </c>
      <c r="R212" s="5">
        <v>11.3</v>
      </c>
      <c r="S212" s="8">
        <v>43465</v>
      </c>
      <c r="T212" s="5">
        <v>9</v>
      </c>
      <c r="U212" s="8">
        <v>44530</v>
      </c>
      <c r="V212" s="5">
        <v>11.9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203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3.2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3.3</v>
      </c>
      <c r="BK212" s="8">
        <v>42916</v>
      </c>
      <c r="BL212" s="5">
        <v>0.5</v>
      </c>
      <c r="BM212" s="8">
        <v>42916</v>
      </c>
      <c r="BN212" s="5">
        <v>4.6399999999999997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3.07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4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5.6</v>
      </c>
      <c r="DW212" s="8">
        <v>42916</v>
      </c>
      <c r="DX212" s="5">
        <v>8.6999999999999993</v>
      </c>
      <c r="DY212" s="8">
        <v>42916</v>
      </c>
      <c r="DZ212" s="5">
        <v>104.1</v>
      </c>
      <c r="EA212" s="8">
        <v>42916</v>
      </c>
      <c r="EB212" s="5">
        <v>99.9679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9.4</v>
      </c>
      <c r="S213" s="8">
        <v>43496</v>
      </c>
      <c r="T213" s="5">
        <v>6</v>
      </c>
      <c r="U213" s="8">
        <v>44561</v>
      </c>
      <c r="V213" s="5">
        <v>7.4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189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5.18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3.01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3.9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5.6</v>
      </c>
      <c r="DW213" s="8">
        <v>42947</v>
      </c>
      <c r="DX213" s="5">
        <v>9.4</v>
      </c>
      <c r="DY213" s="8">
        <v>42947</v>
      </c>
      <c r="DZ213" s="5">
        <v>104.2</v>
      </c>
      <c r="EA213" s="8">
        <v>42947</v>
      </c>
      <c r="EB213" s="5">
        <v>100.0016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59.2</v>
      </c>
      <c r="Q214" s="8">
        <v>43524</v>
      </c>
      <c r="R214" s="5">
        <v>9.1999999999999993</v>
      </c>
      <c r="S214" s="8">
        <v>43524</v>
      </c>
      <c r="T214" s="5">
        <v>1</v>
      </c>
      <c r="U214" s="8">
        <v>44592</v>
      </c>
      <c r="V214" s="5">
        <v>0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147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3.6</v>
      </c>
      <c r="BK214" s="8">
        <v>42978</v>
      </c>
      <c r="BL214" s="5">
        <v>0.2</v>
      </c>
      <c r="BM214" s="8">
        <v>42978</v>
      </c>
      <c r="BN214" s="5">
        <v>6.27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3.14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O214" s="8">
        <v>45596</v>
      </c>
      <c r="DP214" s="5">
        <v>4.0999999999999996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8.1999999999999993</v>
      </c>
      <c r="DY214" s="8">
        <v>42978</v>
      </c>
      <c r="DZ214" s="5">
        <v>104.8</v>
      </c>
      <c r="EA214" s="8">
        <v>42978</v>
      </c>
      <c r="EB214" s="5">
        <v>100.0766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65.7</v>
      </c>
      <c r="Q215" s="8">
        <v>43555</v>
      </c>
      <c r="R215" s="5">
        <v>10</v>
      </c>
      <c r="S215" s="8">
        <v>43555</v>
      </c>
      <c r="T215" s="5">
        <v>8</v>
      </c>
      <c r="U215" s="8">
        <v>44620</v>
      </c>
      <c r="V215" s="5">
        <v>12.1</v>
      </c>
      <c r="W215" s="8">
        <v>44712</v>
      </c>
      <c r="X215" s="5">
        <v>17</v>
      </c>
      <c r="Y215" s="8">
        <v>43008</v>
      </c>
      <c r="Z215" s="5">
        <v>24.3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88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5.6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5</v>
      </c>
      <c r="BK215" s="8">
        <v>43008</v>
      </c>
      <c r="BL215" s="5">
        <v>2.1</v>
      </c>
      <c r="BM215" s="8">
        <v>43008</v>
      </c>
      <c r="BN215" s="5">
        <v>7.75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3.96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O215" s="8">
        <v>45626</v>
      </c>
      <c r="DP215" s="5">
        <v>4.2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7.4</v>
      </c>
      <c r="DY215" s="8">
        <v>43008</v>
      </c>
      <c r="DZ215" s="5">
        <v>105.2</v>
      </c>
      <c r="EA215" s="8">
        <v>43008</v>
      </c>
      <c r="EB215" s="5">
        <v>100.1842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6.3</v>
      </c>
      <c r="S216" s="8">
        <v>43585</v>
      </c>
      <c r="T216" s="5">
        <v>4</v>
      </c>
      <c r="U216" s="8">
        <v>44651</v>
      </c>
      <c r="V216" s="5">
        <v>7.3</v>
      </c>
      <c r="W216" s="8">
        <v>44742</v>
      </c>
      <c r="X216" s="5">
        <v>20.3</v>
      </c>
      <c r="Y216" s="8">
        <v>43039</v>
      </c>
      <c r="Z216" s="5">
        <v>27.6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143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7.87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4.5999999999999996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O216" s="8">
        <v>45657</v>
      </c>
      <c r="DP216" s="5">
        <v>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5.0999999999999996</v>
      </c>
      <c r="DW216" s="8">
        <v>43039</v>
      </c>
      <c r="DX216" s="5">
        <v>8.1999999999999993</v>
      </c>
      <c r="DY216" s="8">
        <v>43039</v>
      </c>
      <c r="DZ216" s="5">
        <v>106.3</v>
      </c>
      <c r="EA216" s="8">
        <v>43039</v>
      </c>
      <c r="EB216" s="5">
        <v>100.3129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62.9</v>
      </c>
      <c r="Q217" s="8">
        <v>43616</v>
      </c>
      <c r="R217" s="5">
        <v>20</v>
      </c>
      <c r="S217" s="8">
        <v>43616</v>
      </c>
      <c r="T217" s="5">
        <v>4</v>
      </c>
      <c r="U217" s="8">
        <v>44681</v>
      </c>
      <c r="V217" s="5">
        <v>0.5</v>
      </c>
      <c r="W217" s="8">
        <v>44773</v>
      </c>
      <c r="X217" s="5">
        <v>12.6</v>
      </c>
      <c r="Y217" s="8">
        <v>43069</v>
      </c>
      <c r="Z217" s="5">
        <v>25.2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223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</v>
      </c>
      <c r="BM217" s="8">
        <v>43069</v>
      </c>
      <c r="BN217" s="5">
        <v>9.25</v>
      </c>
      <c r="BO217" s="8">
        <v>43069</v>
      </c>
      <c r="BP217" s="5">
        <v>0.5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5.13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O217" s="8">
        <v>45688</v>
      </c>
      <c r="DP217" s="5">
        <v>3.9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106.8</v>
      </c>
      <c r="EA217" s="8">
        <v>43069</v>
      </c>
      <c r="EB217" s="5">
        <v>100.4449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</v>
      </c>
      <c r="S218" s="8">
        <v>43646</v>
      </c>
      <c r="T218" s="5">
        <v>0</v>
      </c>
      <c r="U218" s="8">
        <v>44712</v>
      </c>
      <c r="V218" s="5">
        <v>-7</v>
      </c>
      <c r="W218" s="8">
        <v>44804</v>
      </c>
      <c r="X218" s="5">
        <v>17.600000000000001</v>
      </c>
      <c r="Y218" s="8">
        <v>43100</v>
      </c>
      <c r="Z218" s="5">
        <v>29.1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150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8.84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4.12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O218" s="8">
        <v>45716</v>
      </c>
      <c r="DP218" s="5">
        <v>3.9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4.9000000000000004</v>
      </c>
      <c r="DW218" s="8">
        <v>43100</v>
      </c>
      <c r="DX218" s="5">
        <v>8</v>
      </c>
      <c r="DY218" s="8">
        <v>43100</v>
      </c>
      <c r="DZ218" s="5">
        <v>107.6</v>
      </c>
      <c r="EA218" s="8">
        <v>43100</v>
      </c>
      <c r="EB218" s="5">
        <v>100.5759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66.3</v>
      </c>
      <c r="Q219" s="8">
        <v>43677</v>
      </c>
      <c r="R219" s="5">
        <v>-1.7</v>
      </c>
      <c r="S219" s="8">
        <v>43677</v>
      </c>
      <c r="T219" s="5">
        <v>-3</v>
      </c>
      <c r="U219" s="8">
        <v>44742</v>
      </c>
      <c r="V219" s="5">
        <v>-18.2</v>
      </c>
      <c r="W219" s="8">
        <v>44834</v>
      </c>
      <c r="X219" s="5">
        <v>12.4</v>
      </c>
      <c r="Y219" s="8">
        <v>43131</v>
      </c>
      <c r="Z219" s="5">
        <v>22.3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137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3.26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O219" s="8">
        <v>45747</v>
      </c>
      <c r="DP219" s="5">
        <v>3.8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108.5</v>
      </c>
      <c r="EA219" s="8">
        <v>43131</v>
      </c>
      <c r="EB219" s="5">
        <v>100.70650000000001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7.1</v>
      </c>
      <c r="S220" s="8">
        <v>43708</v>
      </c>
      <c r="T220" s="5">
        <v>-5</v>
      </c>
      <c r="U220" s="8">
        <v>44773</v>
      </c>
      <c r="V220" s="5">
        <v>-23</v>
      </c>
      <c r="W220" s="8">
        <v>44865</v>
      </c>
      <c r="X220" s="5">
        <v>9.1999999999999993</v>
      </c>
      <c r="Y220" s="8">
        <v>43159</v>
      </c>
      <c r="Z220" s="5">
        <v>32.1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394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34.200000000000003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0.5</v>
      </c>
      <c r="BM220" s="8">
        <v>43159</v>
      </c>
      <c r="BN220" s="5">
        <v>6.47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4.8899999999999997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O220" s="8">
        <v>45777</v>
      </c>
      <c r="DP220" s="5">
        <v>3.8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4.0999999999999996</v>
      </c>
      <c r="DW220" s="8">
        <v>43159</v>
      </c>
      <c r="DX220" s="5">
        <v>6.2</v>
      </c>
      <c r="DY220" s="8">
        <v>43159</v>
      </c>
      <c r="DZ220" s="5">
        <v>109.4</v>
      </c>
      <c r="EA220" s="8">
        <v>43159</v>
      </c>
      <c r="EB220" s="5">
        <v>100.8252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58.3</v>
      </c>
      <c r="Q221" s="8">
        <v>43738</v>
      </c>
      <c r="R221" s="5">
        <v>-2.5</v>
      </c>
      <c r="S221" s="8">
        <v>43738</v>
      </c>
      <c r="T221" s="5">
        <v>-1</v>
      </c>
      <c r="U221" s="8">
        <v>44804</v>
      </c>
      <c r="V221" s="5">
        <v>-14.1</v>
      </c>
      <c r="W221" s="8">
        <v>44895</v>
      </c>
      <c r="X221" s="5">
        <v>13</v>
      </c>
      <c r="Y221" s="8">
        <v>43190</v>
      </c>
      <c r="Z221" s="5">
        <v>20.6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0</v>
      </c>
      <c r="BM221" s="8">
        <v>43190</v>
      </c>
      <c r="BN221" s="5">
        <v>6.97</v>
      </c>
      <c r="BO221" s="8">
        <v>43190</v>
      </c>
      <c r="BP221" s="5">
        <v>0.3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3.82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4.0999999999999996</v>
      </c>
      <c r="DW221" s="8">
        <v>43190</v>
      </c>
      <c r="DX221" s="5">
        <v>6.1</v>
      </c>
      <c r="DY221" s="8">
        <v>43190</v>
      </c>
      <c r="DZ221" s="5">
        <v>109.8</v>
      </c>
      <c r="EA221" s="8">
        <v>43190</v>
      </c>
      <c r="EB221" s="5">
        <v>100.8993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58.8</v>
      </c>
      <c r="Q222" s="8">
        <v>43769</v>
      </c>
      <c r="R222" s="5">
        <v>3</v>
      </c>
      <c r="S222" s="8">
        <v>43769</v>
      </c>
      <c r="T222" s="5">
        <v>-3</v>
      </c>
      <c r="U222" s="8">
        <v>44834</v>
      </c>
      <c r="V222" s="5">
        <v>-18.3</v>
      </c>
      <c r="W222" s="8">
        <v>44926</v>
      </c>
      <c r="X222" s="5">
        <v>16.899999999999999</v>
      </c>
      <c r="Y222" s="8">
        <v>43220</v>
      </c>
      <c r="Z222" s="5">
        <v>22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142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4.0999999999999996</v>
      </c>
      <c r="BK222" s="8">
        <v>43220</v>
      </c>
      <c r="BL222" s="5">
        <v>0</v>
      </c>
      <c r="BM222" s="8">
        <v>43220</v>
      </c>
      <c r="BN222" s="5">
        <v>7.75</v>
      </c>
      <c r="BO222" s="8">
        <v>43220</v>
      </c>
      <c r="BP222" s="5">
        <v>0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3.19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3.8</v>
      </c>
      <c r="DW222" s="8">
        <v>43220</v>
      </c>
      <c r="DX222" s="5">
        <v>6.1</v>
      </c>
      <c r="DY222" s="8">
        <v>43220</v>
      </c>
      <c r="DZ222" s="5">
        <v>110.4</v>
      </c>
      <c r="EA222" s="8">
        <v>43220</v>
      </c>
      <c r="EB222" s="5">
        <v>100.92149999999999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61.7</v>
      </c>
      <c r="Q223" s="8">
        <v>43799</v>
      </c>
      <c r="R223" s="5">
        <v>-2.6</v>
      </c>
      <c r="S223" s="8">
        <v>43799</v>
      </c>
      <c r="T223" s="5">
        <v>-2</v>
      </c>
      <c r="U223" s="8">
        <v>44865</v>
      </c>
      <c r="V223" s="5">
        <v>-20.5</v>
      </c>
      <c r="W223" s="8">
        <v>44957</v>
      </c>
      <c r="X223" s="5">
        <v>19</v>
      </c>
      <c r="Y223" s="8">
        <v>43251</v>
      </c>
      <c r="Z223" s="5">
        <v>31.7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318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8.4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6.3</v>
      </c>
      <c r="BK223" s="8">
        <v>43251</v>
      </c>
      <c r="BL223" s="5">
        <v>1.6</v>
      </c>
      <c r="BM223" s="8">
        <v>43251</v>
      </c>
      <c r="BN223" s="5">
        <v>11.65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4.6900000000000004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110.9</v>
      </c>
      <c r="EA223" s="8">
        <v>43251</v>
      </c>
      <c r="EB223" s="5">
        <v>100.9008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64.5</v>
      </c>
      <c r="Q224" s="8">
        <v>43830</v>
      </c>
      <c r="R224" s="5">
        <v>3.6</v>
      </c>
      <c r="S224" s="8">
        <v>43830</v>
      </c>
      <c r="T224" s="5">
        <v>-4</v>
      </c>
      <c r="U224" s="8">
        <v>44895</v>
      </c>
      <c r="V224" s="5">
        <v>-15.6</v>
      </c>
      <c r="W224" s="8">
        <v>44985</v>
      </c>
      <c r="X224" s="5">
        <v>17.5</v>
      </c>
      <c r="Y224" s="8">
        <v>43281</v>
      </c>
      <c r="Z224" s="5">
        <v>22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219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-0.4</v>
      </c>
      <c r="BM224" s="8">
        <v>43281</v>
      </c>
      <c r="BN224" s="5">
        <v>9.67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3.96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4.0999999999999996</v>
      </c>
      <c r="DW224" s="8">
        <v>43281</v>
      </c>
      <c r="DX224" s="5">
        <v>3.7</v>
      </c>
      <c r="DY224" s="8">
        <v>43281</v>
      </c>
      <c r="DZ224" s="5">
        <v>111.7</v>
      </c>
      <c r="EA224" s="8">
        <v>43281</v>
      </c>
      <c r="EB224" s="5">
        <v>100.8489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11.6</v>
      </c>
      <c r="S225" s="8">
        <v>43861</v>
      </c>
      <c r="T225" s="5">
        <v>-1</v>
      </c>
      <c r="U225" s="8">
        <v>44926</v>
      </c>
      <c r="V225" s="5">
        <v>-21.1</v>
      </c>
      <c r="W225" s="8">
        <v>45016</v>
      </c>
      <c r="X225" s="5">
        <v>12.3</v>
      </c>
      <c r="Y225" s="8">
        <v>43312</v>
      </c>
      <c r="Z225" s="5">
        <v>24.6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61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34.200000000000003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</v>
      </c>
      <c r="BK225" s="8">
        <v>43312</v>
      </c>
      <c r="BL225" s="5">
        <v>0.6</v>
      </c>
      <c r="BM225" s="8">
        <v>43312</v>
      </c>
      <c r="BN225" s="5">
        <v>9.9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4.07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3.9</v>
      </c>
      <c r="DW225" s="8">
        <v>43312</v>
      </c>
      <c r="DX225" s="5">
        <v>3.8</v>
      </c>
      <c r="DY225" s="8">
        <v>43312</v>
      </c>
      <c r="DZ225" s="5">
        <v>112.2</v>
      </c>
      <c r="EA225" s="8">
        <v>43312</v>
      </c>
      <c r="EB225" s="5">
        <v>100.77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63.1</v>
      </c>
      <c r="Q226" s="8">
        <v>43890</v>
      </c>
      <c r="R226" s="5">
        <v>11.2</v>
      </c>
      <c r="S226" s="8">
        <v>43890</v>
      </c>
      <c r="T226" s="5">
        <v>5</v>
      </c>
      <c r="U226" s="8">
        <v>44957</v>
      </c>
      <c r="V226" s="5">
        <v>-9.4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259</v>
      </c>
      <c r="AM226" s="8">
        <v>43343</v>
      </c>
      <c r="AN226" s="5">
        <v>149012</v>
      </c>
      <c r="AQ226" s="8">
        <v>43343</v>
      </c>
      <c r="AR226" s="5">
        <v>3.8</v>
      </c>
      <c r="AS226" s="8">
        <v>45596</v>
      </c>
      <c r="AT226" s="5">
        <v>34.299999999999997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5.9</v>
      </c>
      <c r="BK226" s="8">
        <v>43343</v>
      </c>
      <c r="BL226" s="5">
        <v>0.1</v>
      </c>
      <c r="BM226" s="8">
        <v>43343</v>
      </c>
      <c r="BN226" s="5">
        <v>8.5399999999999991</v>
      </c>
      <c r="BO226" s="8">
        <v>43343</v>
      </c>
      <c r="BP226" s="5">
        <v>0.9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3.9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3.8</v>
      </c>
      <c r="DW226" s="8">
        <v>43343</v>
      </c>
      <c r="DX226" s="5">
        <v>2.9</v>
      </c>
      <c r="DY226" s="8">
        <v>43343</v>
      </c>
      <c r="DZ226" s="5">
        <v>112.5</v>
      </c>
      <c r="EA226" s="8">
        <v>43343</v>
      </c>
      <c r="EB226" s="5">
        <v>100.6661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62.1</v>
      </c>
      <c r="Q227" s="8">
        <v>43921</v>
      </c>
      <c r="R227" s="5">
        <v>-15</v>
      </c>
      <c r="S227" s="8">
        <v>43921</v>
      </c>
      <c r="T227" s="5">
        <v>-19</v>
      </c>
      <c r="U227" s="8">
        <v>44985</v>
      </c>
      <c r="V227" s="5">
        <v>-15.3</v>
      </c>
      <c r="W227" s="8">
        <v>45077</v>
      </c>
      <c r="X227" s="5">
        <v>13.1</v>
      </c>
      <c r="Y227" s="8">
        <v>43373</v>
      </c>
      <c r="Z227" s="5">
        <v>21.8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79</v>
      </c>
      <c r="AM227" s="8">
        <v>43373</v>
      </c>
      <c r="AN227" s="5">
        <v>148876</v>
      </c>
      <c r="AQ227" s="8">
        <v>43373</v>
      </c>
      <c r="AR227" s="5">
        <v>3.7</v>
      </c>
      <c r="AS227" s="8">
        <v>45626</v>
      </c>
      <c r="AT227" s="5">
        <v>34.299999999999997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6.88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3.56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3.7</v>
      </c>
      <c r="DW227" s="8">
        <v>43373</v>
      </c>
      <c r="DX227" s="5">
        <v>3.7</v>
      </c>
      <c r="DY227" s="8">
        <v>43373</v>
      </c>
      <c r="DZ227" s="5">
        <v>113.2</v>
      </c>
      <c r="EA227" s="8">
        <v>43373</v>
      </c>
      <c r="EB227" s="5">
        <v>100.5219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-79.900000000000006</v>
      </c>
      <c r="S228" s="8">
        <v>43951</v>
      </c>
      <c r="T228" s="5">
        <v>-30</v>
      </c>
      <c r="U228" s="8">
        <v>45016</v>
      </c>
      <c r="V228" s="5">
        <v>-17.5</v>
      </c>
      <c r="W228" s="8">
        <v>45107</v>
      </c>
      <c r="X228" s="5">
        <v>6.5</v>
      </c>
      <c r="Y228" s="8">
        <v>43404</v>
      </c>
      <c r="Z228" s="5">
        <v>20.3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168</v>
      </c>
      <c r="AM228" s="8">
        <v>43404</v>
      </c>
      <c r="AN228" s="5">
        <v>149583</v>
      </c>
      <c r="AQ228" s="8">
        <v>43404</v>
      </c>
      <c r="AR228" s="5">
        <v>3.8</v>
      </c>
      <c r="AS228" s="8">
        <v>45657</v>
      </c>
      <c r="AT228" s="5">
        <v>34.200000000000003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</v>
      </c>
      <c r="BM228" s="8">
        <v>43404</v>
      </c>
      <c r="BN228" s="5">
        <v>5.61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2.94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113.2</v>
      </c>
      <c r="EA228" s="8">
        <v>43404</v>
      </c>
      <c r="EB228" s="5">
        <v>100.33320000000001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</v>
      </c>
      <c r="Q229" s="8">
        <v>43982</v>
      </c>
      <c r="R229" s="5">
        <v>-44.4</v>
      </c>
      <c r="S229" s="8">
        <v>43982</v>
      </c>
      <c r="T229" s="5">
        <v>-17</v>
      </c>
      <c r="U229" s="8">
        <v>45046</v>
      </c>
      <c r="V229" s="5">
        <v>-24.5</v>
      </c>
      <c r="W229" s="8">
        <v>45138</v>
      </c>
      <c r="X229" s="5">
        <v>13</v>
      </c>
      <c r="Y229" s="8">
        <v>43434</v>
      </c>
      <c r="Z229" s="5">
        <v>13.8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91</v>
      </c>
      <c r="AM229" s="8">
        <v>43434</v>
      </c>
      <c r="AN229" s="5">
        <v>149388</v>
      </c>
      <c r="AQ229" s="8">
        <v>43434</v>
      </c>
      <c r="AR229" s="5">
        <v>3.8</v>
      </c>
      <c r="AS229" s="8">
        <v>45688</v>
      </c>
      <c r="AT229" s="5">
        <v>34.1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3.7</v>
      </c>
      <c r="BK229" s="8">
        <v>43434</v>
      </c>
      <c r="BL229" s="5">
        <v>0.5</v>
      </c>
      <c r="BM229" s="8">
        <v>43434</v>
      </c>
      <c r="BN229" s="5">
        <v>3.26</v>
      </c>
      <c r="BO229" s="8">
        <v>43434</v>
      </c>
      <c r="BP229" s="5">
        <v>0.2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2.89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113.1</v>
      </c>
      <c r="EA229" s="8">
        <v>43434</v>
      </c>
      <c r="EB229" s="5">
        <v>100.117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62.8</v>
      </c>
      <c r="Q230" s="8">
        <v>44012</v>
      </c>
      <c r="R230" s="5">
        <v>-0.7</v>
      </c>
      <c r="S230" s="8">
        <v>44012</v>
      </c>
      <c r="T230" s="5">
        <v>2</v>
      </c>
      <c r="U230" s="8">
        <v>45077</v>
      </c>
      <c r="V230" s="5">
        <v>-29.6</v>
      </c>
      <c r="W230" s="8">
        <v>45169</v>
      </c>
      <c r="X230" s="5">
        <v>21.7</v>
      </c>
      <c r="Y230" s="8">
        <v>43465</v>
      </c>
      <c r="Z230" s="5">
        <v>11.1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192</v>
      </c>
      <c r="AM230" s="8">
        <v>43465</v>
      </c>
      <c r="AN230" s="5">
        <v>149577</v>
      </c>
      <c r="AQ230" s="8">
        <v>43465</v>
      </c>
      <c r="AR230" s="5">
        <v>3.9</v>
      </c>
      <c r="AS230" s="8">
        <v>45716</v>
      </c>
      <c r="AT230" s="5">
        <v>34.200000000000003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0.9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1.1000000000000001</v>
      </c>
      <c r="BK230" s="8">
        <v>43465</v>
      </c>
      <c r="BL230" s="5">
        <v>-2</v>
      </c>
      <c r="BM230" s="8">
        <v>43465</v>
      </c>
      <c r="BN230" s="5">
        <v>0.18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1.75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3.7</v>
      </c>
      <c r="DW230" s="8">
        <v>43465</v>
      </c>
      <c r="DX230" s="5">
        <v>4.0999999999999996</v>
      </c>
      <c r="DY230" s="8">
        <v>43465</v>
      </c>
      <c r="DZ230" s="5">
        <v>113</v>
      </c>
      <c r="EA230" s="8">
        <v>43465</v>
      </c>
      <c r="EB230" s="5">
        <v>99.896100000000004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59.1</v>
      </c>
      <c r="Q231" s="8">
        <v>44043</v>
      </c>
      <c r="R231" s="5">
        <v>10.3</v>
      </c>
      <c r="S231" s="8">
        <v>44043</v>
      </c>
      <c r="T231" s="5">
        <v>1</v>
      </c>
      <c r="U231" s="8">
        <v>45107</v>
      </c>
      <c r="V231" s="5">
        <v>-24</v>
      </c>
      <c r="W231" s="8">
        <v>45199</v>
      </c>
      <c r="X231" s="5">
        <v>18.100000000000001</v>
      </c>
      <c r="Y231" s="8">
        <v>43496</v>
      </c>
      <c r="Z231" s="5">
        <v>14.4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250</v>
      </c>
      <c r="AM231" s="8">
        <v>43496</v>
      </c>
      <c r="AN231" s="5">
        <v>149295</v>
      </c>
      <c r="AQ231" s="8">
        <v>43496</v>
      </c>
      <c r="AR231" s="5">
        <v>4</v>
      </c>
      <c r="AS231" s="8">
        <v>45747</v>
      </c>
      <c r="AT231" s="5">
        <v>34.299999999999997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1.9</v>
      </c>
      <c r="BK231" s="8">
        <v>43496</v>
      </c>
      <c r="BL231" s="5">
        <v>0.3</v>
      </c>
      <c r="BM231" s="8">
        <v>43496</v>
      </c>
      <c r="BN231" s="5">
        <v>1.38</v>
      </c>
      <c r="BO231" s="8">
        <v>43496</v>
      </c>
      <c r="BP231" s="5">
        <v>0.8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2.2000000000000002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4.0999999999999996</v>
      </c>
      <c r="DW231" s="8">
        <v>43496</v>
      </c>
      <c r="DX231" s="5">
        <v>2.6</v>
      </c>
      <c r="DY231" s="8">
        <v>43496</v>
      </c>
      <c r="DZ231" s="5">
        <v>112.8</v>
      </c>
      <c r="EA231" s="8">
        <v>43496</v>
      </c>
      <c r="EB231" s="5">
        <v>99.692400000000006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7.6</v>
      </c>
      <c r="S232" s="8">
        <v>44074</v>
      </c>
      <c r="T232" s="5">
        <v>13</v>
      </c>
      <c r="U232" s="8">
        <v>45138</v>
      </c>
      <c r="V232" s="5">
        <v>-20.6</v>
      </c>
      <c r="W232" s="8">
        <v>45230</v>
      </c>
      <c r="X232" s="5">
        <v>8.5</v>
      </c>
      <c r="Y232" s="8">
        <v>43524</v>
      </c>
      <c r="Z232" s="5">
        <v>1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6</v>
      </c>
      <c r="AM232" s="8">
        <v>43524</v>
      </c>
      <c r="AN232" s="5">
        <v>149828</v>
      </c>
      <c r="AQ232" s="8">
        <v>43524</v>
      </c>
      <c r="AR232" s="5">
        <v>3.8</v>
      </c>
      <c r="AS232" s="8">
        <v>45777</v>
      </c>
      <c r="AT232" s="5">
        <v>34.299999999999997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1.6</v>
      </c>
      <c r="BK232" s="8">
        <v>43524</v>
      </c>
      <c r="BL232" s="5">
        <v>0.3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2.65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3.9</v>
      </c>
      <c r="DY232" s="8">
        <v>43524</v>
      </c>
      <c r="DZ232" s="5">
        <v>113.2</v>
      </c>
      <c r="EA232" s="8">
        <v>43524</v>
      </c>
      <c r="EB232" s="5">
        <v>99.522800000000004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56.9</v>
      </c>
      <c r="Q233" s="8">
        <v>44104</v>
      </c>
      <c r="R233" s="5">
        <v>10.7</v>
      </c>
      <c r="S233" s="8">
        <v>44104</v>
      </c>
      <c r="T233" s="5">
        <v>12</v>
      </c>
      <c r="U233" s="8">
        <v>45169</v>
      </c>
      <c r="V233" s="5">
        <v>-18.3</v>
      </c>
      <c r="W233" s="8">
        <v>45260</v>
      </c>
      <c r="X233" s="5">
        <v>15.2</v>
      </c>
      <c r="Y233" s="8">
        <v>43555</v>
      </c>
      <c r="Z233" s="5">
        <v>10.6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230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3.1</v>
      </c>
      <c r="BK233" s="8">
        <v>43555</v>
      </c>
      <c r="BL233" s="5">
        <v>1.5</v>
      </c>
      <c r="BM233" s="8">
        <v>43555</v>
      </c>
      <c r="BN233" s="5">
        <v>2.1</v>
      </c>
      <c r="BO233" s="8">
        <v>43555</v>
      </c>
      <c r="BP233" s="5">
        <v>-0.1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3.03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113.5</v>
      </c>
      <c r="EA233" s="8">
        <v>43555</v>
      </c>
      <c r="EB233" s="5">
        <v>99.386099999999999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52.7</v>
      </c>
      <c r="Q234" s="8">
        <v>44135</v>
      </c>
      <c r="R234" s="5">
        <v>10</v>
      </c>
      <c r="S234" s="8">
        <v>44135</v>
      </c>
      <c r="T234" s="5">
        <v>13</v>
      </c>
      <c r="U234" s="8">
        <v>45199</v>
      </c>
      <c r="V234" s="5">
        <v>-18.8</v>
      </c>
      <c r="W234" s="8">
        <v>45291</v>
      </c>
      <c r="X234" s="5">
        <v>5</v>
      </c>
      <c r="Y234" s="8">
        <v>43585</v>
      </c>
      <c r="Z234" s="5">
        <v>6.2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298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3.1</v>
      </c>
      <c r="BK234" s="8">
        <v>43585</v>
      </c>
      <c r="BL234" s="5">
        <v>0</v>
      </c>
      <c r="BM234" s="8">
        <v>43585</v>
      </c>
      <c r="BN234" s="5">
        <v>0.67</v>
      </c>
      <c r="BO234" s="8">
        <v>43585</v>
      </c>
      <c r="BP234" s="5">
        <v>0.9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2.36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4</v>
      </c>
      <c r="DW234" s="8">
        <v>43585</v>
      </c>
      <c r="DX234" s="5">
        <v>3.4</v>
      </c>
      <c r="DY234" s="8">
        <v>43585</v>
      </c>
      <c r="DZ234" s="5">
        <v>113.7</v>
      </c>
      <c r="EA234" s="8">
        <v>43585</v>
      </c>
      <c r="EB234" s="5">
        <v>99.259399999999999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51.8</v>
      </c>
      <c r="Q235" s="8">
        <v>44165</v>
      </c>
      <c r="R235" s="5">
        <v>-0.5</v>
      </c>
      <c r="S235" s="8">
        <v>44165</v>
      </c>
      <c r="T235" s="5">
        <v>11</v>
      </c>
      <c r="U235" s="8">
        <v>45230</v>
      </c>
      <c r="V235" s="5">
        <v>-20.2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28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2.6</v>
      </c>
      <c r="BK235" s="8">
        <v>43616</v>
      </c>
      <c r="BL235" s="5">
        <v>1.1000000000000001</v>
      </c>
      <c r="BM235" s="8">
        <v>43616</v>
      </c>
      <c r="BN235" s="5">
        <v>-0.87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2.64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113.6</v>
      </c>
      <c r="EA235" s="8">
        <v>43616</v>
      </c>
      <c r="EB235" s="5">
        <v>99.140699999999995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50.7</v>
      </c>
      <c r="Q236" s="8">
        <v>44196</v>
      </c>
      <c r="R236" s="5">
        <v>5.9</v>
      </c>
      <c r="S236" s="8">
        <v>44196</v>
      </c>
      <c r="T236" s="5">
        <v>15</v>
      </c>
      <c r="U236" s="8">
        <v>45260</v>
      </c>
      <c r="V236" s="5">
        <v>-21</v>
      </c>
      <c r="W236" s="8">
        <v>45351</v>
      </c>
      <c r="X236" s="5">
        <v>16</v>
      </c>
      <c r="Y236" s="8">
        <v>43646</v>
      </c>
      <c r="Z236" s="5">
        <v>2.2000000000000002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218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3.1</v>
      </c>
      <c r="BK236" s="8">
        <v>43646</v>
      </c>
      <c r="BL236" s="5">
        <v>0.1</v>
      </c>
      <c r="BM236" s="8">
        <v>43646</v>
      </c>
      <c r="BN236" s="5">
        <v>-0.85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2.3199999999999998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113.7</v>
      </c>
      <c r="EA236" s="8">
        <v>43646</v>
      </c>
      <c r="EB236" s="5">
        <v>99.033699999999996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11.9</v>
      </c>
      <c r="S237" s="8">
        <v>44227</v>
      </c>
      <c r="T237" s="5">
        <v>18</v>
      </c>
      <c r="U237" s="8">
        <v>45291</v>
      </c>
      <c r="V237" s="5">
        <v>-10.6</v>
      </c>
      <c r="W237" s="8">
        <v>45382</v>
      </c>
      <c r="X237" s="5">
        <v>13</v>
      </c>
      <c r="Y237" s="8">
        <v>43677</v>
      </c>
      <c r="Z237" s="5">
        <v>21.7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97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0.8</v>
      </c>
      <c r="BM237" s="8">
        <v>43677</v>
      </c>
      <c r="BN237" s="5">
        <v>-0.6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2.2400000000000002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113.8</v>
      </c>
      <c r="EA237" s="8">
        <v>43677</v>
      </c>
      <c r="EB237" s="5">
        <v>98.946600000000004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49.5</v>
      </c>
      <c r="Q238" s="8">
        <v>44255</v>
      </c>
      <c r="R238" s="5">
        <v>10.1</v>
      </c>
      <c r="S238" s="8">
        <v>44255</v>
      </c>
      <c r="T238" s="5">
        <v>23</v>
      </c>
      <c r="U238" s="8">
        <v>45322</v>
      </c>
      <c r="V238" s="5">
        <v>-28.3</v>
      </c>
      <c r="W238" s="8">
        <v>45412</v>
      </c>
      <c r="X238" s="5">
        <v>4.8</v>
      </c>
      <c r="Y238" s="8">
        <v>43708</v>
      </c>
      <c r="Z238" s="5">
        <v>11.7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235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0.7</v>
      </c>
      <c r="BM238" s="8">
        <v>43708</v>
      </c>
      <c r="BN238" s="5">
        <v>-1.53</v>
      </c>
      <c r="BO238" s="8">
        <v>43708</v>
      </c>
      <c r="BP238" s="5">
        <v>-0.1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2.48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Q238" s="8">
        <v>45565</v>
      </c>
      <c r="DR238" s="5">
        <v>-3.7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4.4000000000000004</v>
      </c>
      <c r="DY238" s="8">
        <v>43708</v>
      </c>
      <c r="DZ238" s="5">
        <v>113.7</v>
      </c>
      <c r="EA238" s="8">
        <v>43708</v>
      </c>
      <c r="EB238" s="5">
        <v>98.889700000000005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47.7</v>
      </c>
      <c r="Q239" s="8">
        <v>44286</v>
      </c>
      <c r="R239" s="5">
        <v>23.2</v>
      </c>
      <c r="S239" s="8">
        <v>44286</v>
      </c>
      <c r="T239" s="5">
        <v>24</v>
      </c>
      <c r="U239" s="8">
        <v>45351</v>
      </c>
      <c r="V239" s="5">
        <v>-13.3</v>
      </c>
      <c r="W239" s="8">
        <v>45443</v>
      </c>
      <c r="X239" s="5">
        <v>12.3</v>
      </c>
      <c r="Y239" s="8">
        <v>43738</v>
      </c>
      <c r="Z239" s="5">
        <v>12.9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194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-1.61</v>
      </c>
      <c r="BO239" s="8">
        <v>43738</v>
      </c>
      <c r="BP239" s="5">
        <v>-0.5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1.94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Q239" s="8">
        <v>45596</v>
      </c>
      <c r="DR239" s="5">
        <v>2.2000000000000002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113.4</v>
      </c>
      <c r="EA239" s="8">
        <v>43738</v>
      </c>
      <c r="EB239" s="5">
        <v>98.888800000000003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</v>
      </c>
      <c r="Q240" s="8">
        <v>44316</v>
      </c>
      <c r="R240" s="5">
        <v>23.5</v>
      </c>
      <c r="S240" s="8">
        <v>44316</v>
      </c>
      <c r="T240" s="5">
        <v>31</v>
      </c>
      <c r="U240" s="8">
        <v>45382</v>
      </c>
      <c r="V240" s="5">
        <v>-14.5</v>
      </c>
      <c r="W240" s="8">
        <v>45473</v>
      </c>
      <c r="X240" s="5">
        <v>4.8</v>
      </c>
      <c r="Y240" s="8">
        <v>43769</v>
      </c>
      <c r="Z240" s="5">
        <v>4.9000000000000004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95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2.9</v>
      </c>
      <c r="BK240" s="8">
        <v>43769</v>
      </c>
      <c r="BL240" s="5">
        <v>0.3</v>
      </c>
      <c r="BM240" s="8">
        <v>43769</v>
      </c>
      <c r="BN240" s="5">
        <v>-2.75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1.1499999999999999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Q240" s="8">
        <v>45626</v>
      </c>
      <c r="DR240" s="5">
        <v>0.2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112.9</v>
      </c>
      <c r="EA240" s="8">
        <v>43769</v>
      </c>
      <c r="EB240" s="5">
        <v>98.940200000000004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47.1</v>
      </c>
      <c r="Q241" s="8">
        <v>44347</v>
      </c>
      <c r="R241" s="5">
        <v>31</v>
      </c>
      <c r="S241" s="8">
        <v>44347</v>
      </c>
      <c r="T241" s="5">
        <v>27</v>
      </c>
      <c r="U241" s="8">
        <v>45412</v>
      </c>
      <c r="V241" s="5">
        <v>-14.2</v>
      </c>
      <c r="W241" s="8">
        <v>45504</v>
      </c>
      <c r="X241" s="5">
        <v>3.5</v>
      </c>
      <c r="Y241" s="8">
        <v>43799</v>
      </c>
      <c r="Z241" s="5">
        <v>12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-1.3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0.7</v>
      </c>
      <c r="BM241" s="8">
        <v>43799</v>
      </c>
      <c r="BN241" s="5">
        <v>-0.49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2.02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Q241" s="8">
        <v>45657</v>
      </c>
      <c r="DR241" s="5">
        <v>-11.1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6.6</v>
      </c>
      <c r="DY241" s="8">
        <v>43799</v>
      </c>
      <c r="DZ241" s="5">
        <v>112.8</v>
      </c>
      <c r="EA241" s="8">
        <v>43799</v>
      </c>
      <c r="EB241" s="5">
        <v>99.021000000000001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</v>
      </c>
      <c r="Q242" s="8">
        <v>44377</v>
      </c>
      <c r="R242" s="5">
        <v>16.100000000000001</v>
      </c>
      <c r="S242" s="8">
        <v>44377</v>
      </c>
      <c r="T242" s="5">
        <v>29</v>
      </c>
      <c r="U242" s="8">
        <v>45443</v>
      </c>
      <c r="V242" s="5">
        <v>-18.899999999999999</v>
      </c>
      <c r="W242" s="8">
        <v>45535</v>
      </c>
      <c r="X242" s="5">
        <v>5.6</v>
      </c>
      <c r="Y242" s="8">
        <v>43830</v>
      </c>
      <c r="Z242" s="5">
        <v>3.6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127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5.5</v>
      </c>
      <c r="BK242" s="8">
        <v>43830</v>
      </c>
      <c r="BL242" s="5">
        <v>0.3</v>
      </c>
      <c r="BM242" s="8">
        <v>43830</v>
      </c>
      <c r="BN242" s="5">
        <v>0.27</v>
      </c>
      <c r="BO242" s="8">
        <v>43830</v>
      </c>
      <c r="BP242" s="5">
        <v>0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1.98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Q242" s="8">
        <v>45688</v>
      </c>
      <c r="DR242" s="5">
        <v>-6.3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112.5</v>
      </c>
      <c r="EA242" s="8">
        <v>43830</v>
      </c>
      <c r="EB242" s="5">
        <v>99.099199999999996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43.7</v>
      </c>
      <c r="Q243" s="8">
        <v>44408</v>
      </c>
      <c r="R243" s="5">
        <v>36.799999999999997</v>
      </c>
      <c r="S243" s="8">
        <v>44408</v>
      </c>
      <c r="T243" s="5">
        <v>28</v>
      </c>
      <c r="U243" s="8">
        <v>45473</v>
      </c>
      <c r="V243" s="5">
        <v>-14.6</v>
      </c>
      <c r="W243" s="8">
        <v>45565</v>
      </c>
      <c r="X243" s="5">
        <v>11.5</v>
      </c>
      <c r="Y243" s="8">
        <v>43861</v>
      </c>
      <c r="Z243" s="5">
        <v>16.600000000000001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236</v>
      </c>
      <c r="AM243" s="8">
        <v>43861</v>
      </c>
      <c r="AN243" s="5">
        <v>152160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-0.1</v>
      </c>
      <c r="BM243" s="8">
        <v>43861</v>
      </c>
      <c r="BN243" s="5">
        <v>2.1800000000000002</v>
      </c>
      <c r="BO243" s="8">
        <v>43861</v>
      </c>
      <c r="BP243" s="5">
        <v>-0.8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3.01</v>
      </c>
      <c r="CM243" s="8">
        <v>43861</v>
      </c>
      <c r="CN243" s="5">
        <v>0.2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Q243" s="8">
        <v>45716</v>
      </c>
      <c r="DR243" s="5">
        <v>-11.2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6.3</v>
      </c>
      <c r="DY243" s="8">
        <v>43861</v>
      </c>
      <c r="DZ243" s="5">
        <v>112.9</v>
      </c>
      <c r="EA243" s="8">
        <v>43861</v>
      </c>
      <c r="EB243" s="5">
        <v>99.135999999999996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50</v>
      </c>
      <c r="Q244" s="8">
        <v>44439</v>
      </c>
      <c r="R244" s="5">
        <v>21.6</v>
      </c>
      <c r="S244" s="8">
        <v>44439</v>
      </c>
      <c r="T244" s="5">
        <v>27</v>
      </c>
      <c r="U244" s="8">
        <v>45504</v>
      </c>
      <c r="V244" s="5">
        <v>-16.899999999999999</v>
      </c>
      <c r="W244" s="8">
        <v>45596</v>
      </c>
      <c r="X244" s="5">
        <v>20.2</v>
      </c>
      <c r="Y244" s="8">
        <v>43890</v>
      </c>
      <c r="Z244" s="5">
        <v>36.9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261</v>
      </c>
      <c r="AM244" s="8">
        <v>43890</v>
      </c>
      <c r="AN244" s="5">
        <v>152110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4.8</v>
      </c>
      <c r="BK244" s="8">
        <v>43890</v>
      </c>
      <c r="BL244" s="5">
        <v>0</v>
      </c>
      <c r="BM244" s="8">
        <v>43890</v>
      </c>
      <c r="BN244" s="5">
        <v>0.67</v>
      </c>
      <c r="BO244" s="8">
        <v>43890</v>
      </c>
      <c r="BP244" s="5">
        <v>-0.9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3.34</v>
      </c>
      <c r="CM244" s="8">
        <v>43890</v>
      </c>
      <c r="CN244" s="5">
        <v>0</v>
      </c>
      <c r="CO244" s="8">
        <v>43890</v>
      </c>
      <c r="CP244" s="5">
        <v>0.2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Q244" s="8">
        <v>45747</v>
      </c>
      <c r="DR244" s="5">
        <v>-2.7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6.3</v>
      </c>
      <c r="DY244" s="8">
        <v>43890</v>
      </c>
      <c r="DZ244" s="5">
        <v>112.9</v>
      </c>
      <c r="EA244" s="8">
        <v>43890</v>
      </c>
      <c r="EB244" s="5">
        <v>99.100800000000007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46.9</v>
      </c>
      <c r="Q245" s="8">
        <v>44469</v>
      </c>
      <c r="R245" s="5">
        <v>28</v>
      </c>
      <c r="S245" s="8">
        <v>44469</v>
      </c>
      <c r="T245" s="5">
        <v>24</v>
      </c>
      <c r="U245" s="8">
        <v>45535</v>
      </c>
      <c r="V245" s="5">
        <v>-8.8000000000000007</v>
      </c>
      <c r="W245" s="8">
        <v>45626</v>
      </c>
      <c r="X245" s="5">
        <v>13.8</v>
      </c>
      <c r="Y245" s="8">
        <v>43921</v>
      </c>
      <c r="Z245" s="5">
        <v>-17.5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-1397</v>
      </c>
      <c r="AM245" s="8">
        <v>43921</v>
      </c>
      <c r="AN245" s="5">
        <v>147225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-6.2</v>
      </c>
      <c r="BK245" s="8">
        <v>43921</v>
      </c>
      <c r="BL245" s="5">
        <v>-9.1</v>
      </c>
      <c r="BM245" s="8">
        <v>43921</v>
      </c>
      <c r="BN245" s="5">
        <v>-5.96</v>
      </c>
      <c r="BO245" s="8">
        <v>43921</v>
      </c>
      <c r="BP245" s="5">
        <v>-0.9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-34.369999999999997</v>
      </c>
      <c r="CM245" s="8">
        <v>43921</v>
      </c>
      <c r="CN245" s="5">
        <v>-0.5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107.5</v>
      </c>
      <c r="EA245" s="8">
        <v>43921</v>
      </c>
      <c r="EB245" s="5">
        <v>97.7119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34.5</v>
      </c>
      <c r="Q246" s="8">
        <v>44500</v>
      </c>
      <c r="R246" s="5">
        <v>19.3</v>
      </c>
      <c r="S246" s="8">
        <v>44500</v>
      </c>
      <c r="T246" s="5">
        <v>31</v>
      </c>
      <c r="U246" s="8">
        <v>45565</v>
      </c>
      <c r="V246" s="5">
        <v>-8</v>
      </c>
      <c r="W246" s="8">
        <v>45657</v>
      </c>
      <c r="X246" s="5">
        <v>9.1999999999999993</v>
      </c>
      <c r="Y246" s="8">
        <v>43951</v>
      </c>
      <c r="Z246" s="5">
        <v>-60.5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-20471</v>
      </c>
      <c r="AM246" s="8">
        <v>43951</v>
      </c>
      <c r="AN246" s="5">
        <v>121337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-19.7</v>
      </c>
      <c r="BK246" s="8">
        <v>43951</v>
      </c>
      <c r="BL246" s="5">
        <v>-14.4</v>
      </c>
      <c r="BM246" s="8">
        <v>43951</v>
      </c>
      <c r="BN246" s="5">
        <v>-21.56</v>
      </c>
      <c r="BO246" s="8">
        <v>43951</v>
      </c>
      <c r="BP246" s="5">
        <v>-0.3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-75.89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</v>
      </c>
      <c r="DW246" s="8">
        <v>43951</v>
      </c>
      <c r="DX246" s="5">
        <v>26.8</v>
      </c>
      <c r="DY246" s="8">
        <v>43951</v>
      </c>
      <c r="DZ246" s="5">
        <v>101.6</v>
      </c>
      <c r="EA246" s="8">
        <v>43951</v>
      </c>
      <c r="EB246" s="5">
        <v>92.778899999999993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31.5</v>
      </c>
      <c r="Q247" s="8">
        <v>44530</v>
      </c>
      <c r="R247" s="5">
        <v>23.1</v>
      </c>
      <c r="S247" s="8">
        <v>44530</v>
      </c>
      <c r="T247" s="5">
        <v>25</v>
      </c>
      <c r="U247" s="8">
        <v>45596</v>
      </c>
      <c r="V247" s="5">
        <v>-1.5</v>
      </c>
      <c r="W247" s="8">
        <v>45688</v>
      </c>
      <c r="X247" s="5">
        <v>12.4</v>
      </c>
      <c r="Y247" s="8">
        <v>43982</v>
      </c>
      <c r="Z247" s="5">
        <v>-43.5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2616</v>
      </c>
      <c r="AM247" s="8">
        <v>43982</v>
      </c>
      <c r="AN247" s="5">
        <v>126872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-5.2</v>
      </c>
      <c r="BK247" s="8">
        <v>43982</v>
      </c>
      <c r="BL247" s="5">
        <v>19.3</v>
      </c>
      <c r="BM247" s="8">
        <v>43982</v>
      </c>
      <c r="BN247" s="5">
        <v>-17.54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10.7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21.8</v>
      </c>
      <c r="DW247" s="8">
        <v>43982</v>
      </c>
      <c r="DX247" s="5">
        <v>328.4</v>
      </c>
      <c r="DY247" s="8">
        <v>43982</v>
      </c>
      <c r="DZ247" s="5">
        <v>103.5</v>
      </c>
      <c r="EA247" s="8">
        <v>43982</v>
      </c>
      <c r="EB247" s="5">
        <v>94.368499999999997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37.5</v>
      </c>
      <c r="Q248" s="8">
        <v>44561</v>
      </c>
      <c r="R248" s="5">
        <v>34.6</v>
      </c>
      <c r="S248" s="8">
        <v>44561</v>
      </c>
      <c r="T248" s="5">
        <v>26</v>
      </c>
      <c r="U248" s="8">
        <v>45626</v>
      </c>
      <c r="V248" s="5">
        <v>-1.7</v>
      </c>
      <c r="W248" s="8">
        <v>45716</v>
      </c>
      <c r="X248" s="5">
        <v>1.6</v>
      </c>
      <c r="Y248" s="8">
        <v>44012</v>
      </c>
      <c r="Z248" s="5">
        <v>27.8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4631</v>
      </c>
      <c r="AM248" s="8">
        <v>44012</v>
      </c>
      <c r="AN248" s="5">
        <v>134544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2.5</v>
      </c>
      <c r="BK248" s="8">
        <v>44012</v>
      </c>
      <c r="BL248" s="5">
        <v>8.3000000000000007</v>
      </c>
      <c r="BM248" s="8">
        <v>44012</v>
      </c>
      <c r="BN248" s="5">
        <v>-9.06</v>
      </c>
      <c r="BO248" s="8">
        <v>44012</v>
      </c>
      <c r="BP248" s="5">
        <v>-1.3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24.08</v>
      </c>
      <c r="CM248" s="8">
        <v>44012</v>
      </c>
      <c r="CN248" s="5">
        <v>0.5</v>
      </c>
      <c r="CO248" s="8">
        <v>44012</v>
      </c>
      <c r="CP248" s="5">
        <v>0.2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22.8</v>
      </c>
      <c r="DW248" s="8">
        <v>44012</v>
      </c>
      <c r="DX248" s="5">
        <v>332</v>
      </c>
      <c r="DY248" s="8">
        <v>44012</v>
      </c>
      <c r="DZ248" s="5">
        <v>105.8</v>
      </c>
      <c r="EA248" s="8">
        <v>44012</v>
      </c>
      <c r="EB248" s="5">
        <v>96.136799999999994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</v>
      </c>
      <c r="Q249" s="8">
        <v>44592</v>
      </c>
      <c r="R249" s="5">
        <v>8.3000000000000007</v>
      </c>
      <c r="S249" s="8">
        <v>44592</v>
      </c>
      <c r="T249" s="5">
        <v>23</v>
      </c>
      <c r="U249" s="8">
        <v>45657</v>
      </c>
      <c r="V249" s="5">
        <v>4.5</v>
      </c>
      <c r="W249" s="8">
        <v>45747</v>
      </c>
      <c r="X249" s="5">
        <v>-3.9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1584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-4.4000000000000004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13.84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107.5</v>
      </c>
      <c r="EA249" s="8">
        <v>44043</v>
      </c>
      <c r="EB249" s="5">
        <v>97.797700000000006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50.5</v>
      </c>
      <c r="Q250" s="8">
        <v>44620</v>
      </c>
      <c r="R250" s="5">
        <v>0.5</v>
      </c>
      <c r="S250" s="8">
        <v>44620</v>
      </c>
      <c r="T250" s="5">
        <v>24</v>
      </c>
      <c r="U250" s="8">
        <v>45688</v>
      </c>
      <c r="V250" s="5">
        <v>14.1</v>
      </c>
      <c r="W250" s="8">
        <v>45777</v>
      </c>
      <c r="X250" s="5">
        <v>-21.7</v>
      </c>
      <c r="Y250" s="8">
        <v>44074</v>
      </c>
      <c r="Z250" s="5">
        <v>15.8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1564</v>
      </c>
      <c r="AM250" s="8">
        <v>44074</v>
      </c>
      <c r="AN250" s="5">
        <v>139840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3.5</v>
      </c>
      <c r="BK250" s="8">
        <v>44074</v>
      </c>
      <c r="BL250" s="5">
        <v>0.8</v>
      </c>
      <c r="BM250" s="8">
        <v>44074</v>
      </c>
      <c r="BN250" s="5">
        <v>-2.57</v>
      </c>
      <c r="BO250" s="8">
        <v>44074</v>
      </c>
      <c r="BP250" s="5">
        <v>0.6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11.87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338.8</v>
      </c>
      <c r="DY250" s="8">
        <v>44074</v>
      </c>
      <c r="DZ250" s="5">
        <v>108.5</v>
      </c>
      <c r="EA250" s="8">
        <v>44074</v>
      </c>
      <c r="EB250" s="5">
        <v>98.490600000000001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63.4</v>
      </c>
      <c r="Q251" s="8">
        <v>44651</v>
      </c>
      <c r="R251" s="5">
        <v>-2.9</v>
      </c>
      <c r="S251" s="8">
        <v>44651</v>
      </c>
      <c r="T251" s="5">
        <v>30</v>
      </c>
      <c r="U251" s="8">
        <v>45716</v>
      </c>
      <c r="V251" s="5">
        <v>-8.3000000000000007</v>
      </c>
      <c r="Y251" s="8">
        <v>44104</v>
      </c>
      <c r="Z251" s="5">
        <v>15.8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951</v>
      </c>
      <c r="AM251" s="8">
        <v>44104</v>
      </c>
      <c r="AN251" s="5">
        <v>139606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0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6.3</v>
      </c>
      <c r="BK251" s="8">
        <v>44104</v>
      </c>
      <c r="BL251" s="5">
        <v>2</v>
      </c>
      <c r="BM251" s="8">
        <v>44104</v>
      </c>
      <c r="BN251" s="5">
        <v>-2.2200000000000002</v>
      </c>
      <c r="BO251" s="8">
        <v>44104</v>
      </c>
      <c r="BP251" s="5">
        <v>0.6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7.86</v>
      </c>
      <c r="CM251" s="8">
        <v>44104</v>
      </c>
      <c r="CN251" s="5">
        <v>0.3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23.7</v>
      </c>
      <c r="DW251" s="8">
        <v>44104</v>
      </c>
      <c r="DX251" s="5">
        <v>340.7</v>
      </c>
      <c r="DY251" s="8">
        <v>44104</v>
      </c>
      <c r="DZ251" s="5">
        <v>109.1</v>
      </c>
      <c r="EA251" s="8">
        <v>44104</v>
      </c>
      <c r="EB251" s="5">
        <v>98.788499999999999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60.6</v>
      </c>
      <c r="Q252" s="8">
        <v>44681</v>
      </c>
      <c r="R252" s="5">
        <v>21.3</v>
      </c>
      <c r="S252" s="8">
        <v>44681</v>
      </c>
      <c r="T252" s="5">
        <v>23</v>
      </c>
      <c r="U252" s="8">
        <v>45747</v>
      </c>
      <c r="V252" s="5">
        <v>-16.3</v>
      </c>
      <c r="Y252" s="8">
        <v>44135</v>
      </c>
      <c r="Z252" s="5">
        <v>29.9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691</v>
      </c>
      <c r="AM252" s="8">
        <v>44135</v>
      </c>
      <c r="AN252" s="5">
        <v>142100</v>
      </c>
      <c r="AQ252" s="8">
        <v>44135</v>
      </c>
      <c r="AR252" s="5">
        <v>6.9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5.6</v>
      </c>
      <c r="BK252" s="8">
        <v>44135</v>
      </c>
      <c r="BL252" s="5">
        <v>-0.4</v>
      </c>
      <c r="BM252" s="8">
        <v>44135</v>
      </c>
      <c r="BN252" s="5">
        <v>1.29</v>
      </c>
      <c r="BO252" s="8">
        <v>44135</v>
      </c>
      <c r="BP252" s="5">
        <v>1.2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8.2799999999999994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23.6</v>
      </c>
      <c r="DW252" s="8">
        <v>44135</v>
      </c>
      <c r="DX252" s="5">
        <v>342.2</v>
      </c>
      <c r="DY252" s="8">
        <v>44135</v>
      </c>
      <c r="DZ252" s="5">
        <v>109.7</v>
      </c>
      <c r="EA252" s="8">
        <v>44135</v>
      </c>
      <c r="EB252" s="5">
        <v>99.156199999999998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59.3</v>
      </c>
      <c r="Q253" s="8">
        <v>44712</v>
      </c>
      <c r="R253" s="5">
        <v>-6.3</v>
      </c>
      <c r="S253" s="8">
        <v>44712</v>
      </c>
      <c r="T253" s="5">
        <v>20</v>
      </c>
      <c r="U253" s="8">
        <v>45777</v>
      </c>
      <c r="V253" s="5">
        <v>-35.799999999999997</v>
      </c>
      <c r="Y253" s="8">
        <v>44165</v>
      </c>
      <c r="Z253" s="5">
        <v>29.9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270</v>
      </c>
      <c r="AM253" s="8">
        <v>44165</v>
      </c>
      <c r="AN253" s="5">
        <v>141703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1.4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3.8</v>
      </c>
      <c r="BK253" s="8">
        <v>44165</v>
      </c>
      <c r="BL253" s="5">
        <v>-1</v>
      </c>
      <c r="BM253" s="8">
        <v>44165</v>
      </c>
      <c r="BN253" s="5">
        <v>0.18</v>
      </c>
      <c r="BO253" s="8">
        <v>44165</v>
      </c>
      <c r="BP253" s="5">
        <v>0.2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3.55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24.2</v>
      </c>
      <c r="DW253" s="8">
        <v>44165</v>
      </c>
      <c r="DX253" s="5">
        <v>346.9</v>
      </c>
      <c r="DY253" s="8">
        <v>44165</v>
      </c>
      <c r="DZ253" s="5">
        <v>110.4</v>
      </c>
      <c r="EA253" s="8">
        <v>44165</v>
      </c>
      <c r="EB253" s="5">
        <v>99.5565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59.2</v>
      </c>
      <c r="Q254" s="8">
        <v>44742</v>
      </c>
      <c r="R254" s="5">
        <v>-1.8</v>
      </c>
      <c r="S254" s="8">
        <v>44742</v>
      </c>
      <c r="T254" s="5">
        <v>13</v>
      </c>
      <c r="Y254" s="8">
        <v>44196</v>
      </c>
      <c r="Z254" s="5">
        <v>12.5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-183</v>
      </c>
      <c r="AM254" s="8">
        <v>44196</v>
      </c>
      <c r="AN254" s="5">
        <v>141304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4.4000000000000004</v>
      </c>
      <c r="BK254" s="8">
        <v>44196</v>
      </c>
      <c r="BL254" s="5">
        <v>0.9</v>
      </c>
      <c r="BM254" s="8">
        <v>44196</v>
      </c>
      <c r="BN254" s="5">
        <v>2.56</v>
      </c>
      <c r="BO254" s="8">
        <v>44196</v>
      </c>
      <c r="BP254" s="5">
        <v>0.5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3.14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24.7</v>
      </c>
      <c r="DW254" s="8">
        <v>44196</v>
      </c>
      <c r="DX254" s="5">
        <v>345.3</v>
      </c>
      <c r="DY254" s="8">
        <v>44196</v>
      </c>
      <c r="DZ254" s="5">
        <v>111.1</v>
      </c>
      <c r="EA254" s="8">
        <v>44196</v>
      </c>
      <c r="EB254" s="5">
        <v>99.9739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64.599999999999994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64</v>
      </c>
      <c r="Q255" s="8">
        <v>44773</v>
      </c>
      <c r="R255" s="5">
        <v>3.6</v>
      </c>
      <c r="S255" s="8">
        <v>44773</v>
      </c>
      <c r="T255" s="5">
        <v>14</v>
      </c>
      <c r="Y255" s="8">
        <v>44227</v>
      </c>
      <c r="Z255" s="5">
        <v>29.9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365</v>
      </c>
      <c r="AM255" s="8">
        <v>44227</v>
      </c>
      <c r="AN255" s="5">
        <v>141763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3.8</v>
      </c>
      <c r="BM255" s="8">
        <v>44227</v>
      </c>
      <c r="BN255" s="5">
        <v>6.1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7.27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25.6</v>
      </c>
      <c r="DW255" s="8">
        <v>44227</v>
      </c>
      <c r="DX255" s="5">
        <v>353.4</v>
      </c>
      <c r="DY255" s="8">
        <v>44227</v>
      </c>
      <c r="DZ255" s="5">
        <v>112</v>
      </c>
      <c r="EA255" s="8">
        <v>44227</v>
      </c>
      <c r="EB255" s="5">
        <v>100.3428</v>
      </c>
    </row>
    <row r="256" spans="1:132" x14ac:dyDescent="0.2">
      <c r="A256" s="8">
        <v>44255</v>
      </c>
      <c r="B256" s="5">
        <v>60.4</v>
      </c>
      <c r="C256" s="8">
        <v>44255</v>
      </c>
      <c r="D256" s="5">
        <v>64.8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61.9</v>
      </c>
      <c r="Q256" s="8">
        <v>44804</v>
      </c>
      <c r="R256" s="5">
        <v>-26.8</v>
      </c>
      <c r="S256" s="8">
        <v>44804</v>
      </c>
      <c r="T256" s="5">
        <v>5</v>
      </c>
      <c r="Y256" s="8">
        <v>44255</v>
      </c>
      <c r="Z256" s="5">
        <v>30.1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509</v>
      </c>
      <c r="AM256" s="8">
        <v>44255</v>
      </c>
      <c r="AN256" s="5">
        <v>141931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6.1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5.22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-1.92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26.7</v>
      </c>
      <c r="DW256" s="8">
        <v>44255</v>
      </c>
      <c r="DX256" s="5">
        <v>358.6</v>
      </c>
      <c r="DY256" s="8">
        <v>44255</v>
      </c>
      <c r="DZ256" s="5">
        <v>112</v>
      </c>
      <c r="EA256" s="8">
        <v>44255</v>
      </c>
      <c r="EB256" s="5">
        <v>100.7052</v>
      </c>
    </row>
    <row r="257" spans="1:132" x14ac:dyDescent="0.2">
      <c r="A257" s="8">
        <v>44286</v>
      </c>
      <c r="B257" s="5">
        <v>63.8</v>
      </c>
      <c r="C257" s="8">
        <v>44286</v>
      </c>
      <c r="D257" s="5">
        <v>66.8</v>
      </c>
      <c r="E257" s="8">
        <v>44286</v>
      </c>
      <c r="F257" s="5">
        <v>85.6</v>
      </c>
      <c r="G257" s="8">
        <v>44286</v>
      </c>
      <c r="H257" s="5">
        <v>62</v>
      </c>
      <c r="O257" s="8">
        <v>44286</v>
      </c>
      <c r="P257" s="5">
        <v>64.599999999999994</v>
      </c>
      <c r="Q257" s="8">
        <v>44834</v>
      </c>
      <c r="R257" s="5">
        <v>-9.6999999999999993</v>
      </c>
      <c r="S257" s="8">
        <v>44834</v>
      </c>
      <c r="T257" s="5">
        <v>6</v>
      </c>
      <c r="Y257" s="8">
        <v>44286</v>
      </c>
      <c r="Z257" s="5">
        <v>40.1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824</v>
      </c>
      <c r="AM257" s="8">
        <v>44286</v>
      </c>
      <c r="AN257" s="5">
        <v>142870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28.9</v>
      </c>
      <c r="BK257" s="8">
        <v>44286</v>
      </c>
      <c r="BL257" s="5">
        <v>10.8</v>
      </c>
      <c r="BM257" s="8">
        <v>44286</v>
      </c>
      <c r="BN257" s="5">
        <v>16.45</v>
      </c>
      <c r="BO257" s="8">
        <v>44286</v>
      </c>
      <c r="BP257" s="5">
        <v>1.1000000000000001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14.44</v>
      </c>
      <c r="CM257" s="8">
        <v>44286</v>
      </c>
      <c r="CN257" s="5">
        <v>0.5</v>
      </c>
      <c r="CO257" s="8">
        <v>44286</v>
      </c>
      <c r="CP257" s="5">
        <v>0.3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23.9</v>
      </c>
      <c r="DW257" s="8">
        <v>44286</v>
      </c>
      <c r="DX257" s="5">
        <v>336.2</v>
      </c>
      <c r="DY257" s="8">
        <v>44286</v>
      </c>
      <c r="DZ257" s="5">
        <v>113.1</v>
      </c>
      <c r="EA257" s="8">
        <v>44286</v>
      </c>
      <c r="EB257" s="5">
        <v>101.014</v>
      </c>
    </row>
    <row r="258" spans="1:132" x14ac:dyDescent="0.2">
      <c r="A258" s="8">
        <v>44316</v>
      </c>
      <c r="B258" s="5">
        <v>60.8</v>
      </c>
      <c r="C258" s="8">
        <v>44316</v>
      </c>
      <c r="D258" s="5">
        <v>65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70.3</v>
      </c>
      <c r="Q258" s="8">
        <v>44865</v>
      </c>
      <c r="R258" s="5">
        <v>-9.3000000000000007</v>
      </c>
      <c r="S258" s="8">
        <v>44865</v>
      </c>
      <c r="T258" s="5">
        <v>-2</v>
      </c>
      <c r="Y258" s="8">
        <v>44316</v>
      </c>
      <c r="Z258" s="5">
        <v>44.4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365</v>
      </c>
      <c r="AM258" s="8">
        <v>44316</v>
      </c>
      <c r="AN258" s="5">
        <v>143164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51.8</v>
      </c>
      <c r="BK258" s="8">
        <v>44316</v>
      </c>
      <c r="BL258" s="5">
        <v>0.9</v>
      </c>
      <c r="BM258" s="8">
        <v>44316</v>
      </c>
      <c r="BN258" s="5">
        <v>42.66</v>
      </c>
      <c r="BO258" s="8">
        <v>44316</v>
      </c>
      <c r="BP258" s="5">
        <v>0.6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4.99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18.600000000000001</v>
      </c>
      <c r="DW258" s="8">
        <v>44316</v>
      </c>
      <c r="DX258" s="5">
        <v>294.8</v>
      </c>
      <c r="DY258" s="8">
        <v>44316</v>
      </c>
      <c r="DZ258" s="5">
        <v>114.3</v>
      </c>
      <c r="EA258" s="8">
        <v>44316</v>
      </c>
      <c r="EB258" s="5">
        <v>101.26439999999999</v>
      </c>
    </row>
    <row r="259" spans="1:132" x14ac:dyDescent="0.2">
      <c r="A259" s="8">
        <v>44347</v>
      </c>
      <c r="B259" s="5">
        <v>61.6</v>
      </c>
      <c r="C259" s="8">
        <v>44347</v>
      </c>
      <c r="D259" s="5">
        <v>67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71.900000000000006</v>
      </c>
      <c r="Q259" s="8">
        <v>44895</v>
      </c>
      <c r="R259" s="5">
        <v>-6.1</v>
      </c>
      <c r="S259" s="8">
        <v>44895</v>
      </c>
      <c r="T259" s="5">
        <v>-3</v>
      </c>
      <c r="Y259" s="8">
        <v>44347</v>
      </c>
      <c r="Z259" s="5">
        <v>32.799999999999997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421</v>
      </c>
      <c r="AM259" s="8">
        <v>44347</v>
      </c>
      <c r="AN259" s="5">
        <v>143832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26.5</v>
      </c>
      <c r="BK259" s="8">
        <v>44347</v>
      </c>
      <c r="BL259" s="5">
        <v>-0.6</v>
      </c>
      <c r="BM259" s="8">
        <v>44347</v>
      </c>
      <c r="BN259" s="5">
        <v>35.11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5.92</v>
      </c>
      <c r="CM259" s="8">
        <v>44347</v>
      </c>
      <c r="CN259" s="5">
        <v>0.7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115.1</v>
      </c>
      <c r="EA259" s="8">
        <v>44347</v>
      </c>
      <c r="EB259" s="5">
        <v>101.32510000000001</v>
      </c>
    </row>
    <row r="260" spans="1:132" x14ac:dyDescent="0.2">
      <c r="A260" s="8">
        <v>44377</v>
      </c>
      <c r="B260" s="5">
        <v>61.3</v>
      </c>
      <c r="C260" s="8">
        <v>44377</v>
      </c>
      <c r="D260" s="5">
        <v>66.900000000000006</v>
      </c>
      <c r="E260" s="8">
        <v>44377</v>
      </c>
      <c r="F260" s="5">
        <v>92.1</v>
      </c>
      <c r="G260" s="8">
        <v>44377</v>
      </c>
      <c r="H260" s="5">
        <v>61.4</v>
      </c>
      <c r="O260" s="8">
        <v>44377</v>
      </c>
      <c r="P260" s="5">
        <v>66.900000000000006</v>
      </c>
      <c r="Q260" s="8">
        <v>44926</v>
      </c>
      <c r="R260" s="5">
        <v>-10</v>
      </c>
      <c r="S260" s="8">
        <v>44926</v>
      </c>
      <c r="T260" s="5">
        <v>-5</v>
      </c>
      <c r="Y260" s="8">
        <v>44377</v>
      </c>
      <c r="Z260" s="5">
        <v>31.3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796</v>
      </c>
      <c r="AM260" s="8">
        <v>44377</v>
      </c>
      <c r="AN260" s="5">
        <v>144580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25.92</v>
      </c>
      <c r="BO260" s="8">
        <v>44377</v>
      </c>
      <c r="BP260" s="5">
        <v>1.1000000000000001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6.25</v>
      </c>
      <c r="CM260" s="8">
        <v>44377</v>
      </c>
      <c r="CN260" s="5">
        <v>0.9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12.9</v>
      </c>
      <c r="DW260" s="8">
        <v>44377</v>
      </c>
      <c r="DX260" s="5">
        <v>16.7</v>
      </c>
      <c r="DY260" s="8">
        <v>44377</v>
      </c>
      <c r="DZ260" s="5">
        <v>116.1</v>
      </c>
      <c r="EA260" s="8">
        <v>44377</v>
      </c>
      <c r="EB260" s="5">
        <v>101.32299999999999</v>
      </c>
    </row>
    <row r="261" spans="1:132" x14ac:dyDescent="0.2">
      <c r="A261" s="8">
        <v>44408</v>
      </c>
      <c r="B261" s="5">
        <v>60.2</v>
      </c>
      <c r="C261" s="8">
        <v>44408</v>
      </c>
      <c r="D261" s="5">
        <v>65.8</v>
      </c>
      <c r="E261" s="8">
        <v>44408</v>
      </c>
      <c r="F261" s="5">
        <v>85.7</v>
      </c>
      <c r="G261" s="8">
        <v>44408</v>
      </c>
      <c r="H261" s="5">
        <v>63.8</v>
      </c>
      <c r="O261" s="8">
        <v>44408</v>
      </c>
      <c r="P261" s="5">
        <v>71.7</v>
      </c>
      <c r="Q261" s="8">
        <v>44957</v>
      </c>
      <c r="R261" s="5">
        <v>-24.4</v>
      </c>
      <c r="S261" s="8">
        <v>44957</v>
      </c>
      <c r="T261" s="5">
        <v>-1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931</v>
      </c>
      <c r="AM261" s="8">
        <v>44408</v>
      </c>
      <c r="AN261" s="5">
        <v>144915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14.3</v>
      </c>
      <c r="BK261" s="8">
        <v>44408</v>
      </c>
      <c r="BL261" s="5">
        <v>-1.7</v>
      </c>
      <c r="BM261" s="8">
        <v>44408</v>
      </c>
      <c r="BN261" s="5">
        <v>22.09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6.75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16.3</v>
      </c>
      <c r="DY261" s="8">
        <v>44408</v>
      </c>
      <c r="DZ261" s="5">
        <v>117.1</v>
      </c>
      <c r="EA261" s="8">
        <v>44408</v>
      </c>
      <c r="EB261" s="5">
        <v>101.2777</v>
      </c>
    </row>
    <row r="262" spans="1:132" x14ac:dyDescent="0.2">
      <c r="A262" s="8">
        <v>44439</v>
      </c>
      <c r="B262" s="5">
        <v>59.8</v>
      </c>
      <c r="C262" s="8">
        <v>44439</v>
      </c>
      <c r="D262" s="5">
        <v>64.3</v>
      </c>
      <c r="E262" s="8">
        <v>44439</v>
      </c>
      <c r="F262" s="5">
        <v>79.400000000000006</v>
      </c>
      <c r="G262" s="8">
        <v>44439</v>
      </c>
      <c r="H262" s="5">
        <v>61.5</v>
      </c>
      <c r="O262" s="8">
        <v>44439</v>
      </c>
      <c r="P262" s="5">
        <v>65.400000000000006</v>
      </c>
      <c r="Q262" s="8">
        <v>44985</v>
      </c>
      <c r="R262" s="5">
        <v>-8.5</v>
      </c>
      <c r="S262" s="8">
        <v>44985</v>
      </c>
      <c r="T262" s="5">
        <v>-2</v>
      </c>
      <c r="Y262" s="8">
        <v>44439</v>
      </c>
      <c r="Z262" s="5">
        <v>17.8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487</v>
      </c>
      <c r="AM262" s="8">
        <v>44439</v>
      </c>
      <c r="AN262" s="5">
        <v>145032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0.6</v>
      </c>
      <c r="BM262" s="8">
        <v>44439</v>
      </c>
      <c r="BN262" s="5">
        <v>18.89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4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13.3</v>
      </c>
      <c r="DW262" s="8">
        <v>44439</v>
      </c>
      <c r="DX262" s="5">
        <v>16.600000000000001</v>
      </c>
      <c r="DY262" s="8">
        <v>44439</v>
      </c>
      <c r="DZ262" s="5">
        <v>117.8</v>
      </c>
      <c r="EA262" s="8">
        <v>44439</v>
      </c>
      <c r="EB262" s="5">
        <v>101.2158</v>
      </c>
    </row>
    <row r="263" spans="1:132" x14ac:dyDescent="0.2">
      <c r="A263" s="8">
        <v>44469</v>
      </c>
      <c r="B263" s="5">
        <v>60.8</v>
      </c>
      <c r="C263" s="8">
        <v>44469</v>
      </c>
      <c r="D263" s="5">
        <v>64.599999999999994</v>
      </c>
      <c r="E263" s="8">
        <v>44469</v>
      </c>
      <c r="F263" s="5">
        <v>81.2</v>
      </c>
      <c r="G263" s="8">
        <v>44469</v>
      </c>
      <c r="H263" s="5">
        <v>61.6</v>
      </c>
      <c r="O263" s="8">
        <v>44469</v>
      </c>
      <c r="P263" s="5">
        <v>66.7</v>
      </c>
      <c r="Q263" s="8">
        <v>45016</v>
      </c>
      <c r="R263" s="5">
        <v>-13.9</v>
      </c>
      <c r="S263" s="8">
        <v>45016</v>
      </c>
      <c r="T263" s="5">
        <v>-2</v>
      </c>
      <c r="Y263" s="8">
        <v>44469</v>
      </c>
      <c r="Z263" s="5">
        <v>31.9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466</v>
      </c>
      <c r="AM263" s="8">
        <v>44469</v>
      </c>
      <c r="AN263" s="5">
        <v>145556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0.7</v>
      </c>
      <c r="BM263" s="8">
        <v>44469</v>
      </c>
      <c r="BN263" s="5">
        <v>20.239999999999998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3.64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12.8</v>
      </c>
      <c r="DW263" s="8">
        <v>44469</v>
      </c>
      <c r="DX263" s="5">
        <v>15.8</v>
      </c>
      <c r="DY263" s="8">
        <v>44469</v>
      </c>
      <c r="DZ263" s="5">
        <v>117.7</v>
      </c>
      <c r="EA263" s="8">
        <v>44469</v>
      </c>
      <c r="EB263" s="5">
        <v>101.1678</v>
      </c>
    </row>
    <row r="264" spans="1:132" x14ac:dyDescent="0.2">
      <c r="A264" s="8">
        <v>44500</v>
      </c>
      <c r="B264" s="5">
        <v>60.7</v>
      </c>
      <c r="C264" s="8">
        <v>44500</v>
      </c>
      <c r="D264" s="5">
        <v>60.6</v>
      </c>
      <c r="E264" s="8">
        <v>44500</v>
      </c>
      <c r="F264" s="5">
        <v>85.7</v>
      </c>
      <c r="G264" s="8">
        <v>44500</v>
      </c>
      <c r="H264" s="5">
        <v>67.2</v>
      </c>
      <c r="O264" s="8">
        <v>44500</v>
      </c>
      <c r="P264" s="5">
        <v>68.900000000000006</v>
      </c>
      <c r="Q264" s="8">
        <v>45046</v>
      </c>
      <c r="R264" s="5">
        <v>6.4</v>
      </c>
      <c r="S264" s="8">
        <v>45046</v>
      </c>
      <c r="T264" s="5">
        <v>-8</v>
      </c>
      <c r="Y264" s="8">
        <v>44500</v>
      </c>
      <c r="Z264" s="5">
        <v>21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857</v>
      </c>
      <c r="AM264" s="8">
        <v>44500</v>
      </c>
      <c r="AN264" s="5">
        <v>146219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14.7</v>
      </c>
      <c r="BK264" s="8">
        <v>44500</v>
      </c>
      <c r="BL264" s="5">
        <v>1.5</v>
      </c>
      <c r="BM264" s="8">
        <v>44500</v>
      </c>
      <c r="BN264" s="5">
        <v>20.07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6.14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118.6</v>
      </c>
      <c r="EA264" s="8">
        <v>44500</v>
      </c>
      <c r="EB264" s="5">
        <v>101.13890000000001</v>
      </c>
    </row>
    <row r="265" spans="1:132" x14ac:dyDescent="0.2">
      <c r="A265" s="8">
        <v>44530</v>
      </c>
      <c r="B265" s="5">
        <v>60.8</v>
      </c>
      <c r="C265" s="8">
        <v>44530</v>
      </c>
      <c r="D265" s="5">
        <v>60.9</v>
      </c>
      <c r="E265" s="8">
        <v>44530</v>
      </c>
      <c r="F265" s="5">
        <v>82.4</v>
      </c>
      <c r="G265" s="8">
        <v>44530</v>
      </c>
      <c r="H265" s="5">
        <v>67.5</v>
      </c>
      <c r="O265" s="8">
        <v>44530</v>
      </c>
      <c r="P265" s="5">
        <v>63.9</v>
      </c>
      <c r="Q265" s="8">
        <v>45077</v>
      </c>
      <c r="R265" s="5">
        <v>-26.6</v>
      </c>
      <c r="S265" s="8">
        <v>45077</v>
      </c>
      <c r="T265" s="5">
        <v>-2</v>
      </c>
      <c r="Y265" s="8">
        <v>44530</v>
      </c>
      <c r="Z265" s="5">
        <v>42.2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637</v>
      </c>
      <c r="AM265" s="8">
        <v>44530</v>
      </c>
      <c r="AN265" s="5">
        <v>147605</v>
      </c>
      <c r="AQ265" s="8">
        <v>44530</v>
      </c>
      <c r="AR265" s="5">
        <v>4.2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18.899999999999999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</v>
      </c>
      <c r="BK265" s="8">
        <v>44530</v>
      </c>
      <c r="BL265" s="5">
        <v>1</v>
      </c>
      <c r="BM265" s="8">
        <v>44530</v>
      </c>
      <c r="BN265" s="5">
        <v>22.53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7.23</v>
      </c>
      <c r="CM265" s="8">
        <v>44530</v>
      </c>
      <c r="CN265" s="5">
        <v>0.8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12.3</v>
      </c>
      <c r="DW265" s="8">
        <v>44530</v>
      </c>
      <c r="DX265" s="5">
        <v>14.9</v>
      </c>
      <c r="DY265" s="8">
        <v>44530</v>
      </c>
      <c r="DZ265" s="5">
        <v>119.4</v>
      </c>
      <c r="EA265" s="8">
        <v>44530</v>
      </c>
      <c r="EB265" s="5">
        <v>101.11450000000001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60.8</v>
      </c>
      <c r="E266" s="8">
        <v>44561</v>
      </c>
      <c r="F266" s="5">
        <v>68.2</v>
      </c>
      <c r="G266" s="8">
        <v>44561</v>
      </c>
      <c r="H266" s="5">
        <v>61.4</v>
      </c>
      <c r="O266" s="8">
        <v>44561</v>
      </c>
      <c r="P266" s="5">
        <v>64.099999999999994</v>
      </c>
      <c r="Q266" s="8">
        <v>45107</v>
      </c>
      <c r="R266" s="5">
        <v>5.2</v>
      </c>
      <c r="S266" s="8">
        <v>45107</v>
      </c>
      <c r="T266" s="5">
        <v>-11</v>
      </c>
      <c r="Y266" s="8">
        <v>44561</v>
      </c>
      <c r="Z266" s="5">
        <v>17.100000000000001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575</v>
      </c>
      <c r="AM266" s="8">
        <v>44561</v>
      </c>
      <c r="AN266" s="5">
        <v>148100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16.600000000000001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20.49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5.95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12.2</v>
      </c>
      <c r="DW266" s="8">
        <v>44561</v>
      </c>
      <c r="DX266" s="5">
        <v>14.4</v>
      </c>
      <c r="DY266" s="8">
        <v>44561</v>
      </c>
      <c r="DZ266" s="5">
        <v>120.2</v>
      </c>
      <c r="EA266" s="8">
        <v>44561</v>
      </c>
      <c r="EB266" s="5">
        <v>101.06699999999999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59.8</v>
      </c>
      <c r="O267" s="8">
        <v>44592</v>
      </c>
      <c r="P267" s="5">
        <v>64.7</v>
      </c>
      <c r="Q267" s="8">
        <v>45138</v>
      </c>
      <c r="R267" s="5">
        <v>-6.9</v>
      </c>
      <c r="S267" s="8">
        <v>45138</v>
      </c>
      <c r="T267" s="5">
        <v>-8</v>
      </c>
      <c r="Y267" s="8">
        <v>44592</v>
      </c>
      <c r="Z267" s="5">
        <v>23.2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225</v>
      </c>
      <c r="AM267" s="8">
        <v>44592</v>
      </c>
      <c r="AN267" s="5">
        <v>148516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15.7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1.9</v>
      </c>
      <c r="BM267" s="8">
        <v>44592</v>
      </c>
      <c r="BN267" s="5">
        <v>20.260000000000002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2.89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11.5</v>
      </c>
      <c r="DW267" s="8">
        <v>44592</v>
      </c>
      <c r="DX267" s="5">
        <v>13.4</v>
      </c>
      <c r="DY267" s="8">
        <v>44592</v>
      </c>
      <c r="DZ267" s="5">
        <v>119.3</v>
      </c>
      <c r="EA267" s="8">
        <v>44592</v>
      </c>
      <c r="EB267" s="5">
        <v>100.9743</v>
      </c>
    </row>
    <row r="268" spans="1:132" x14ac:dyDescent="0.2">
      <c r="A268" s="8">
        <v>44620</v>
      </c>
      <c r="B268" s="5">
        <v>58.1</v>
      </c>
      <c r="C268" s="8">
        <v>44620</v>
      </c>
      <c r="D268" s="5">
        <v>59.7</v>
      </c>
      <c r="E268" s="8">
        <v>44620</v>
      </c>
      <c r="F268" s="5">
        <v>75.599999999999994</v>
      </c>
      <c r="G268" s="8">
        <v>44620</v>
      </c>
      <c r="H268" s="5">
        <v>57.1</v>
      </c>
      <c r="O268" s="8">
        <v>44620</v>
      </c>
      <c r="P268" s="5">
        <v>58.9</v>
      </c>
      <c r="Q268" s="8">
        <v>45169</v>
      </c>
      <c r="R268" s="5">
        <v>-13.4</v>
      </c>
      <c r="S268" s="8">
        <v>45169</v>
      </c>
      <c r="T268" s="5">
        <v>0</v>
      </c>
      <c r="Y268" s="8">
        <v>44620</v>
      </c>
      <c r="Z268" s="5">
        <v>17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869</v>
      </c>
      <c r="AM268" s="8">
        <v>44620</v>
      </c>
      <c r="AN268" s="5">
        <v>150035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23.72</v>
      </c>
      <c r="BO268" s="8">
        <v>44620</v>
      </c>
      <c r="BP268" s="5">
        <v>2.7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-9.8000000000000007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3.83</v>
      </c>
      <c r="CM268" s="8">
        <v>44620</v>
      </c>
      <c r="CN268" s="5">
        <v>0.7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10.7</v>
      </c>
      <c r="DW268" s="8">
        <v>44620</v>
      </c>
      <c r="DX268" s="5">
        <v>12.5</v>
      </c>
      <c r="DY268" s="8">
        <v>44620</v>
      </c>
      <c r="DZ268" s="5">
        <v>119.5</v>
      </c>
      <c r="EA268" s="8">
        <v>44620</v>
      </c>
      <c r="EB268" s="5">
        <v>100.8272</v>
      </c>
    </row>
    <row r="269" spans="1:132" x14ac:dyDescent="0.2">
      <c r="A269" s="8">
        <v>44651</v>
      </c>
      <c r="B269" s="5">
        <v>57.2</v>
      </c>
      <c r="C269" s="8">
        <v>44651</v>
      </c>
      <c r="D269" s="5">
        <v>54</v>
      </c>
      <c r="E269" s="8">
        <v>44651</v>
      </c>
      <c r="F269" s="5">
        <v>87.1</v>
      </c>
      <c r="G269" s="8">
        <v>44651</v>
      </c>
      <c r="H269" s="5">
        <v>58</v>
      </c>
      <c r="O269" s="8">
        <v>44651</v>
      </c>
      <c r="P269" s="5">
        <v>61.9</v>
      </c>
      <c r="Q269" s="8">
        <v>45199</v>
      </c>
      <c r="R269" s="5">
        <v>-6.3</v>
      </c>
      <c r="S269" s="8">
        <v>45199</v>
      </c>
      <c r="T269" s="5">
        <v>-6</v>
      </c>
      <c r="Y269" s="8">
        <v>44651</v>
      </c>
      <c r="Z269" s="5">
        <v>23.4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471</v>
      </c>
      <c r="AM269" s="8">
        <v>44651</v>
      </c>
      <c r="AN269" s="5">
        <v>150622</v>
      </c>
      <c r="AQ269" s="8">
        <v>44651</v>
      </c>
      <c r="AR269" s="5">
        <v>3.7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15.5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7.9</v>
      </c>
      <c r="BK269" s="8">
        <v>44651</v>
      </c>
      <c r="BL269" s="5">
        <v>2</v>
      </c>
      <c r="BM269" s="8">
        <v>44651</v>
      </c>
      <c r="BN269" s="5">
        <v>21.71</v>
      </c>
      <c r="BO269" s="8">
        <v>44651</v>
      </c>
      <c r="BP269" s="5">
        <v>2.6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-3.97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4.07</v>
      </c>
      <c r="CM269" s="8">
        <v>44651</v>
      </c>
      <c r="CN269" s="5">
        <v>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</v>
      </c>
      <c r="DW269" s="8">
        <v>44651</v>
      </c>
      <c r="DX269" s="5">
        <v>11.2</v>
      </c>
      <c r="DY269" s="8">
        <v>44651</v>
      </c>
      <c r="DZ269" s="5">
        <v>119.4</v>
      </c>
      <c r="EA269" s="8">
        <v>44651</v>
      </c>
      <c r="EB269" s="5">
        <v>100.6147</v>
      </c>
    </row>
    <row r="270" spans="1:132" x14ac:dyDescent="0.2">
      <c r="A270" s="8">
        <v>44681</v>
      </c>
      <c r="B270" s="5">
        <v>55.3</v>
      </c>
      <c r="C270" s="8">
        <v>44681</v>
      </c>
      <c r="D270" s="5">
        <v>53.4</v>
      </c>
      <c r="E270" s="8">
        <v>44681</v>
      </c>
      <c r="F270" s="5">
        <v>84.6</v>
      </c>
      <c r="G270" s="8">
        <v>44681</v>
      </c>
      <c r="H270" s="5">
        <v>58.3</v>
      </c>
      <c r="O270" s="8">
        <v>44681</v>
      </c>
      <c r="P270" s="5">
        <v>56.2</v>
      </c>
      <c r="Q270" s="8">
        <v>45230</v>
      </c>
      <c r="R270" s="5">
        <v>-4.5</v>
      </c>
      <c r="S270" s="8">
        <v>45230</v>
      </c>
      <c r="T270" s="5">
        <v>-7</v>
      </c>
      <c r="Y270" s="8">
        <v>44681</v>
      </c>
      <c r="Z270" s="5">
        <v>11.6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305</v>
      </c>
      <c r="AM270" s="8">
        <v>44681</v>
      </c>
      <c r="AN270" s="5">
        <v>150542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14.7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8.4</v>
      </c>
      <c r="BK270" s="8">
        <v>44681</v>
      </c>
      <c r="BL270" s="5">
        <v>1.4</v>
      </c>
      <c r="BM270" s="8">
        <v>44681</v>
      </c>
      <c r="BN270" s="5">
        <v>19.66</v>
      </c>
      <c r="BO270" s="8">
        <v>44681</v>
      </c>
      <c r="BP270" s="5">
        <v>2.2000000000000002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-1.26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3.89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118.9</v>
      </c>
      <c r="EA270" s="8">
        <v>44681</v>
      </c>
      <c r="EB270" s="5">
        <v>100.33969999999999</v>
      </c>
    </row>
    <row r="271" spans="1:132" x14ac:dyDescent="0.2">
      <c r="A271" s="8">
        <v>44712</v>
      </c>
      <c r="B271" s="5">
        <v>55.9</v>
      </c>
      <c r="C271" s="8">
        <v>44712</v>
      </c>
      <c r="D271" s="5">
        <v>56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59.5</v>
      </c>
      <c r="Q271" s="8">
        <v>45260</v>
      </c>
      <c r="R271" s="5">
        <v>-2.5</v>
      </c>
      <c r="S271" s="8">
        <v>45260</v>
      </c>
      <c r="T271" s="5">
        <v>-3</v>
      </c>
      <c r="Y271" s="8">
        <v>44712</v>
      </c>
      <c r="Z271" s="5">
        <v>3.6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241</v>
      </c>
      <c r="AM271" s="8">
        <v>44712</v>
      </c>
      <c r="AN271" s="5">
        <v>150688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-0.1</v>
      </c>
      <c r="BM271" s="8">
        <v>44712</v>
      </c>
      <c r="BN271" s="5">
        <v>19.170000000000002</v>
      </c>
      <c r="BO271" s="8">
        <v>44712</v>
      </c>
      <c r="BP271" s="5">
        <v>2.1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-3.09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1.58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117.9</v>
      </c>
      <c r="EA271" s="8">
        <v>44712</v>
      </c>
      <c r="EB271" s="5">
        <v>100.0127</v>
      </c>
    </row>
    <row r="272" spans="1:132" x14ac:dyDescent="0.2">
      <c r="A272" s="8">
        <v>44742</v>
      </c>
      <c r="B272" s="5">
        <v>53.5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55.5</v>
      </c>
      <c r="Q272" s="8">
        <v>45291</v>
      </c>
      <c r="R272" s="5">
        <v>-13.8</v>
      </c>
      <c r="S272" s="8">
        <v>45291</v>
      </c>
      <c r="T272" s="5">
        <v>-2</v>
      </c>
      <c r="Y272" s="8">
        <v>44742</v>
      </c>
      <c r="Z272" s="5">
        <v>-2.9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461</v>
      </c>
      <c r="AM272" s="8">
        <v>44742</v>
      </c>
      <c r="AN272" s="5">
        <v>150884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8.9</v>
      </c>
      <c r="BK272" s="8">
        <v>44742</v>
      </c>
      <c r="BL272" s="5">
        <v>0.9</v>
      </c>
      <c r="BM272" s="8">
        <v>44742</v>
      </c>
      <c r="BN272" s="5">
        <v>19.43</v>
      </c>
      <c r="BO272" s="8">
        <v>44742</v>
      </c>
      <c r="BP272" s="5">
        <v>1.7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-4.13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0.1</v>
      </c>
      <c r="CM272" s="8">
        <v>44742</v>
      </c>
      <c r="CN272" s="5">
        <v>1.3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117.1</v>
      </c>
      <c r="EA272" s="8">
        <v>44742</v>
      </c>
      <c r="EB272" s="5">
        <v>99.685199999999995</v>
      </c>
    </row>
    <row r="273" spans="1:132" x14ac:dyDescent="0.2">
      <c r="A273" s="8">
        <v>44773</v>
      </c>
      <c r="B273" s="5">
        <v>52.9</v>
      </c>
      <c r="C273" s="8">
        <v>44773</v>
      </c>
      <c r="D273" s="5">
        <v>48.5</v>
      </c>
      <c r="E273" s="8">
        <v>44773</v>
      </c>
      <c r="F273" s="5">
        <v>60</v>
      </c>
      <c r="G273" s="8">
        <v>44773</v>
      </c>
      <c r="H273" s="5">
        <v>56.5</v>
      </c>
      <c r="O273" s="8">
        <v>44773</v>
      </c>
      <c r="P273" s="5">
        <v>51.7</v>
      </c>
      <c r="Q273" s="8">
        <v>45322</v>
      </c>
      <c r="R273" s="5">
        <v>-34</v>
      </c>
      <c r="S273" s="8">
        <v>45322</v>
      </c>
      <c r="T273" s="5">
        <v>-9</v>
      </c>
      <c r="Y273" s="8">
        <v>44773</v>
      </c>
      <c r="Z273" s="5">
        <v>-7.6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696</v>
      </c>
      <c r="AM273" s="8">
        <v>44773</v>
      </c>
      <c r="AN273" s="5">
        <v>151322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12.3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9.6</v>
      </c>
      <c r="BK273" s="8">
        <v>44773</v>
      </c>
      <c r="BL273" s="5">
        <v>-1</v>
      </c>
      <c r="BM273" s="8">
        <v>44773</v>
      </c>
      <c r="BN273" s="5">
        <v>13.96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-4.5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1.1000000000000001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5.3</v>
      </c>
      <c r="DY273" s="8">
        <v>44773</v>
      </c>
      <c r="DZ273" s="5">
        <v>116.4</v>
      </c>
      <c r="EA273" s="8">
        <v>44773</v>
      </c>
      <c r="EB273" s="5">
        <v>99.409899999999993</v>
      </c>
    </row>
    <row r="274" spans="1:132" x14ac:dyDescent="0.2">
      <c r="A274" s="8">
        <v>44804</v>
      </c>
      <c r="B274" s="5">
        <v>53</v>
      </c>
      <c r="C274" s="8">
        <v>44804</v>
      </c>
      <c r="D274" s="5">
        <v>50.5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50.6</v>
      </c>
      <c r="Q274" s="8">
        <v>45351</v>
      </c>
      <c r="R274" s="5">
        <v>-5.5</v>
      </c>
      <c r="S274" s="8">
        <v>45351</v>
      </c>
      <c r="T274" s="5">
        <v>-4</v>
      </c>
      <c r="Y274" s="8">
        <v>44804</v>
      </c>
      <c r="Z274" s="5">
        <v>4.4000000000000004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237</v>
      </c>
      <c r="AM274" s="8">
        <v>44804</v>
      </c>
      <c r="AN274" s="5">
        <v>151857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12.3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9.6</v>
      </c>
      <c r="BK274" s="8">
        <v>44804</v>
      </c>
      <c r="BL274" s="5">
        <v>0.6</v>
      </c>
      <c r="BM274" s="8">
        <v>44804</v>
      </c>
      <c r="BN274" s="5">
        <v>14.66</v>
      </c>
      <c r="BO274" s="8">
        <v>44804</v>
      </c>
      <c r="BP274" s="5">
        <v>1.2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-1.84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1.4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3.8</v>
      </c>
      <c r="DY274" s="8">
        <v>44804</v>
      </c>
      <c r="DZ274" s="5">
        <v>115.9</v>
      </c>
      <c r="EA274" s="8">
        <v>44804</v>
      </c>
      <c r="EB274" s="5">
        <v>99.198700000000002</v>
      </c>
    </row>
    <row r="275" spans="1:132" x14ac:dyDescent="0.2">
      <c r="A275" s="8">
        <v>44834</v>
      </c>
      <c r="B275" s="5">
        <v>51.1</v>
      </c>
      <c r="C275" s="8">
        <v>44834</v>
      </c>
      <c r="D275" s="5">
        <v>47.4</v>
      </c>
      <c r="E275" s="8">
        <v>44834</v>
      </c>
      <c r="F275" s="5">
        <v>51.7</v>
      </c>
      <c r="G275" s="8">
        <v>44834</v>
      </c>
      <c r="H275" s="5">
        <v>55.3</v>
      </c>
      <c r="O275" s="8">
        <v>44834</v>
      </c>
      <c r="P275" s="5">
        <v>46.4</v>
      </c>
      <c r="Q275" s="8">
        <v>45382</v>
      </c>
      <c r="R275" s="5">
        <v>-9</v>
      </c>
      <c r="S275" s="8">
        <v>45382</v>
      </c>
      <c r="T275" s="5">
        <v>-6</v>
      </c>
      <c r="Y275" s="8">
        <v>44834</v>
      </c>
      <c r="Z275" s="5">
        <v>-8.4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227</v>
      </c>
      <c r="AM275" s="8">
        <v>44834</v>
      </c>
      <c r="AN275" s="5">
        <v>151791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8.6</v>
      </c>
      <c r="BK275" s="8">
        <v>44834</v>
      </c>
      <c r="BL275" s="5">
        <v>-0.3</v>
      </c>
      <c r="BM275" s="8">
        <v>44834</v>
      </c>
      <c r="BN275" s="5">
        <v>12.63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-1.04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1.86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2.6</v>
      </c>
      <c r="DW275" s="8">
        <v>44834</v>
      </c>
      <c r="DX275" s="5">
        <v>2.1</v>
      </c>
      <c r="DY275" s="8">
        <v>44834</v>
      </c>
      <c r="DZ275" s="5">
        <v>115.2</v>
      </c>
      <c r="EA275" s="8">
        <v>44834</v>
      </c>
      <c r="EB275" s="5">
        <v>99.033799999999999</v>
      </c>
    </row>
    <row r="276" spans="1:132" x14ac:dyDescent="0.2">
      <c r="A276" s="8">
        <v>44865</v>
      </c>
      <c r="B276" s="5">
        <v>50.3</v>
      </c>
      <c r="C276" s="8">
        <v>44865</v>
      </c>
      <c r="D276" s="5">
        <v>49.2</v>
      </c>
      <c r="E276" s="8">
        <v>44865</v>
      </c>
      <c r="F276" s="5">
        <v>46.6</v>
      </c>
      <c r="G276" s="8">
        <v>44865</v>
      </c>
      <c r="H276" s="5">
        <v>54.8</v>
      </c>
      <c r="O276" s="8">
        <v>44865</v>
      </c>
      <c r="P276" s="5">
        <v>46.3</v>
      </c>
      <c r="Q276" s="8">
        <v>45412</v>
      </c>
      <c r="R276" s="5">
        <v>-19.399999999999999</v>
      </c>
      <c r="S276" s="8">
        <v>45412</v>
      </c>
      <c r="T276" s="5">
        <v>-7</v>
      </c>
      <c r="Y276" s="8">
        <v>44865</v>
      </c>
      <c r="Z276" s="5">
        <v>-12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400</v>
      </c>
      <c r="AM276" s="8">
        <v>44865</v>
      </c>
      <c r="AN276" s="5">
        <v>151254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9.3000000000000007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</v>
      </c>
      <c r="BM276" s="8">
        <v>44865</v>
      </c>
      <c r="BN276" s="5">
        <v>9.86</v>
      </c>
      <c r="BO276" s="8">
        <v>44865</v>
      </c>
      <c r="BP276" s="5">
        <v>0.5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-5.0599999999999996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1.1000000000000001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1.3</v>
      </c>
      <c r="DW276" s="8">
        <v>44865</v>
      </c>
      <c r="DX276" s="5">
        <v>0.2</v>
      </c>
      <c r="DY276" s="8">
        <v>44865</v>
      </c>
      <c r="DZ276" s="5">
        <v>114.4</v>
      </c>
      <c r="EA276" s="8">
        <v>44865</v>
      </c>
      <c r="EB276" s="5">
        <v>98.903899999999993</v>
      </c>
    </row>
    <row r="277" spans="1:132" x14ac:dyDescent="0.2">
      <c r="A277" s="8">
        <v>44895</v>
      </c>
      <c r="B277" s="5">
        <v>49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55.5</v>
      </c>
      <c r="O277" s="8">
        <v>44895</v>
      </c>
      <c r="P277" s="5">
        <v>37.5</v>
      </c>
      <c r="Q277" s="8">
        <v>45443</v>
      </c>
      <c r="R277" s="5">
        <v>-9</v>
      </c>
      <c r="S277" s="8">
        <v>45443</v>
      </c>
      <c r="T277" s="5">
        <v>-2</v>
      </c>
      <c r="Y277" s="8">
        <v>44895</v>
      </c>
      <c r="Z277" s="5">
        <v>-16.100000000000001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297</v>
      </c>
      <c r="AM277" s="8">
        <v>44895</v>
      </c>
      <c r="AN277" s="5">
        <v>151299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5.5</v>
      </c>
      <c r="BK277" s="8">
        <v>44895</v>
      </c>
      <c r="BL277" s="5">
        <v>-1.4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-6.67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-0.81</v>
      </c>
      <c r="CM277" s="8">
        <v>44895</v>
      </c>
      <c r="CN277" s="5">
        <v>0.2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0.2</v>
      </c>
      <c r="DW277" s="8">
        <v>44895</v>
      </c>
      <c r="DX277" s="5">
        <v>-1.5</v>
      </c>
      <c r="DY277" s="8">
        <v>44895</v>
      </c>
      <c r="DZ277" s="5">
        <v>113.3</v>
      </c>
      <c r="EA277" s="8">
        <v>44895</v>
      </c>
      <c r="EB277" s="5">
        <v>98.800799999999995</v>
      </c>
    </row>
    <row r="278" spans="1:132" x14ac:dyDescent="0.2">
      <c r="A278" s="8">
        <v>44926</v>
      </c>
      <c r="B278" s="5">
        <v>48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</v>
      </c>
      <c r="Q278" s="8">
        <v>45473</v>
      </c>
      <c r="R278" s="5">
        <v>-7.7</v>
      </c>
      <c r="S278" s="8">
        <v>45473</v>
      </c>
      <c r="T278" s="5">
        <v>-7</v>
      </c>
      <c r="Y278" s="8">
        <v>44926</v>
      </c>
      <c r="Z278" s="5">
        <v>-11.6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126</v>
      </c>
      <c r="AM278" s="8">
        <v>44926</v>
      </c>
      <c r="AN278" s="5">
        <v>152368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5.2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5.0999999999999996</v>
      </c>
      <c r="BK278" s="8">
        <v>44926</v>
      </c>
      <c r="BL278" s="5">
        <v>-1.2</v>
      </c>
      <c r="BM278" s="8">
        <v>44926</v>
      </c>
      <c r="BN278" s="5">
        <v>5.13</v>
      </c>
      <c r="BO278" s="8">
        <v>44926</v>
      </c>
      <c r="BP278" s="5">
        <v>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-1.43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-0.4</v>
      </c>
      <c r="CM278" s="8">
        <v>44926</v>
      </c>
      <c r="CN278" s="5">
        <v>0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-1.2</v>
      </c>
      <c r="DW278" s="8">
        <v>44926</v>
      </c>
      <c r="DX278" s="5">
        <v>-3.6</v>
      </c>
      <c r="DY278" s="8">
        <v>44926</v>
      </c>
      <c r="DZ278" s="5">
        <v>112.3</v>
      </c>
      <c r="EA278" s="8">
        <v>44926</v>
      </c>
      <c r="EB278" s="5">
        <v>98.730199999999996</v>
      </c>
    </row>
    <row r="279" spans="1:132" x14ac:dyDescent="0.2">
      <c r="A279" s="8">
        <v>44957</v>
      </c>
      <c r="B279" s="5">
        <v>47.3</v>
      </c>
      <c r="C279" s="8">
        <v>44957</v>
      </c>
      <c r="D279" s="5">
        <v>42.7</v>
      </c>
      <c r="E279" s="8">
        <v>44957</v>
      </c>
      <c r="F279" s="5">
        <v>44.5</v>
      </c>
      <c r="G279" s="8">
        <v>44957</v>
      </c>
      <c r="H279" s="5">
        <v>54.5</v>
      </c>
      <c r="O279" s="8">
        <v>44957</v>
      </c>
      <c r="P279" s="5">
        <v>43.7</v>
      </c>
      <c r="Q279" s="8">
        <v>45504</v>
      </c>
      <c r="R279" s="5">
        <v>-14.8</v>
      </c>
      <c r="S279" s="8">
        <v>45504</v>
      </c>
      <c r="T279" s="5">
        <v>-11</v>
      </c>
      <c r="Y279" s="8">
        <v>44957</v>
      </c>
      <c r="Z279" s="5">
        <v>-5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444</v>
      </c>
      <c r="AM279" s="8">
        <v>44957</v>
      </c>
      <c r="AN279" s="5">
        <v>153236</v>
      </c>
      <c r="AQ279" s="8">
        <v>44957</v>
      </c>
      <c r="AR279" s="5">
        <v>3.5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4.4000000000000004</v>
      </c>
      <c r="BM279" s="8">
        <v>44957</v>
      </c>
      <c r="BN279" s="5">
        <v>2.19</v>
      </c>
      <c r="BO279" s="8">
        <v>44957</v>
      </c>
      <c r="BP279" s="5">
        <v>-0.8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-1.45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2.42</v>
      </c>
      <c r="CM279" s="8">
        <v>44957</v>
      </c>
      <c r="CN279" s="5">
        <v>0.6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-1.8</v>
      </c>
      <c r="DW279" s="8">
        <v>44957</v>
      </c>
      <c r="DX279" s="5">
        <v>-4.8</v>
      </c>
      <c r="DY279" s="8">
        <v>44957</v>
      </c>
      <c r="DZ279" s="5">
        <v>112.1</v>
      </c>
      <c r="EA279" s="8">
        <v>44957</v>
      </c>
      <c r="EB279" s="5">
        <v>98.689400000000006</v>
      </c>
    </row>
    <row r="280" spans="1:132" x14ac:dyDescent="0.2">
      <c r="A280" s="8">
        <v>44985</v>
      </c>
      <c r="B280" s="5">
        <v>47.5</v>
      </c>
      <c r="C280" s="8">
        <v>44985</v>
      </c>
      <c r="D280" s="5">
        <v>45.7</v>
      </c>
      <c r="E280" s="8">
        <v>44985</v>
      </c>
      <c r="F280" s="5">
        <v>51.3</v>
      </c>
      <c r="G280" s="8">
        <v>44985</v>
      </c>
      <c r="H280" s="5">
        <v>54.9</v>
      </c>
      <c r="O280" s="8">
        <v>44985</v>
      </c>
      <c r="P280" s="5">
        <v>43.7</v>
      </c>
      <c r="Q280" s="8">
        <v>45535</v>
      </c>
      <c r="R280" s="5">
        <v>2.8</v>
      </c>
      <c r="S280" s="8">
        <v>45535</v>
      </c>
      <c r="T280" s="5">
        <v>-4</v>
      </c>
      <c r="Y280" s="8">
        <v>44985</v>
      </c>
      <c r="Z280" s="5">
        <v>-19.899999999999999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306</v>
      </c>
      <c r="AM280" s="8">
        <v>44985</v>
      </c>
      <c r="AN280" s="5">
        <v>153259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5.3</v>
      </c>
      <c r="BK280" s="8">
        <v>44985</v>
      </c>
      <c r="BL280" s="5">
        <v>-1.2</v>
      </c>
      <c r="BM280" s="8">
        <v>44985</v>
      </c>
      <c r="BN280" s="5">
        <v>0.84</v>
      </c>
      <c r="BO280" s="8">
        <v>44985</v>
      </c>
      <c r="BP280" s="5">
        <v>-0.4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9.31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0.93</v>
      </c>
      <c r="CM280" s="8">
        <v>44985</v>
      </c>
      <c r="CN280" s="5">
        <v>0.3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-2.2999999999999998</v>
      </c>
      <c r="DW280" s="8">
        <v>44985</v>
      </c>
      <c r="DX280" s="5">
        <v>-6.1</v>
      </c>
      <c r="DY280" s="8">
        <v>44985</v>
      </c>
      <c r="DZ280" s="5">
        <v>111.6</v>
      </c>
      <c r="EA280" s="8">
        <v>44985</v>
      </c>
      <c r="EB280" s="5">
        <v>98.657200000000003</v>
      </c>
    </row>
    <row r="281" spans="1:132" x14ac:dyDescent="0.2">
      <c r="A281" s="8">
        <v>45016</v>
      </c>
      <c r="B281" s="5">
        <v>46.3</v>
      </c>
      <c r="C281" s="8">
        <v>45016</v>
      </c>
      <c r="D281" s="5">
        <v>44</v>
      </c>
      <c r="E281" s="8">
        <v>45016</v>
      </c>
      <c r="F281" s="5">
        <v>49.2</v>
      </c>
      <c r="G281" s="8">
        <v>45016</v>
      </c>
      <c r="H281" s="5">
        <v>50.8</v>
      </c>
      <c r="O281" s="8">
        <v>45016</v>
      </c>
      <c r="P281" s="5">
        <v>44</v>
      </c>
      <c r="Q281" s="8">
        <v>45565</v>
      </c>
      <c r="R281" s="5">
        <v>2.4</v>
      </c>
      <c r="S281" s="8">
        <v>45565</v>
      </c>
      <c r="T281" s="5">
        <v>-8</v>
      </c>
      <c r="Y281" s="8">
        <v>45016</v>
      </c>
      <c r="Z281" s="5">
        <v>-21.9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85</v>
      </c>
      <c r="AM281" s="8">
        <v>45016</v>
      </c>
      <c r="AN281" s="5">
        <v>153796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-1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-3.94</v>
      </c>
      <c r="BO281" s="8">
        <v>45016</v>
      </c>
      <c r="BP281" s="5">
        <v>0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-4.4800000000000004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0.36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-3.9</v>
      </c>
      <c r="DW281" s="8">
        <v>45016</v>
      </c>
      <c r="DX281" s="5">
        <v>-8.5</v>
      </c>
      <c r="DY281" s="8">
        <v>45016</v>
      </c>
      <c r="DZ281" s="5">
        <v>110.2</v>
      </c>
      <c r="EA281" s="8">
        <v>45016</v>
      </c>
      <c r="EB281" s="5">
        <v>98.639300000000006</v>
      </c>
    </row>
    <row r="282" spans="1:132" x14ac:dyDescent="0.2">
      <c r="A282" s="8">
        <v>45046</v>
      </c>
      <c r="B282" s="5">
        <v>46.7</v>
      </c>
      <c r="C282" s="8">
        <v>45046</v>
      </c>
      <c r="D282" s="5">
        <v>45.3</v>
      </c>
      <c r="E282" s="8">
        <v>45046</v>
      </c>
      <c r="F282" s="5">
        <v>53.2</v>
      </c>
      <c r="G282" s="8">
        <v>45046</v>
      </c>
      <c r="H282" s="5">
        <v>52.7</v>
      </c>
      <c r="O282" s="8">
        <v>45046</v>
      </c>
      <c r="P282" s="5">
        <v>49.1</v>
      </c>
      <c r="Q282" s="8">
        <v>45596</v>
      </c>
      <c r="R282" s="5">
        <v>-11.5</v>
      </c>
      <c r="S282" s="8">
        <v>45596</v>
      </c>
      <c r="T282" s="5">
        <v>-5</v>
      </c>
      <c r="Y282" s="8">
        <v>45046</v>
      </c>
      <c r="Z282" s="5">
        <v>-33.4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216</v>
      </c>
      <c r="AM282" s="8">
        <v>45046</v>
      </c>
      <c r="AN282" s="5">
        <v>153812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-1.5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0.8</v>
      </c>
      <c r="BM282" s="8">
        <v>45046</v>
      </c>
      <c r="BN282" s="5">
        <v>-4</v>
      </c>
      <c r="BO282" s="8">
        <v>45046</v>
      </c>
      <c r="BP282" s="5">
        <v>-0.4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-1.64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0.9</v>
      </c>
      <c r="CM282" s="8">
        <v>45046</v>
      </c>
      <c r="CN282" s="5">
        <v>0.4</v>
      </c>
      <c r="CO282" s="8">
        <v>45046</v>
      </c>
      <c r="CP282" s="5">
        <v>0.4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-4.7</v>
      </c>
      <c r="DW282" s="8">
        <v>45046</v>
      </c>
      <c r="DX282" s="5">
        <v>-10.199999999999999</v>
      </c>
      <c r="DY282" s="8">
        <v>45046</v>
      </c>
      <c r="DZ282" s="5">
        <v>109.4</v>
      </c>
      <c r="EA282" s="8">
        <v>45046</v>
      </c>
      <c r="EB282" s="5">
        <v>98.656800000000004</v>
      </c>
    </row>
    <row r="283" spans="1:132" x14ac:dyDescent="0.2">
      <c r="A283" s="8">
        <v>45077</v>
      </c>
      <c r="B283" s="5">
        <v>46.4</v>
      </c>
      <c r="C283" s="8">
        <v>45077</v>
      </c>
      <c r="D283" s="5">
        <v>43.4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41.5</v>
      </c>
      <c r="Q283" s="8">
        <v>45626</v>
      </c>
      <c r="R283" s="5">
        <v>20.2</v>
      </c>
      <c r="S283" s="8">
        <v>45626</v>
      </c>
      <c r="T283" s="5">
        <v>-4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227</v>
      </c>
      <c r="AM283" s="8">
        <v>45077</v>
      </c>
      <c r="AN283" s="5">
        <v>154274</v>
      </c>
      <c r="AQ283" s="8">
        <v>45077</v>
      </c>
      <c r="AR283" s="5">
        <v>3.6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-1.7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2.1</v>
      </c>
      <c r="BK283" s="8">
        <v>45077</v>
      </c>
      <c r="BL283" s="5">
        <v>0.5</v>
      </c>
      <c r="BM283" s="8">
        <v>45077</v>
      </c>
      <c r="BN283" s="5">
        <v>-4.03</v>
      </c>
      <c r="BO283" s="8">
        <v>45077</v>
      </c>
      <c r="BP283" s="5">
        <v>-0.6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0.7</v>
      </c>
      <c r="CM283" s="8">
        <v>45077</v>
      </c>
      <c r="CN283" s="5">
        <v>0.2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-4.0999999999999996</v>
      </c>
      <c r="DW283" s="8">
        <v>45077</v>
      </c>
      <c r="DX283" s="5">
        <v>-10.3</v>
      </c>
      <c r="DY283" s="8">
        <v>45077</v>
      </c>
      <c r="DZ283" s="5">
        <v>108.5</v>
      </c>
      <c r="EA283" s="8">
        <v>45077</v>
      </c>
      <c r="EB283" s="5">
        <v>98.711100000000002</v>
      </c>
    </row>
    <row r="284" spans="1:132" x14ac:dyDescent="0.2">
      <c r="A284" s="8">
        <v>45107</v>
      </c>
      <c r="B284" s="5">
        <v>46.3</v>
      </c>
      <c r="C284" s="8">
        <v>45107</v>
      </c>
      <c r="D284" s="5">
        <v>45.6</v>
      </c>
      <c r="E284" s="8">
        <v>45107</v>
      </c>
      <c r="F284" s="5">
        <v>41.8</v>
      </c>
      <c r="G284" s="8">
        <v>45107</v>
      </c>
      <c r="H284" s="5">
        <v>53.8</v>
      </c>
      <c r="O284" s="8">
        <v>45107</v>
      </c>
      <c r="P284" s="5">
        <v>41.9</v>
      </c>
      <c r="Q284" s="8">
        <v>45657</v>
      </c>
      <c r="R284" s="5">
        <v>2.1</v>
      </c>
      <c r="S284" s="8">
        <v>45657</v>
      </c>
      <c r="T284" s="5">
        <v>-5</v>
      </c>
      <c r="Y284" s="8">
        <v>45107</v>
      </c>
      <c r="Z284" s="5">
        <v>-13.9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257</v>
      </c>
      <c r="AM284" s="8">
        <v>45107</v>
      </c>
      <c r="AN284" s="5">
        <v>154393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-3.3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1.7</v>
      </c>
      <c r="BK284" s="8">
        <v>45107</v>
      </c>
      <c r="BL284" s="5">
        <v>0.5</v>
      </c>
      <c r="BM284" s="8">
        <v>45107</v>
      </c>
      <c r="BN284" s="5">
        <v>-7.18</v>
      </c>
      <c r="BO284" s="8">
        <v>45107</v>
      </c>
      <c r="BP284" s="5">
        <v>-0.4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-1.19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1.18</v>
      </c>
      <c r="CM284" s="8">
        <v>45107</v>
      </c>
      <c r="CN284" s="5">
        <v>0.3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-4</v>
      </c>
      <c r="DW284" s="8">
        <v>45107</v>
      </c>
      <c r="DX284" s="5">
        <v>-10.5</v>
      </c>
      <c r="DY284" s="8">
        <v>45107</v>
      </c>
      <c r="DZ284" s="5">
        <v>107.8</v>
      </c>
      <c r="EA284" s="8">
        <v>45107</v>
      </c>
      <c r="EB284" s="5">
        <v>98.799400000000006</v>
      </c>
    </row>
    <row r="285" spans="1:132" x14ac:dyDescent="0.2">
      <c r="A285" s="8">
        <v>45138</v>
      </c>
      <c r="B285" s="5">
        <v>46.7</v>
      </c>
      <c r="C285" s="8">
        <v>45138</v>
      </c>
      <c r="D285" s="5">
        <v>47.2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42.9</v>
      </c>
      <c r="Q285" s="8">
        <v>45688</v>
      </c>
      <c r="R285" s="5">
        <v>-12.6</v>
      </c>
      <c r="S285" s="8">
        <v>45688</v>
      </c>
      <c r="T285" s="5">
        <v>-5</v>
      </c>
      <c r="Y285" s="8">
        <v>45138</v>
      </c>
      <c r="Z285" s="5">
        <v>-14.5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148</v>
      </c>
      <c r="AM285" s="8">
        <v>45138</v>
      </c>
      <c r="AN285" s="5">
        <v>154892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-1.3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0.2</v>
      </c>
      <c r="BM285" s="8">
        <v>45138</v>
      </c>
      <c r="BN285" s="5">
        <v>-4.42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-1.45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1.86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-4</v>
      </c>
      <c r="DW285" s="8">
        <v>45138</v>
      </c>
      <c r="DX285" s="5">
        <v>-10.7</v>
      </c>
      <c r="DY285" s="8">
        <v>45138</v>
      </c>
      <c r="DZ285" s="5">
        <v>107.5</v>
      </c>
      <c r="EA285" s="8">
        <v>45138</v>
      </c>
      <c r="EB285" s="5">
        <v>98.893799999999999</v>
      </c>
    </row>
    <row r="286" spans="1:132" x14ac:dyDescent="0.2">
      <c r="A286" s="8">
        <v>45169</v>
      </c>
      <c r="B286" s="5">
        <v>47.9</v>
      </c>
      <c r="C286" s="8">
        <v>45169</v>
      </c>
      <c r="D286" s="5">
        <v>47.3</v>
      </c>
      <c r="E286" s="8">
        <v>45169</v>
      </c>
      <c r="F286" s="5">
        <v>48.4</v>
      </c>
      <c r="G286" s="8">
        <v>45169</v>
      </c>
      <c r="H286" s="5">
        <v>54</v>
      </c>
      <c r="O286" s="8">
        <v>45169</v>
      </c>
      <c r="P286" s="5">
        <v>47.1</v>
      </c>
      <c r="Q286" s="8">
        <v>45716</v>
      </c>
      <c r="R286" s="5">
        <v>5.7</v>
      </c>
      <c r="S286" s="8">
        <v>45716</v>
      </c>
      <c r="T286" s="5">
        <v>-5</v>
      </c>
      <c r="Y286" s="8">
        <v>45169</v>
      </c>
      <c r="Z286" s="5">
        <v>10.6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157</v>
      </c>
      <c r="AM286" s="8">
        <v>45169</v>
      </c>
      <c r="AN286" s="5">
        <v>154975</v>
      </c>
      <c r="AQ286" s="8">
        <v>45169</v>
      </c>
      <c r="AR286" s="5">
        <v>3.7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0.2</v>
      </c>
      <c r="BE286" s="8">
        <v>45169</v>
      </c>
      <c r="BF286" s="5">
        <v>15.04</v>
      </c>
      <c r="BG286" s="8">
        <v>45169</v>
      </c>
      <c r="BH286" s="5">
        <v>15.374000000000001</v>
      </c>
      <c r="BI286" s="8">
        <v>45169</v>
      </c>
      <c r="BJ286" s="5">
        <v>3.2</v>
      </c>
      <c r="BK286" s="8">
        <v>45169</v>
      </c>
      <c r="BL286" s="5">
        <v>0.9</v>
      </c>
      <c r="BM286" s="8">
        <v>45169</v>
      </c>
      <c r="BN286" s="5">
        <v>-2.0499999999999998</v>
      </c>
      <c r="BO286" s="8">
        <v>45169</v>
      </c>
      <c r="BP286" s="5">
        <v>-0.2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0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1.48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-4</v>
      </c>
      <c r="DW286" s="8">
        <v>45169</v>
      </c>
      <c r="DX286" s="5">
        <v>-10.8</v>
      </c>
      <c r="DY286" s="8">
        <v>45169</v>
      </c>
      <c r="DZ286" s="5">
        <v>107</v>
      </c>
      <c r="EA286" s="8">
        <v>45169</v>
      </c>
      <c r="EB286" s="5">
        <v>98.9709</v>
      </c>
    </row>
    <row r="287" spans="1:132" x14ac:dyDescent="0.2">
      <c r="A287" s="8">
        <v>45199</v>
      </c>
      <c r="B287" s="5">
        <v>48.9</v>
      </c>
      <c r="C287" s="8">
        <v>45199</v>
      </c>
      <c r="D287" s="5">
        <v>49</v>
      </c>
      <c r="E287" s="8">
        <v>45199</v>
      </c>
      <c r="F287" s="5">
        <v>43.8</v>
      </c>
      <c r="G287" s="8">
        <v>45199</v>
      </c>
      <c r="H287" s="5">
        <v>53.3</v>
      </c>
      <c r="O287" s="8">
        <v>45199</v>
      </c>
      <c r="P287" s="5">
        <v>43.6</v>
      </c>
      <c r="Q287" s="8">
        <v>45747</v>
      </c>
      <c r="R287" s="5">
        <v>-20</v>
      </c>
      <c r="S287" s="8">
        <v>45747</v>
      </c>
      <c r="T287" s="5">
        <v>-2</v>
      </c>
      <c r="Y287" s="8">
        <v>45199</v>
      </c>
      <c r="Z287" s="5">
        <v>-14.2</v>
      </c>
      <c r="AA287" s="8">
        <v>45199</v>
      </c>
      <c r="AB287" s="5">
        <v>1</v>
      </c>
      <c r="AE287" s="8">
        <v>45199</v>
      </c>
      <c r="AF287" s="5">
        <v>67.8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158</v>
      </c>
      <c r="AM287" s="8">
        <v>45199</v>
      </c>
      <c r="AN287" s="5">
        <v>154792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1.5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4.2</v>
      </c>
      <c r="BK287" s="8">
        <v>45199</v>
      </c>
      <c r="BL287" s="5">
        <v>0.7</v>
      </c>
      <c r="BM287" s="8">
        <v>45199</v>
      </c>
      <c r="BN287" s="5">
        <v>0.46</v>
      </c>
      <c r="BO287" s="8">
        <v>45199</v>
      </c>
      <c r="BP287" s="5">
        <v>0.1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-1.47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1.81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-3.7</v>
      </c>
      <c r="DW287" s="8">
        <v>45199</v>
      </c>
      <c r="DX287" s="5">
        <v>-10.6</v>
      </c>
      <c r="DY287" s="8">
        <v>45199</v>
      </c>
      <c r="DZ287" s="5">
        <v>106.3</v>
      </c>
      <c r="EA287" s="8">
        <v>45199</v>
      </c>
      <c r="EB287" s="5">
        <v>99.027900000000002</v>
      </c>
    </row>
    <row r="288" spans="1:132" x14ac:dyDescent="0.2">
      <c r="A288" s="8">
        <v>45230</v>
      </c>
      <c r="B288" s="5">
        <v>47.3</v>
      </c>
      <c r="C288" s="8">
        <v>45230</v>
      </c>
      <c r="D288" s="5">
        <v>46.8</v>
      </c>
      <c r="E288" s="8">
        <v>45230</v>
      </c>
      <c r="F288" s="5">
        <v>45.1</v>
      </c>
      <c r="G288" s="8">
        <v>45230</v>
      </c>
      <c r="H288" s="5">
        <v>51.8</v>
      </c>
      <c r="O288" s="8">
        <v>45230</v>
      </c>
      <c r="P288" s="5">
        <v>44.5</v>
      </c>
      <c r="Q288" s="8">
        <v>45777</v>
      </c>
      <c r="R288" s="5">
        <v>-8.1</v>
      </c>
      <c r="S288" s="8">
        <v>45777</v>
      </c>
      <c r="T288" s="5">
        <v>-4</v>
      </c>
      <c r="Y288" s="8">
        <v>45230</v>
      </c>
      <c r="Z288" s="5">
        <v>-15.7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186</v>
      </c>
      <c r="AM288" s="8">
        <v>45230</v>
      </c>
      <c r="AN288" s="5">
        <v>155001</v>
      </c>
      <c r="AQ288" s="8">
        <v>45230</v>
      </c>
      <c r="AR288" s="5">
        <v>3.9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-0.2</v>
      </c>
      <c r="BE288" s="8">
        <v>45230</v>
      </c>
      <c r="BF288" s="5">
        <v>15.5</v>
      </c>
      <c r="BG288" s="8">
        <v>45230</v>
      </c>
      <c r="BH288" s="5">
        <v>15.35</v>
      </c>
      <c r="BI288" s="8">
        <v>45230</v>
      </c>
      <c r="BJ288" s="5">
        <v>2.6</v>
      </c>
      <c r="BK288" s="8">
        <v>45230</v>
      </c>
      <c r="BL288" s="5">
        <v>-0.5</v>
      </c>
      <c r="BM288" s="8">
        <v>45230</v>
      </c>
      <c r="BN288" s="5">
        <v>-0.45</v>
      </c>
      <c r="BO288" s="8">
        <v>45230</v>
      </c>
      <c r="BP288" s="5">
        <v>-0.5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-2.74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0.59</v>
      </c>
      <c r="CM288" s="8">
        <v>45230</v>
      </c>
      <c r="CN288" s="5">
        <v>0.1</v>
      </c>
      <c r="CO288" s="8">
        <v>45230</v>
      </c>
      <c r="CP288" s="5">
        <v>0.3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-3.4</v>
      </c>
      <c r="DW288" s="8">
        <v>45230</v>
      </c>
      <c r="DX288" s="5">
        <v>-10.3</v>
      </c>
      <c r="DY288" s="8">
        <v>45230</v>
      </c>
      <c r="DZ288" s="5">
        <v>105.3</v>
      </c>
      <c r="EA288" s="8">
        <v>45230</v>
      </c>
      <c r="EB288" s="5">
        <v>99.076800000000006</v>
      </c>
    </row>
    <row r="289" spans="1:132" x14ac:dyDescent="0.2">
      <c r="A289" s="8">
        <v>45260</v>
      </c>
      <c r="B289" s="5">
        <v>46.9</v>
      </c>
      <c r="C289" s="8">
        <v>45260</v>
      </c>
      <c r="D289" s="5">
        <v>48</v>
      </c>
      <c r="E289" s="8">
        <v>45260</v>
      </c>
      <c r="F289" s="5">
        <v>49.9</v>
      </c>
      <c r="G289" s="8">
        <v>45260</v>
      </c>
      <c r="H289" s="5">
        <v>52.6</v>
      </c>
      <c r="O289" s="8">
        <v>45260</v>
      </c>
      <c r="P289" s="5">
        <v>55.1</v>
      </c>
      <c r="Y289" s="8">
        <v>45260</v>
      </c>
      <c r="Z289" s="5">
        <v>-6.8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141</v>
      </c>
      <c r="AM289" s="8">
        <v>45260</v>
      </c>
      <c r="AN289" s="5">
        <v>155414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0.6</v>
      </c>
      <c r="BE289" s="8">
        <v>45260</v>
      </c>
      <c r="BF289" s="5">
        <v>15.32</v>
      </c>
      <c r="BG289" s="8">
        <v>45260</v>
      </c>
      <c r="BH289" s="5">
        <v>15.45</v>
      </c>
      <c r="BI289" s="8">
        <v>45260</v>
      </c>
      <c r="BJ289" s="5">
        <v>3.9</v>
      </c>
      <c r="BK289" s="8">
        <v>45260</v>
      </c>
      <c r="BL289" s="5">
        <v>-0.1</v>
      </c>
      <c r="BM289" s="8">
        <v>45260</v>
      </c>
      <c r="BN289" s="5">
        <v>0.03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0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1.86</v>
      </c>
      <c r="CM289" s="8">
        <v>45260</v>
      </c>
      <c r="CN289" s="5">
        <v>0.1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-3.1</v>
      </c>
      <c r="DW289" s="8">
        <v>45260</v>
      </c>
      <c r="DX289" s="5">
        <v>-9.9</v>
      </c>
      <c r="DY289" s="8">
        <v>45260</v>
      </c>
      <c r="DZ289" s="5">
        <v>104.8</v>
      </c>
      <c r="EA289" s="8">
        <v>45260</v>
      </c>
      <c r="EB289" s="5">
        <v>99.145700000000005</v>
      </c>
    </row>
    <row r="290" spans="1:132" x14ac:dyDescent="0.2">
      <c r="A290" s="8">
        <v>45291</v>
      </c>
      <c r="B290" s="5">
        <v>46.9</v>
      </c>
      <c r="C290" s="8">
        <v>45291</v>
      </c>
      <c r="D290" s="5">
        <v>46.7</v>
      </c>
      <c r="E290" s="8">
        <v>45291</v>
      </c>
      <c r="F290" s="5">
        <v>45.2</v>
      </c>
      <c r="G290" s="8">
        <v>45291</v>
      </c>
      <c r="H290" s="5">
        <v>50.6</v>
      </c>
      <c r="O290" s="8">
        <v>45291</v>
      </c>
      <c r="P290" s="5">
        <v>47.1</v>
      </c>
      <c r="Y290" s="8">
        <v>45291</v>
      </c>
      <c r="Z290" s="5">
        <v>-7.9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269</v>
      </c>
      <c r="AM290" s="8">
        <v>45291</v>
      </c>
      <c r="AN290" s="5">
        <v>154643</v>
      </c>
      <c r="AQ290" s="8">
        <v>45291</v>
      </c>
      <c r="AR290" s="5">
        <v>3.8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1.8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5.3</v>
      </c>
      <c r="BK290" s="8">
        <v>45291</v>
      </c>
      <c r="BL290" s="5">
        <v>0.1</v>
      </c>
      <c r="BM290" s="8">
        <v>45291</v>
      </c>
      <c r="BN290" s="5">
        <v>1.01</v>
      </c>
      <c r="BO290" s="8">
        <v>45291</v>
      </c>
      <c r="BP290" s="5">
        <v>0.6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0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1.92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-2.4</v>
      </c>
      <c r="DW290" s="8">
        <v>45291</v>
      </c>
      <c r="DX290" s="5">
        <v>-8.9</v>
      </c>
      <c r="DY290" s="8">
        <v>45291</v>
      </c>
      <c r="DZ290" s="5">
        <v>104.7</v>
      </c>
      <c r="EA290" s="8">
        <v>45291</v>
      </c>
      <c r="EB290" s="5">
        <v>99.246300000000005</v>
      </c>
    </row>
    <row r="291" spans="1:132" x14ac:dyDescent="0.2">
      <c r="A291" s="8">
        <v>45322</v>
      </c>
      <c r="B291" s="5">
        <v>48.9</v>
      </c>
      <c r="C291" s="8">
        <v>45322</v>
      </c>
      <c r="D291" s="5">
        <v>52</v>
      </c>
      <c r="E291" s="8">
        <v>45322</v>
      </c>
      <c r="F291" s="5">
        <v>52.9</v>
      </c>
      <c r="G291" s="8">
        <v>45322</v>
      </c>
      <c r="H291" s="5">
        <v>53.2</v>
      </c>
      <c r="O291" s="8">
        <v>45322</v>
      </c>
      <c r="P291" s="5">
        <v>45.9</v>
      </c>
      <c r="Y291" s="8">
        <v>45322</v>
      </c>
      <c r="Z291" s="5">
        <v>-4.7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119</v>
      </c>
      <c r="AM291" s="8">
        <v>45322</v>
      </c>
      <c r="AN291" s="5">
        <v>154312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-1.3</v>
      </c>
      <c r="BE291" s="8">
        <v>45322</v>
      </c>
      <c r="BF291" s="5">
        <v>15</v>
      </c>
      <c r="BG291" s="8">
        <v>45322</v>
      </c>
      <c r="BH291" s="5">
        <v>15.026</v>
      </c>
      <c r="BI291" s="8">
        <v>45322</v>
      </c>
      <c r="BJ291" s="5">
        <v>0</v>
      </c>
      <c r="BK291" s="8">
        <v>45322</v>
      </c>
      <c r="BL291" s="5">
        <v>-0.8</v>
      </c>
      <c r="BM291" s="8">
        <v>45322</v>
      </c>
      <c r="BN291" s="5">
        <v>-1.55</v>
      </c>
      <c r="BO291" s="8">
        <v>45322</v>
      </c>
      <c r="BP291" s="5">
        <v>-0.7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2.2999999999999998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-0.5</v>
      </c>
      <c r="CC291" s="8">
        <v>45322</v>
      </c>
      <c r="CD291" s="5">
        <v>-66.858999999999995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0.17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</v>
      </c>
      <c r="DW291" s="8">
        <v>45322</v>
      </c>
      <c r="DX291" s="5">
        <v>-8.1</v>
      </c>
      <c r="DY291" s="8">
        <v>45322</v>
      </c>
      <c r="DZ291" s="5">
        <v>104.2</v>
      </c>
      <c r="EA291" s="8">
        <v>45322</v>
      </c>
      <c r="EB291" s="5">
        <v>99.377200000000002</v>
      </c>
    </row>
    <row r="292" spans="1:132" x14ac:dyDescent="0.2">
      <c r="A292" s="8">
        <v>45351</v>
      </c>
      <c r="B292" s="5">
        <v>47.6</v>
      </c>
      <c r="C292" s="8">
        <v>45351</v>
      </c>
      <c r="D292" s="5">
        <v>48.1</v>
      </c>
      <c r="E292" s="8">
        <v>45351</v>
      </c>
      <c r="F292" s="5">
        <v>52.5</v>
      </c>
      <c r="G292" s="8">
        <v>45351</v>
      </c>
      <c r="H292" s="5">
        <v>52.2</v>
      </c>
      <c r="O292" s="8">
        <v>45351</v>
      </c>
      <c r="P292" s="5">
        <v>44.7</v>
      </c>
      <c r="Y292" s="8">
        <v>45351</v>
      </c>
      <c r="Z292" s="5">
        <v>2.5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222</v>
      </c>
      <c r="AM292" s="8">
        <v>45351</v>
      </c>
      <c r="AN292" s="5">
        <v>154099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15.669</v>
      </c>
      <c r="BI292" s="8">
        <v>45351</v>
      </c>
      <c r="BJ292" s="5">
        <v>2</v>
      </c>
      <c r="BK292" s="8">
        <v>45351</v>
      </c>
      <c r="BL292" s="5">
        <v>0.7</v>
      </c>
      <c r="BM292" s="8">
        <v>45351</v>
      </c>
      <c r="BN292" s="5">
        <v>0.82</v>
      </c>
      <c r="BO292" s="8">
        <v>45351</v>
      </c>
      <c r="BP292" s="5">
        <v>0.4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7.75</v>
      </c>
      <c r="BW292" s="8">
        <v>45351</v>
      </c>
      <c r="BX292" s="5">
        <v>643</v>
      </c>
      <c r="BY292" s="8">
        <v>45351</v>
      </c>
      <c r="BZ292" s="5">
        <v>5.0999999999999996</v>
      </c>
      <c r="CA292" s="8">
        <v>45351</v>
      </c>
      <c r="CB292" s="5">
        <v>3.6</v>
      </c>
      <c r="CC292" s="8">
        <v>45351</v>
      </c>
      <c r="CD292" s="5">
        <v>-69.340999999999994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2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-1.5</v>
      </c>
      <c r="DW292" s="8">
        <v>45351</v>
      </c>
      <c r="DX292" s="5">
        <v>-7.2</v>
      </c>
      <c r="DY292" s="8">
        <v>45351</v>
      </c>
      <c r="DZ292" s="5">
        <v>104.3</v>
      </c>
      <c r="EA292" s="8">
        <v>45351</v>
      </c>
      <c r="EB292" s="5">
        <v>99.512600000000006</v>
      </c>
    </row>
    <row r="293" spans="1:132" x14ac:dyDescent="0.2">
      <c r="A293" s="8">
        <v>45382</v>
      </c>
      <c r="B293" s="5">
        <v>49.8</v>
      </c>
      <c r="C293" s="8">
        <v>45382</v>
      </c>
      <c r="D293" s="5">
        <v>50.3</v>
      </c>
      <c r="E293" s="8">
        <v>45382</v>
      </c>
      <c r="F293" s="5">
        <v>55.8</v>
      </c>
      <c r="G293" s="8">
        <v>45382</v>
      </c>
      <c r="H293" s="5">
        <v>51.3</v>
      </c>
      <c r="O293" s="8">
        <v>45382</v>
      </c>
      <c r="P293" s="5">
        <v>42.4</v>
      </c>
      <c r="Y293" s="8">
        <v>45382</v>
      </c>
      <c r="Z293" s="5">
        <v>4.9000000000000004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246</v>
      </c>
      <c r="AM293" s="8">
        <v>45382</v>
      </c>
      <c r="AN293" s="5">
        <v>154401</v>
      </c>
      <c r="AQ293" s="8">
        <v>45382</v>
      </c>
      <c r="AR293" s="5">
        <v>3.9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</v>
      </c>
      <c r="BE293" s="8">
        <v>45382</v>
      </c>
      <c r="BF293" s="5">
        <v>15.49</v>
      </c>
      <c r="BG293" s="8">
        <v>45382</v>
      </c>
      <c r="BH293" s="5">
        <v>15.677</v>
      </c>
      <c r="BI293" s="8">
        <v>45382</v>
      </c>
      <c r="BJ293" s="5">
        <v>3.5</v>
      </c>
      <c r="BK293" s="8">
        <v>45382</v>
      </c>
      <c r="BL293" s="5">
        <v>0.4</v>
      </c>
      <c r="BM293" s="8">
        <v>45382</v>
      </c>
      <c r="BN293" s="5">
        <v>1.33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-4.41</v>
      </c>
      <c r="BW293" s="8">
        <v>45382</v>
      </c>
      <c r="BX293" s="5">
        <v>683</v>
      </c>
      <c r="BY293" s="8">
        <v>45382</v>
      </c>
      <c r="BZ293" s="5">
        <v>1.6</v>
      </c>
      <c r="CA293" s="8">
        <v>45382</v>
      </c>
      <c r="CB293" s="5">
        <v>3.9</v>
      </c>
      <c r="CC293" s="8">
        <v>45382</v>
      </c>
      <c r="CD293" s="5">
        <v>-68.546999999999997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1.41</v>
      </c>
      <c r="CM293" s="8">
        <v>45382</v>
      </c>
      <c r="CN293" s="5">
        <v>0.3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0.1</v>
      </c>
      <c r="DW293" s="8">
        <v>45382</v>
      </c>
      <c r="DX293" s="5">
        <v>-5</v>
      </c>
      <c r="DY293" s="8">
        <v>45382</v>
      </c>
      <c r="DZ293" s="5">
        <v>104.1</v>
      </c>
      <c r="EA293" s="8">
        <v>45382</v>
      </c>
      <c r="EB293" s="5">
        <v>99.622399999999999</v>
      </c>
    </row>
    <row r="294" spans="1:132" x14ac:dyDescent="0.2">
      <c r="A294" s="8">
        <v>45412</v>
      </c>
      <c r="B294" s="5">
        <v>48.8</v>
      </c>
      <c r="C294" s="8">
        <v>45412</v>
      </c>
      <c r="D294" s="5">
        <v>48.7</v>
      </c>
      <c r="E294" s="8">
        <v>45412</v>
      </c>
      <c r="F294" s="5">
        <v>60.9</v>
      </c>
      <c r="G294" s="8">
        <v>45412</v>
      </c>
      <c r="H294" s="5">
        <v>49.6</v>
      </c>
      <c r="O294" s="8">
        <v>45412</v>
      </c>
      <c r="P294" s="5">
        <v>39.9</v>
      </c>
      <c r="Y294" s="8">
        <v>45412</v>
      </c>
      <c r="Z294" s="5">
        <v>7.1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118</v>
      </c>
      <c r="AM294" s="8">
        <v>45412</v>
      </c>
      <c r="AN294" s="5">
        <v>154860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-0.7</v>
      </c>
      <c r="AY294" s="8">
        <v>45412</v>
      </c>
      <c r="AZ294" s="5">
        <v>-0.16</v>
      </c>
      <c r="BA294" s="8">
        <v>45412</v>
      </c>
      <c r="BB294" s="5">
        <v>6700</v>
      </c>
      <c r="BC294" s="8">
        <v>45412</v>
      </c>
      <c r="BD294" s="5">
        <v>2.2000000000000002</v>
      </c>
      <c r="BE294" s="8">
        <v>45412</v>
      </c>
      <c r="BF294" s="5">
        <v>15.74</v>
      </c>
      <c r="BG294" s="8">
        <v>45412</v>
      </c>
      <c r="BH294" s="5">
        <v>16.027999999999999</v>
      </c>
      <c r="BI294" s="8">
        <v>45412</v>
      </c>
      <c r="BJ294" s="5">
        <v>2.7</v>
      </c>
      <c r="BK294" s="8">
        <v>45412</v>
      </c>
      <c r="BL294" s="5">
        <v>0.1</v>
      </c>
      <c r="BM294" s="8">
        <v>45412</v>
      </c>
      <c r="BN294" s="5">
        <v>1.57</v>
      </c>
      <c r="BO294" s="8">
        <v>45412</v>
      </c>
      <c r="BP294" s="5">
        <v>0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-0.97</v>
      </c>
      <c r="BW294" s="8">
        <v>45412</v>
      </c>
      <c r="BX294" s="5">
        <v>736</v>
      </c>
      <c r="BY294" s="8">
        <v>45412</v>
      </c>
      <c r="BZ294" s="5">
        <v>4.5999999999999996</v>
      </c>
      <c r="CA294" s="8">
        <v>45412</v>
      </c>
      <c r="CB294" s="5">
        <v>4.5999999999999996</v>
      </c>
      <c r="CC294" s="8">
        <v>45412</v>
      </c>
      <c r="CD294" s="5">
        <v>-75.905000000000001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0.88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0.1</v>
      </c>
      <c r="DC294" s="8">
        <v>45412</v>
      </c>
      <c r="DD294" s="5">
        <v>2.8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5.0999999999999996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1</v>
      </c>
      <c r="DW294" s="8">
        <v>45412</v>
      </c>
      <c r="DX294" s="5">
        <v>-3.4</v>
      </c>
      <c r="DY294" s="8">
        <v>45412</v>
      </c>
      <c r="DZ294" s="5">
        <v>103.5</v>
      </c>
      <c r="EA294" s="8">
        <v>45412</v>
      </c>
      <c r="EB294" s="5">
        <v>99.682599999999994</v>
      </c>
    </row>
    <row r="295" spans="1:132" x14ac:dyDescent="0.2">
      <c r="A295" s="8">
        <v>45443</v>
      </c>
      <c r="B295" s="5">
        <v>48.5</v>
      </c>
      <c r="C295" s="8">
        <v>45443</v>
      </c>
      <c r="D295" s="5">
        <v>46.3</v>
      </c>
      <c r="E295" s="8">
        <v>45443</v>
      </c>
      <c r="F295" s="5">
        <v>57</v>
      </c>
      <c r="G295" s="8">
        <v>45443</v>
      </c>
      <c r="H295" s="5">
        <v>53.5</v>
      </c>
      <c r="O295" s="8">
        <v>45443</v>
      </c>
      <c r="P295" s="5">
        <v>36.200000000000003</v>
      </c>
      <c r="Y295" s="8">
        <v>45443</v>
      </c>
      <c r="Z295" s="5">
        <v>4.8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193</v>
      </c>
      <c r="AM295" s="8">
        <v>45443</v>
      </c>
      <c r="AN295" s="5">
        <v>154489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0.7</v>
      </c>
      <c r="AY295" s="8">
        <v>45443</v>
      </c>
      <c r="AZ295" s="5">
        <v>0.61</v>
      </c>
      <c r="BA295" s="8">
        <v>45443</v>
      </c>
      <c r="BB295" s="5">
        <v>6900</v>
      </c>
      <c r="BC295" s="8">
        <v>45443</v>
      </c>
      <c r="BD295" s="5">
        <v>2.1</v>
      </c>
      <c r="BE295" s="8">
        <v>45443</v>
      </c>
      <c r="BF295" s="5">
        <v>15.9</v>
      </c>
      <c r="BG295" s="8">
        <v>45443</v>
      </c>
      <c r="BH295" s="5">
        <v>15.824999999999999</v>
      </c>
      <c r="BI295" s="8">
        <v>45443</v>
      </c>
      <c r="BJ295" s="5">
        <v>2.6</v>
      </c>
      <c r="BK295" s="8">
        <v>45443</v>
      </c>
      <c r="BL295" s="5">
        <v>0.3</v>
      </c>
      <c r="BM295" s="8">
        <v>45443</v>
      </c>
      <c r="BN295" s="5">
        <v>1.95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-0.49</v>
      </c>
      <c r="BW295" s="8">
        <v>45443</v>
      </c>
      <c r="BX295" s="5">
        <v>672</v>
      </c>
      <c r="BY295" s="8">
        <v>45443</v>
      </c>
      <c r="BZ295" s="5">
        <v>4.0999999999999996</v>
      </c>
      <c r="CA295" s="8">
        <v>45443</v>
      </c>
      <c r="CB295" s="5">
        <v>6.5</v>
      </c>
      <c r="CC295" s="8">
        <v>45443</v>
      </c>
      <c r="CD295" s="5">
        <v>-76.632000000000005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1.25</v>
      </c>
      <c r="CM295" s="8">
        <v>45443</v>
      </c>
      <c r="CN295" s="5">
        <v>0</v>
      </c>
      <c r="CO295" s="8">
        <v>45443</v>
      </c>
      <c r="CP295" s="5">
        <v>0.1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0.3</v>
      </c>
      <c r="DC295" s="8">
        <v>45443</v>
      </c>
      <c r="DD295" s="5">
        <v>2.8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4.9000000000000004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0.9</v>
      </c>
      <c r="DW295" s="8">
        <v>45443</v>
      </c>
      <c r="DX295" s="5">
        <v>-2.9</v>
      </c>
      <c r="DY295" s="8">
        <v>45443</v>
      </c>
      <c r="DZ295" s="5">
        <v>103.1</v>
      </c>
      <c r="EA295" s="8">
        <v>45443</v>
      </c>
      <c r="EB295" s="5">
        <v>99.6995</v>
      </c>
    </row>
    <row r="296" spans="1:132" x14ac:dyDescent="0.2">
      <c r="A296" s="8">
        <v>45473</v>
      </c>
      <c r="B296" s="5">
        <v>48.3</v>
      </c>
      <c r="C296" s="8">
        <v>45473</v>
      </c>
      <c r="D296" s="5">
        <v>48.9</v>
      </c>
      <c r="E296" s="8">
        <v>45473</v>
      </c>
      <c r="F296" s="5">
        <v>52.1</v>
      </c>
      <c r="G296" s="8">
        <v>45473</v>
      </c>
      <c r="H296" s="5">
        <v>49.2</v>
      </c>
      <c r="O296" s="8">
        <v>45473</v>
      </c>
      <c r="P296" s="5">
        <v>47.4</v>
      </c>
      <c r="Y296" s="8">
        <v>45473</v>
      </c>
      <c r="Z296" s="5">
        <v>0.5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87</v>
      </c>
      <c r="AM296" s="8">
        <v>45473</v>
      </c>
      <c r="AN296" s="5">
        <v>154778</v>
      </c>
      <c r="AQ296" s="8">
        <v>45473</v>
      </c>
      <c r="AR296" s="5">
        <v>4.0999999999999996</v>
      </c>
      <c r="AU296" s="8">
        <v>45473</v>
      </c>
      <c r="AV296" s="5">
        <v>-1.1000000000000001</v>
      </c>
      <c r="AW296" s="8">
        <v>45473</v>
      </c>
      <c r="AX296" s="5">
        <v>0</v>
      </c>
      <c r="AY296" s="8">
        <v>45473</v>
      </c>
      <c r="AZ296" s="5">
        <v>0.27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14.992000000000001</v>
      </c>
      <c r="BI296" s="8">
        <v>45473</v>
      </c>
      <c r="BJ296" s="5">
        <v>2</v>
      </c>
      <c r="BK296" s="8">
        <v>45473</v>
      </c>
      <c r="BL296" s="5">
        <v>-0.1</v>
      </c>
      <c r="BM296" s="8">
        <v>45473</v>
      </c>
      <c r="BN296" s="5">
        <v>2.5499999999999998</v>
      </c>
      <c r="BO296" s="8">
        <v>45473</v>
      </c>
      <c r="BP296" s="5">
        <v>0.1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-3.2</v>
      </c>
      <c r="BW296" s="8">
        <v>45473</v>
      </c>
      <c r="BX296" s="5">
        <v>672</v>
      </c>
      <c r="BY296" s="8">
        <v>45473</v>
      </c>
      <c r="BZ296" s="5">
        <v>5.7</v>
      </c>
      <c r="CA296" s="8">
        <v>45473</v>
      </c>
      <c r="CB296" s="5">
        <v>7.5</v>
      </c>
      <c r="CC296" s="8">
        <v>45473</v>
      </c>
      <c r="CD296" s="5">
        <v>-74.180000000000007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0.97</v>
      </c>
      <c r="CM296" s="8">
        <v>45473</v>
      </c>
      <c r="CN296" s="5">
        <v>0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0.2</v>
      </c>
      <c r="DC296" s="8">
        <v>45473</v>
      </c>
      <c r="DD296" s="5">
        <v>2.7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4.8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1.4</v>
      </c>
      <c r="DW296" s="8">
        <v>45473</v>
      </c>
      <c r="DX296" s="5">
        <v>-2.1</v>
      </c>
      <c r="DY296" s="8">
        <v>45473</v>
      </c>
      <c r="DZ296" s="5">
        <v>102.9</v>
      </c>
      <c r="EA296" s="8">
        <v>45473</v>
      </c>
      <c r="EB296" s="5">
        <v>99.703999999999994</v>
      </c>
    </row>
    <row r="297" spans="1:132" x14ac:dyDescent="0.2">
      <c r="A297" s="8">
        <v>45504</v>
      </c>
      <c r="B297" s="5">
        <v>47</v>
      </c>
      <c r="C297" s="8">
        <v>45504</v>
      </c>
      <c r="D297" s="5">
        <v>47.6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44.4</v>
      </c>
      <c r="Y297" s="8">
        <v>45504</v>
      </c>
      <c r="Z297" s="5">
        <v>12.8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88</v>
      </c>
      <c r="AM297" s="8">
        <v>45504</v>
      </c>
      <c r="AN297" s="5">
        <v>154765</v>
      </c>
      <c r="AQ297" s="8">
        <v>45504</v>
      </c>
      <c r="AR297" s="5">
        <v>4.2</v>
      </c>
      <c r="AU297" s="8">
        <v>45504</v>
      </c>
      <c r="AV297" s="5">
        <v>0</v>
      </c>
      <c r="AW297" s="8">
        <v>45504</v>
      </c>
      <c r="AX297" s="5">
        <v>-0.7</v>
      </c>
      <c r="AY297" s="8">
        <v>45504</v>
      </c>
      <c r="AZ297" s="5">
        <v>-0.71</v>
      </c>
      <c r="BA297" s="8">
        <v>45504</v>
      </c>
      <c r="BB297" s="5">
        <v>6900</v>
      </c>
      <c r="BC297" s="8">
        <v>45504</v>
      </c>
      <c r="BD297" s="5">
        <v>3</v>
      </c>
      <c r="BE297" s="8">
        <v>45504</v>
      </c>
      <c r="BF297" s="5">
        <v>15.82</v>
      </c>
      <c r="BG297" s="8">
        <v>45504</v>
      </c>
      <c r="BH297" s="5">
        <v>15.83</v>
      </c>
      <c r="BI297" s="8">
        <v>45504</v>
      </c>
      <c r="BJ297" s="5">
        <v>3</v>
      </c>
      <c r="BK297" s="8">
        <v>45504</v>
      </c>
      <c r="BL297" s="5">
        <v>1.2</v>
      </c>
      <c r="BM297" s="8">
        <v>45504</v>
      </c>
      <c r="BN297" s="5">
        <v>3.22</v>
      </c>
      <c r="BO297" s="8">
        <v>45504</v>
      </c>
      <c r="BP297" s="5">
        <v>0.3</v>
      </c>
      <c r="BQ297" s="8">
        <v>45504</v>
      </c>
      <c r="BR297" s="5">
        <v>1262</v>
      </c>
      <c r="BS297" s="8">
        <v>45504</v>
      </c>
      <c r="BT297" s="5">
        <v>1406</v>
      </c>
      <c r="BU297" s="8">
        <v>45504</v>
      </c>
      <c r="BV297" s="5">
        <v>1.27</v>
      </c>
      <c r="BW297" s="8">
        <v>45504</v>
      </c>
      <c r="BX297" s="5">
        <v>707</v>
      </c>
      <c r="BY297" s="8">
        <v>45504</v>
      </c>
      <c r="BZ297" s="5">
        <v>5.2</v>
      </c>
      <c r="CA297" s="8">
        <v>45504</v>
      </c>
      <c r="CB297" s="5">
        <v>8.9</v>
      </c>
      <c r="CC297" s="8">
        <v>45504</v>
      </c>
      <c r="CD297" s="5">
        <v>-79.885999999999996</v>
      </c>
      <c r="CG297" s="8">
        <v>45504</v>
      </c>
      <c r="CH297" s="5">
        <v>4.9000000000000004</v>
      </c>
      <c r="CI297" s="8">
        <v>45504</v>
      </c>
      <c r="CJ297" s="5">
        <v>9.8000000000000007</v>
      </c>
      <c r="CK297" s="8">
        <v>45474</v>
      </c>
      <c r="CL297" s="5">
        <v>1.03</v>
      </c>
      <c r="CM297" s="8">
        <v>45504</v>
      </c>
      <c r="CN297" s="5">
        <v>0.1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2.6652999999999998</v>
      </c>
      <c r="DA297" s="8">
        <v>45504</v>
      </c>
      <c r="DB297" s="5">
        <v>0.2</v>
      </c>
      <c r="DC297" s="8">
        <v>45504</v>
      </c>
      <c r="DD297" s="5">
        <v>2.6</v>
      </c>
      <c r="DE297" s="8">
        <v>45504</v>
      </c>
      <c r="DF297" s="5">
        <v>0.6</v>
      </c>
      <c r="DG297" s="8">
        <v>45504</v>
      </c>
      <c r="DH297" s="5">
        <v>5.4</v>
      </c>
      <c r="DI297" s="8">
        <v>45504</v>
      </c>
      <c r="DJ297" s="5">
        <v>2.9</v>
      </c>
      <c r="DK297" s="8">
        <v>45504</v>
      </c>
      <c r="DL297" s="5">
        <v>4.3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1.6</v>
      </c>
      <c r="DW297" s="8">
        <v>45504</v>
      </c>
      <c r="DX297" s="5">
        <v>-1.7</v>
      </c>
      <c r="DY297" s="8">
        <v>45504</v>
      </c>
      <c r="DZ297" s="5">
        <v>102.4</v>
      </c>
      <c r="EA297" s="8">
        <v>45504</v>
      </c>
      <c r="EB297" s="5">
        <v>99.741900000000001</v>
      </c>
    </row>
    <row r="298" spans="1:132" x14ac:dyDescent="0.2">
      <c r="A298" s="8">
        <v>45535</v>
      </c>
      <c r="B298" s="5">
        <v>47.5</v>
      </c>
      <c r="C298" s="8">
        <v>45535</v>
      </c>
      <c r="D298" s="5">
        <v>45.6</v>
      </c>
      <c r="E298" s="8">
        <v>45535</v>
      </c>
      <c r="F298" s="5">
        <v>54</v>
      </c>
      <c r="G298" s="8">
        <v>45535</v>
      </c>
      <c r="H298" s="5">
        <v>51.6</v>
      </c>
      <c r="O298" s="8">
        <v>45535</v>
      </c>
      <c r="P298" s="5">
        <v>44.4</v>
      </c>
      <c r="Y298" s="8">
        <v>45535</v>
      </c>
      <c r="Z298" s="5">
        <v>-3.3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71</v>
      </c>
      <c r="AM298" s="8">
        <v>45535</v>
      </c>
      <c r="AN298" s="5">
        <v>154928</v>
      </c>
      <c r="AQ298" s="8">
        <v>45535</v>
      </c>
      <c r="AR298" s="5">
        <v>4.2</v>
      </c>
      <c r="AU298" s="8">
        <v>45535</v>
      </c>
      <c r="AV298" s="5">
        <v>0.9</v>
      </c>
      <c r="AW298" s="8">
        <v>45535</v>
      </c>
      <c r="AX298" s="5">
        <v>0.6</v>
      </c>
      <c r="AY298" s="8">
        <v>45535</v>
      </c>
      <c r="AZ298" s="5">
        <v>0.49</v>
      </c>
      <c r="BA298" s="8">
        <v>45535</v>
      </c>
      <c r="BB298" s="5">
        <v>7000</v>
      </c>
      <c r="BC298" s="8">
        <v>45535</v>
      </c>
      <c r="BD298" s="5">
        <v>1.3</v>
      </c>
      <c r="BE298" s="8">
        <v>45535</v>
      </c>
      <c r="BF298" s="5">
        <v>15.13</v>
      </c>
      <c r="BG298" s="8">
        <v>45535</v>
      </c>
      <c r="BH298" s="5">
        <v>15.138</v>
      </c>
      <c r="BI298" s="8">
        <v>45535</v>
      </c>
      <c r="BJ298" s="5">
        <v>1.9</v>
      </c>
      <c r="BK298" s="8">
        <v>45535</v>
      </c>
      <c r="BL298" s="5">
        <v>-0.2</v>
      </c>
      <c r="BM298" s="8">
        <v>45535</v>
      </c>
      <c r="BN298" s="5">
        <v>1.37</v>
      </c>
      <c r="BO298" s="8">
        <v>45535</v>
      </c>
      <c r="BP298" s="5">
        <v>0.1</v>
      </c>
      <c r="BQ298" s="8">
        <v>45535</v>
      </c>
      <c r="BR298" s="5">
        <v>1379</v>
      </c>
      <c r="BS298" s="8">
        <v>45535</v>
      </c>
      <c r="BT298" s="5">
        <v>1470</v>
      </c>
      <c r="BU298" s="8">
        <v>45535</v>
      </c>
      <c r="BV298" s="5">
        <v>-1.26</v>
      </c>
      <c r="BW298" s="8">
        <v>45535</v>
      </c>
      <c r="BX298" s="5">
        <v>691</v>
      </c>
      <c r="BY298" s="8">
        <v>45535</v>
      </c>
      <c r="BZ298" s="5">
        <v>5.4</v>
      </c>
      <c r="CA298" s="8">
        <v>45535</v>
      </c>
      <c r="CB298" s="5">
        <v>8.1</v>
      </c>
      <c r="CC298" s="8">
        <v>45535</v>
      </c>
      <c r="CD298" s="5">
        <v>-71.444000000000003</v>
      </c>
      <c r="CG298" s="8">
        <v>45535</v>
      </c>
      <c r="CH298" s="5">
        <v>-0.8</v>
      </c>
      <c r="CI298" s="8">
        <v>45535</v>
      </c>
      <c r="CJ298" s="5">
        <v>-0.9</v>
      </c>
      <c r="CK298" s="8">
        <v>45505</v>
      </c>
      <c r="CL298" s="5">
        <v>1.88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2.7311200000000002</v>
      </c>
      <c r="DA298" s="8">
        <v>45535</v>
      </c>
      <c r="DB298" s="5">
        <v>0.1</v>
      </c>
      <c r="DC298" s="8">
        <v>45535</v>
      </c>
      <c r="DD298" s="5">
        <v>2.4</v>
      </c>
      <c r="DE298" s="8">
        <v>45535</v>
      </c>
      <c r="DF298" s="5">
        <v>0.2</v>
      </c>
      <c r="DG298" s="8">
        <v>45535</v>
      </c>
      <c r="DH298" s="5">
        <v>5.3</v>
      </c>
      <c r="DI298" s="8">
        <v>45535</v>
      </c>
      <c r="DJ298" s="5">
        <v>2.9</v>
      </c>
      <c r="DK298" s="8">
        <v>45535</v>
      </c>
      <c r="DL298" s="5">
        <v>4.2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2.1</v>
      </c>
      <c r="DW298" s="8">
        <v>45535</v>
      </c>
      <c r="DX298" s="5">
        <v>-0.7</v>
      </c>
      <c r="DY298" s="8">
        <v>45535</v>
      </c>
      <c r="DZ298" s="5">
        <v>102.1</v>
      </c>
      <c r="EA298" s="8">
        <v>45535</v>
      </c>
      <c r="EB298" s="5">
        <v>99.8279</v>
      </c>
    </row>
    <row r="299" spans="1:132" x14ac:dyDescent="0.2">
      <c r="A299" s="8">
        <v>45565</v>
      </c>
      <c r="B299" s="5">
        <v>47.5</v>
      </c>
      <c r="C299" s="8">
        <v>45565</v>
      </c>
      <c r="D299" s="5">
        <v>46.7</v>
      </c>
      <c r="E299" s="8">
        <v>45565</v>
      </c>
      <c r="F299" s="5">
        <v>48.3</v>
      </c>
      <c r="G299" s="8">
        <v>45565</v>
      </c>
      <c r="H299" s="5">
        <v>54.5</v>
      </c>
      <c r="O299" s="8">
        <v>45565</v>
      </c>
      <c r="P299" s="5">
        <v>44.9</v>
      </c>
      <c r="Y299" s="8">
        <v>45565</v>
      </c>
      <c r="Z299" s="5">
        <v>0.9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99.2</v>
      </c>
      <c r="AI299" s="8">
        <v>45565</v>
      </c>
      <c r="AJ299" s="5">
        <v>91.5</v>
      </c>
      <c r="AK299" s="8">
        <v>45565</v>
      </c>
      <c r="AL299" s="5">
        <v>240</v>
      </c>
      <c r="AM299" s="8">
        <v>45565</v>
      </c>
      <c r="AN299" s="5">
        <v>155488</v>
      </c>
      <c r="AQ299" s="8">
        <v>45565</v>
      </c>
      <c r="AR299" s="5">
        <v>4.0999999999999996</v>
      </c>
      <c r="AU299" s="8">
        <v>45565</v>
      </c>
      <c r="AV299" s="5">
        <v>-0.9</v>
      </c>
      <c r="AW299" s="8">
        <v>45565</v>
      </c>
      <c r="AX299" s="5">
        <v>-0.3</v>
      </c>
      <c r="AY299" s="8">
        <v>45565</v>
      </c>
      <c r="AZ299" s="5">
        <v>-0.41</v>
      </c>
      <c r="BA299" s="8">
        <v>45565</v>
      </c>
      <c r="BB299" s="5">
        <v>6700</v>
      </c>
      <c r="BC299" s="8">
        <v>45565</v>
      </c>
      <c r="BD299" s="5">
        <v>0.6</v>
      </c>
      <c r="BE299" s="8">
        <v>45565</v>
      </c>
      <c r="BF299" s="5">
        <v>15.77</v>
      </c>
      <c r="BG299" s="8">
        <v>45565</v>
      </c>
      <c r="BH299" s="5">
        <v>15.798999999999999</v>
      </c>
      <c r="BI299" s="8">
        <v>45565</v>
      </c>
      <c r="BJ299" s="5">
        <v>2</v>
      </c>
      <c r="BK299" s="8">
        <v>45565</v>
      </c>
      <c r="BL299" s="5">
        <v>0.8</v>
      </c>
      <c r="BM299" s="8">
        <v>45565</v>
      </c>
      <c r="BN299" s="5">
        <v>-0.08</v>
      </c>
      <c r="BO299" s="8">
        <v>45565</v>
      </c>
      <c r="BP299" s="5">
        <v>-0.3</v>
      </c>
      <c r="BQ299" s="8">
        <v>45565</v>
      </c>
      <c r="BR299" s="5">
        <v>1355</v>
      </c>
      <c r="BS299" s="8">
        <v>45565</v>
      </c>
      <c r="BT299" s="5">
        <v>1425</v>
      </c>
      <c r="BU299" s="8">
        <v>45565</v>
      </c>
      <c r="BV299" s="5">
        <v>-0.76</v>
      </c>
      <c r="BW299" s="8">
        <v>45565</v>
      </c>
      <c r="BX299" s="5">
        <v>726</v>
      </c>
      <c r="BY299" s="8">
        <v>45565</v>
      </c>
      <c r="BZ299" s="5">
        <v>3.1</v>
      </c>
      <c r="CA299" s="8">
        <v>45565</v>
      </c>
      <c r="CB299" s="5">
        <v>9.6</v>
      </c>
      <c r="CC299" s="8">
        <v>45565</v>
      </c>
      <c r="CD299" s="5">
        <v>-85.013999999999996</v>
      </c>
      <c r="CG299" s="8">
        <v>45565</v>
      </c>
      <c r="CH299" s="5">
        <v>-0.2</v>
      </c>
      <c r="CI299" s="8">
        <v>45565</v>
      </c>
      <c r="CJ299" s="5">
        <v>-0.4</v>
      </c>
      <c r="CK299" s="8">
        <v>45538</v>
      </c>
      <c r="CL299" s="5">
        <v>2.37</v>
      </c>
      <c r="CM299" s="8">
        <v>45565</v>
      </c>
      <c r="CN299" s="5">
        <v>0.2</v>
      </c>
      <c r="CO299" s="8">
        <v>45565</v>
      </c>
      <c r="CP299" s="5">
        <v>0.3</v>
      </c>
      <c r="CQ299" s="8">
        <v>45565</v>
      </c>
      <c r="CR299" s="5">
        <v>2.4</v>
      </c>
      <c r="CS299" s="8">
        <v>45565</v>
      </c>
      <c r="CT299" s="5">
        <v>3.3</v>
      </c>
      <c r="CU299" s="8">
        <v>45565</v>
      </c>
      <c r="CV299" s="5">
        <v>2.6607799999999999</v>
      </c>
      <c r="DA299" s="8">
        <v>45565</v>
      </c>
      <c r="DB299" s="5">
        <v>0.3</v>
      </c>
      <c r="DC299" s="8">
        <v>45565</v>
      </c>
      <c r="DD299" s="5">
        <v>2.4</v>
      </c>
      <c r="DE299" s="8">
        <v>45565</v>
      </c>
      <c r="DF299" s="5">
        <v>0.7</v>
      </c>
      <c r="DG299" s="8">
        <v>45565</v>
      </c>
      <c r="DH299" s="5">
        <v>5.4</v>
      </c>
      <c r="DI299" s="8">
        <v>45565</v>
      </c>
      <c r="DJ299" s="5">
        <v>3.2</v>
      </c>
      <c r="DK299" s="8">
        <v>45565</v>
      </c>
      <c r="DL299" s="5">
        <v>3.8</v>
      </c>
      <c r="DM299" s="8">
        <v>45565</v>
      </c>
      <c r="DN299" s="5">
        <v>4.7</v>
      </c>
      <c r="DS299" s="8">
        <v>45565</v>
      </c>
      <c r="DT299" s="5">
        <v>56.16</v>
      </c>
      <c r="DU299" s="8">
        <v>45565</v>
      </c>
      <c r="DV299" s="5">
        <v>2.7</v>
      </c>
      <c r="DW299" s="8">
        <v>45565</v>
      </c>
      <c r="DX299" s="5">
        <v>0.2</v>
      </c>
      <c r="DY299" s="8">
        <v>45565</v>
      </c>
      <c r="DZ299" s="5">
        <v>101.7</v>
      </c>
      <c r="EA299" s="8">
        <v>45565</v>
      </c>
      <c r="EB299" s="5">
        <v>99.960499999999996</v>
      </c>
    </row>
    <row r="300" spans="1:132" x14ac:dyDescent="0.2">
      <c r="A300" s="8">
        <v>45596</v>
      </c>
      <c r="B300" s="5">
        <v>46.9</v>
      </c>
      <c r="C300" s="8">
        <v>45596</v>
      </c>
      <c r="D300" s="5">
        <v>47.9</v>
      </c>
      <c r="E300" s="8">
        <v>45596</v>
      </c>
      <c r="F300" s="5">
        <v>54.8</v>
      </c>
      <c r="G300" s="8">
        <v>45596</v>
      </c>
      <c r="H300" s="5">
        <v>55.8</v>
      </c>
      <c r="O300" s="8">
        <v>45596</v>
      </c>
      <c r="P300" s="5">
        <v>41</v>
      </c>
      <c r="Y300" s="8">
        <v>45596</v>
      </c>
      <c r="Z300" s="5">
        <v>6</v>
      </c>
      <c r="AA300" s="8">
        <v>45596</v>
      </c>
      <c r="AB300" s="5">
        <v>-14</v>
      </c>
      <c r="AE300" s="8">
        <v>45596</v>
      </c>
      <c r="AF300" s="5">
        <v>70.5</v>
      </c>
      <c r="AG300" s="8">
        <v>45596</v>
      </c>
      <c r="AH300" s="5">
        <v>109.6</v>
      </c>
      <c r="AI300" s="8">
        <v>45596</v>
      </c>
      <c r="AJ300" s="5">
        <v>93.7</v>
      </c>
      <c r="AK300" s="8">
        <v>45596</v>
      </c>
      <c r="AL300" s="5">
        <v>44</v>
      </c>
      <c r="AM300" s="8">
        <v>45596</v>
      </c>
      <c r="AN300" s="5">
        <v>155003</v>
      </c>
      <c r="AQ300" s="8">
        <v>45596</v>
      </c>
      <c r="AR300" s="5">
        <v>4.0999999999999996</v>
      </c>
      <c r="AU300" s="8">
        <v>45596</v>
      </c>
      <c r="AV300" s="5">
        <v>1.6</v>
      </c>
      <c r="AW300" s="8">
        <v>45596</v>
      </c>
      <c r="AX300" s="5">
        <v>-0.6</v>
      </c>
      <c r="AY300" s="8">
        <v>45596</v>
      </c>
      <c r="AZ300" s="5">
        <v>-0.37</v>
      </c>
      <c r="BA300" s="8">
        <v>45596</v>
      </c>
      <c r="BB300" s="5">
        <v>6600</v>
      </c>
      <c r="BC300" s="8">
        <v>45596</v>
      </c>
      <c r="BD300" s="5">
        <v>1.6</v>
      </c>
      <c r="BE300" s="8">
        <v>45596</v>
      </c>
      <c r="BF300" s="5">
        <v>16.04</v>
      </c>
      <c r="BG300" s="8">
        <v>45596</v>
      </c>
      <c r="BH300" s="5">
        <v>16.119</v>
      </c>
      <c r="BI300" s="8">
        <v>45596</v>
      </c>
      <c r="BJ300" s="5">
        <v>3.1</v>
      </c>
      <c r="BK300" s="8">
        <v>45596</v>
      </c>
      <c r="BL300" s="5">
        <v>0.6</v>
      </c>
      <c r="BM300" s="8">
        <v>45596</v>
      </c>
      <c r="BN300" s="5">
        <v>0.62</v>
      </c>
      <c r="BO300" s="8">
        <v>45596</v>
      </c>
      <c r="BP300" s="5">
        <v>0.3</v>
      </c>
      <c r="BQ300" s="8">
        <v>45596</v>
      </c>
      <c r="BR300" s="5">
        <v>1344</v>
      </c>
      <c r="BS300" s="8">
        <v>45596</v>
      </c>
      <c r="BT300" s="5">
        <v>1419</v>
      </c>
      <c r="BU300" s="8">
        <v>45596</v>
      </c>
      <c r="BV300" s="5">
        <v>3.33</v>
      </c>
      <c r="BW300" s="8">
        <v>45596</v>
      </c>
      <c r="BX300" s="5">
        <v>623</v>
      </c>
      <c r="BY300" s="8">
        <v>45596</v>
      </c>
      <c r="BZ300" s="5">
        <v>2.1</v>
      </c>
      <c r="CA300" s="8">
        <v>45596</v>
      </c>
      <c r="CB300" s="5">
        <v>4.5999999999999996</v>
      </c>
      <c r="CC300" s="8">
        <v>45596</v>
      </c>
      <c r="CD300" s="5">
        <v>-73.727000000000004</v>
      </c>
      <c r="CG300" s="8">
        <v>45596</v>
      </c>
      <c r="CH300" s="5">
        <v>0.5</v>
      </c>
      <c r="CI300" s="8">
        <v>45596</v>
      </c>
      <c r="CJ300" s="5">
        <v>0.7</v>
      </c>
      <c r="CK300" s="8">
        <v>45566</v>
      </c>
      <c r="CL300" s="5">
        <v>1.22</v>
      </c>
      <c r="CM300" s="8">
        <v>45596</v>
      </c>
      <c r="CN300" s="5">
        <v>0.2</v>
      </c>
      <c r="CO300" s="8">
        <v>45596</v>
      </c>
      <c r="CP300" s="5">
        <v>0.3</v>
      </c>
      <c r="CQ300" s="8">
        <v>45596</v>
      </c>
      <c r="CR300" s="5">
        <v>2.6</v>
      </c>
      <c r="CS300" s="8">
        <v>45596</v>
      </c>
      <c r="CT300" s="5">
        <v>3.3</v>
      </c>
      <c r="CU300" s="8">
        <v>45596</v>
      </c>
      <c r="CV300" s="5">
        <v>2.8244600000000002</v>
      </c>
      <c r="DA300" s="8">
        <v>45596</v>
      </c>
      <c r="DB300" s="5">
        <v>0.6</v>
      </c>
      <c r="DC300" s="8">
        <v>45596</v>
      </c>
      <c r="DD300" s="5">
        <v>2.4</v>
      </c>
      <c r="DE300" s="8">
        <v>45596</v>
      </c>
      <c r="DF300" s="5">
        <v>0.4</v>
      </c>
      <c r="DG300" s="8">
        <v>45596</v>
      </c>
      <c r="DH300" s="5">
        <v>5.5</v>
      </c>
      <c r="DI300" s="8">
        <v>45596</v>
      </c>
      <c r="DJ300" s="5">
        <v>3.1</v>
      </c>
      <c r="DK300" s="8">
        <v>45596</v>
      </c>
      <c r="DL300" s="5">
        <v>4</v>
      </c>
      <c r="DM300" s="8">
        <v>45596</v>
      </c>
      <c r="DN300" s="5">
        <v>4.5999999999999996</v>
      </c>
      <c r="DS300" s="8">
        <v>45596</v>
      </c>
      <c r="DT300" s="5">
        <v>46.11</v>
      </c>
      <c r="DU300" s="8">
        <v>45596</v>
      </c>
      <c r="DV300" s="5">
        <v>3.1</v>
      </c>
      <c r="DW300" s="8">
        <v>45596</v>
      </c>
      <c r="DX300" s="5">
        <v>1.1000000000000001</v>
      </c>
      <c r="DY300" s="8">
        <v>45596</v>
      </c>
      <c r="DZ300" s="5">
        <v>101.4</v>
      </c>
      <c r="EA300" s="8">
        <v>45596</v>
      </c>
      <c r="EB300" s="5">
        <v>100.1211</v>
      </c>
    </row>
    <row r="301" spans="1:132" x14ac:dyDescent="0.2">
      <c r="A301" s="8">
        <v>45626</v>
      </c>
      <c r="B301" s="5">
        <v>48.4</v>
      </c>
      <c r="C301" s="8">
        <v>45626</v>
      </c>
      <c r="D301" s="5">
        <v>50.3</v>
      </c>
      <c r="E301" s="8">
        <v>45626</v>
      </c>
      <c r="F301" s="5">
        <v>50.3</v>
      </c>
      <c r="G301" s="8">
        <v>45626</v>
      </c>
      <c r="H301" s="5">
        <v>52.5</v>
      </c>
      <c r="O301" s="8">
        <v>45626</v>
      </c>
      <c r="P301" s="5">
        <v>39.799999999999997</v>
      </c>
      <c r="Y301" s="8">
        <v>45626</v>
      </c>
      <c r="Z301" s="5">
        <v>-4.4000000000000004</v>
      </c>
      <c r="AA301" s="8">
        <v>45626</v>
      </c>
      <c r="AB301" s="5">
        <v>-14</v>
      </c>
      <c r="AE301" s="8">
        <v>45626</v>
      </c>
      <c r="AF301" s="5">
        <v>71.8</v>
      </c>
      <c r="AG301" s="8">
        <v>45626</v>
      </c>
      <c r="AH301" s="5">
        <v>112.8</v>
      </c>
      <c r="AI301" s="8">
        <v>45626</v>
      </c>
      <c r="AJ301" s="5">
        <v>101.7</v>
      </c>
      <c r="AK301" s="8">
        <v>45626</v>
      </c>
      <c r="AL301" s="5">
        <v>261</v>
      </c>
      <c r="AM301" s="8">
        <v>45626</v>
      </c>
      <c r="AN301" s="5">
        <v>155130</v>
      </c>
      <c r="AQ301" s="8">
        <v>45626</v>
      </c>
      <c r="AR301" s="5">
        <v>4.2</v>
      </c>
      <c r="AU301" s="8">
        <v>45626</v>
      </c>
      <c r="AV301" s="5">
        <v>0.4</v>
      </c>
      <c r="AW301" s="8">
        <v>45626</v>
      </c>
      <c r="AX301" s="5">
        <v>0.1</v>
      </c>
      <c r="AY301" s="8">
        <v>45626</v>
      </c>
      <c r="AZ301" s="5">
        <v>-0.25</v>
      </c>
      <c r="BA301" s="8">
        <v>45626</v>
      </c>
      <c r="BB301" s="5">
        <v>6400</v>
      </c>
      <c r="BC301" s="8">
        <v>45626</v>
      </c>
      <c r="BD301" s="5">
        <v>2.4</v>
      </c>
      <c r="BE301" s="8">
        <v>45626</v>
      </c>
      <c r="BF301" s="5">
        <v>16.5</v>
      </c>
      <c r="BG301" s="8">
        <v>45626</v>
      </c>
      <c r="BH301" s="5">
        <v>16.66</v>
      </c>
      <c r="BI301" s="8">
        <v>45626</v>
      </c>
      <c r="BJ301" s="5">
        <v>3.9</v>
      </c>
      <c r="BK301" s="8">
        <v>45626</v>
      </c>
      <c r="BL301" s="5">
        <v>0.6</v>
      </c>
      <c r="BM301" s="8">
        <v>45626</v>
      </c>
      <c r="BN301" s="5">
        <v>1.92</v>
      </c>
      <c r="BO301" s="8">
        <v>45626</v>
      </c>
      <c r="BP301" s="5">
        <v>0</v>
      </c>
      <c r="BQ301" s="8">
        <v>45626</v>
      </c>
      <c r="BR301" s="5">
        <v>1305</v>
      </c>
      <c r="BS301" s="8">
        <v>45626</v>
      </c>
      <c r="BT301" s="5">
        <v>1493</v>
      </c>
      <c r="BU301" s="8">
        <v>45626</v>
      </c>
      <c r="BV301" s="5">
        <v>3.47</v>
      </c>
      <c r="BW301" s="8">
        <v>45626</v>
      </c>
      <c r="BX301" s="5">
        <v>676</v>
      </c>
      <c r="BY301" s="8">
        <v>45626</v>
      </c>
      <c r="BZ301" s="5">
        <v>6.6</v>
      </c>
      <c r="CA301" s="8">
        <v>45626</v>
      </c>
      <c r="CB301" s="5">
        <v>9.5</v>
      </c>
      <c r="CC301" s="8">
        <v>45626</v>
      </c>
      <c r="CD301" s="5">
        <v>-78.239000000000004</v>
      </c>
      <c r="CG301" s="8">
        <v>45626</v>
      </c>
      <c r="CH301" s="5">
        <v>-0.8</v>
      </c>
      <c r="CI301" s="8">
        <v>45626</v>
      </c>
      <c r="CJ301" s="5">
        <v>-2</v>
      </c>
      <c r="CK301" s="8">
        <v>45597</v>
      </c>
      <c r="CL301" s="5">
        <v>3.09</v>
      </c>
      <c r="CM301" s="8">
        <v>45626</v>
      </c>
      <c r="CN301" s="5">
        <v>0.3</v>
      </c>
      <c r="CO301" s="8">
        <v>45626</v>
      </c>
      <c r="CP301" s="5">
        <v>0.3</v>
      </c>
      <c r="CQ301" s="8">
        <v>45626</v>
      </c>
      <c r="CR301" s="5">
        <v>2.7</v>
      </c>
      <c r="CS301" s="8">
        <v>45626</v>
      </c>
      <c r="CT301" s="5">
        <v>3.3</v>
      </c>
      <c r="CU301" s="8">
        <v>45626</v>
      </c>
      <c r="CV301" s="5">
        <v>2.83188</v>
      </c>
      <c r="DA301" s="8">
        <v>45626</v>
      </c>
      <c r="DB301" s="5">
        <v>0.3</v>
      </c>
      <c r="DC301" s="8">
        <v>45626</v>
      </c>
      <c r="DD301" s="5">
        <v>2.1</v>
      </c>
      <c r="DE301" s="8">
        <v>45626</v>
      </c>
      <c r="DF301" s="5">
        <v>0.6</v>
      </c>
      <c r="DG301" s="8">
        <v>45626</v>
      </c>
      <c r="DH301" s="5">
        <v>5.7</v>
      </c>
      <c r="DI301" s="8">
        <v>45626</v>
      </c>
      <c r="DJ301" s="5">
        <v>3.1</v>
      </c>
      <c r="DK301" s="8">
        <v>45626</v>
      </c>
      <c r="DL301" s="5">
        <v>3.7</v>
      </c>
      <c r="DM301" s="8">
        <v>45626</v>
      </c>
      <c r="DN301" s="5">
        <v>4.3</v>
      </c>
      <c r="DS301" s="8">
        <v>45626</v>
      </c>
      <c r="DT301" s="5">
        <v>51.84</v>
      </c>
      <c r="DU301" s="8">
        <v>45626</v>
      </c>
      <c r="DV301" s="5">
        <v>3.7</v>
      </c>
      <c r="DW301" s="8">
        <v>45626</v>
      </c>
      <c r="DX301" s="5">
        <v>2.1</v>
      </c>
      <c r="DY301" s="8">
        <v>45626</v>
      </c>
      <c r="DZ301" s="5">
        <v>101.7</v>
      </c>
      <c r="EA301" s="8">
        <v>45626</v>
      </c>
      <c r="EB301" s="5">
        <v>100.2861</v>
      </c>
    </row>
    <row r="302" spans="1:132" x14ac:dyDescent="0.2">
      <c r="A302" s="8">
        <v>45657</v>
      </c>
      <c r="B302" s="5">
        <v>49.2</v>
      </c>
      <c r="C302" s="8">
        <v>45657</v>
      </c>
      <c r="D302" s="5">
        <v>52.1</v>
      </c>
      <c r="E302" s="8">
        <v>45657</v>
      </c>
      <c r="F302" s="5">
        <v>52.5</v>
      </c>
      <c r="G302" s="8">
        <v>45657</v>
      </c>
      <c r="H302" s="5">
        <v>54</v>
      </c>
      <c r="O302" s="8">
        <v>45657</v>
      </c>
      <c r="P302" s="5">
        <v>36.9</v>
      </c>
      <c r="Y302" s="8">
        <v>45657</v>
      </c>
      <c r="Z302" s="5">
        <v>-10.9</v>
      </c>
      <c r="AA302" s="8">
        <v>45657</v>
      </c>
      <c r="AB302" s="5">
        <v>-10</v>
      </c>
      <c r="AE302" s="8">
        <v>45657</v>
      </c>
      <c r="AF302" s="5">
        <v>74</v>
      </c>
      <c r="AG302" s="8">
        <v>45657</v>
      </c>
      <c r="AH302" s="5">
        <v>109.5</v>
      </c>
      <c r="AI302" s="8">
        <v>45657</v>
      </c>
      <c r="AJ302" s="5">
        <v>105.1</v>
      </c>
      <c r="AK302" s="8">
        <v>45657</v>
      </c>
      <c r="AL302" s="5">
        <v>323</v>
      </c>
      <c r="AM302" s="8">
        <v>45657</v>
      </c>
      <c r="AN302" s="5">
        <v>155232</v>
      </c>
      <c r="AQ302" s="8">
        <v>45657</v>
      </c>
      <c r="AR302" s="5">
        <v>4.0999999999999996</v>
      </c>
      <c r="AU302" s="8">
        <v>45657</v>
      </c>
      <c r="AV302" s="5">
        <v>0.3</v>
      </c>
      <c r="AW302" s="8">
        <v>45657</v>
      </c>
      <c r="AX302" s="5">
        <v>0.5</v>
      </c>
      <c r="AY302" s="8">
        <v>45657</v>
      </c>
      <c r="AZ302" s="5">
        <v>1.1299999999999999</v>
      </c>
      <c r="BA302" s="8">
        <v>45657</v>
      </c>
      <c r="BB302" s="5">
        <v>6700</v>
      </c>
      <c r="BC302" s="8">
        <v>45657</v>
      </c>
      <c r="BD302" s="5">
        <v>3.3</v>
      </c>
      <c r="BE302" s="8">
        <v>45657</v>
      </c>
      <c r="BF302" s="5">
        <v>16.8</v>
      </c>
      <c r="BG302" s="8">
        <v>45657</v>
      </c>
      <c r="BH302" s="5">
        <v>16.869</v>
      </c>
      <c r="BI302" s="8">
        <v>45657</v>
      </c>
      <c r="BJ302" s="5">
        <v>4.5999999999999996</v>
      </c>
      <c r="BK302" s="8">
        <v>45657</v>
      </c>
      <c r="BL302" s="5">
        <v>0.8</v>
      </c>
      <c r="BM302" s="8">
        <v>45657</v>
      </c>
      <c r="BN302" s="5">
        <v>3.15</v>
      </c>
      <c r="BO302" s="8">
        <v>45657</v>
      </c>
      <c r="BP302" s="5">
        <v>-0.7</v>
      </c>
      <c r="BQ302" s="8">
        <v>45657</v>
      </c>
      <c r="BR302" s="5">
        <v>1526</v>
      </c>
      <c r="BS302" s="8">
        <v>45657</v>
      </c>
      <c r="BT302" s="5">
        <v>1482</v>
      </c>
      <c r="BU302" s="8">
        <v>45657</v>
      </c>
      <c r="BV302" s="5">
        <v>2.88</v>
      </c>
      <c r="BW302" s="8">
        <v>45657</v>
      </c>
      <c r="BX302" s="5">
        <v>720</v>
      </c>
      <c r="BY302" s="8">
        <v>45657</v>
      </c>
      <c r="BZ302" s="5">
        <v>2.6</v>
      </c>
      <c r="CA302" s="8">
        <v>45657</v>
      </c>
      <c r="CB302" s="5">
        <v>12.2</v>
      </c>
      <c r="CC302" s="8">
        <v>45657</v>
      </c>
      <c r="CD302" s="5">
        <v>-98.061999999999998</v>
      </c>
      <c r="CG302" s="8">
        <v>45657</v>
      </c>
      <c r="CH302" s="5">
        <v>-0.6</v>
      </c>
      <c r="CI302" s="8">
        <v>45657</v>
      </c>
      <c r="CJ302" s="5">
        <v>-1.8</v>
      </c>
      <c r="CK302" s="8">
        <v>45628</v>
      </c>
      <c r="CL302" s="5">
        <v>3.21</v>
      </c>
      <c r="CM302" s="8">
        <v>45657</v>
      </c>
      <c r="CN302" s="5">
        <v>0.4</v>
      </c>
      <c r="CO302" s="8">
        <v>45657</v>
      </c>
      <c r="CP302" s="5">
        <v>0.2</v>
      </c>
      <c r="CQ302" s="8">
        <v>45657</v>
      </c>
      <c r="CR302" s="5">
        <v>2.9</v>
      </c>
      <c r="CS302" s="8">
        <v>45657</v>
      </c>
      <c r="CT302" s="5">
        <v>3.2</v>
      </c>
      <c r="CU302" s="8">
        <v>45657</v>
      </c>
      <c r="CV302" s="5">
        <v>2.8640699999999999</v>
      </c>
      <c r="DA302" s="8">
        <v>45657</v>
      </c>
      <c r="DB302" s="5">
        <v>0.3</v>
      </c>
      <c r="DC302" s="8">
        <v>45657</v>
      </c>
      <c r="DD302" s="5">
        <v>2</v>
      </c>
      <c r="DE302" s="8">
        <v>45657</v>
      </c>
      <c r="DF302" s="5">
        <v>0.9</v>
      </c>
      <c r="DG302" s="8">
        <v>45657</v>
      </c>
      <c r="DH302" s="5">
        <v>5.8</v>
      </c>
      <c r="DI302" s="8">
        <v>45657</v>
      </c>
      <c r="DJ302" s="5">
        <v>3.1</v>
      </c>
      <c r="DK302" s="8">
        <v>45657</v>
      </c>
      <c r="DL302" s="5">
        <v>3.3</v>
      </c>
      <c r="DM302" s="8">
        <v>45657</v>
      </c>
      <c r="DN302" s="5">
        <v>4.2</v>
      </c>
      <c r="DS302" s="8">
        <v>45657</v>
      </c>
      <c r="DT302" s="5">
        <v>62.94</v>
      </c>
      <c r="DU302" s="8">
        <v>45657</v>
      </c>
      <c r="DV302" s="5">
        <v>3.8</v>
      </c>
      <c r="DW302" s="8">
        <v>45657</v>
      </c>
      <c r="DX302" s="5">
        <v>2.6</v>
      </c>
      <c r="DY302" s="8">
        <v>45657</v>
      </c>
      <c r="DZ302" s="5">
        <v>101.6</v>
      </c>
      <c r="EA302" s="8">
        <v>45657</v>
      </c>
      <c r="EB302" s="5">
        <v>100.42189999999999</v>
      </c>
    </row>
    <row r="303" spans="1:132" x14ac:dyDescent="0.2">
      <c r="A303" s="8">
        <v>45688</v>
      </c>
      <c r="B303" s="5">
        <v>50.9</v>
      </c>
      <c r="C303" s="8">
        <v>45688</v>
      </c>
      <c r="D303" s="5">
        <v>55.1</v>
      </c>
      <c r="E303" s="8">
        <v>45688</v>
      </c>
      <c r="F303" s="5">
        <v>54.9</v>
      </c>
      <c r="G303" s="8">
        <v>45688</v>
      </c>
      <c r="H303" s="5">
        <v>52.8</v>
      </c>
      <c r="O303" s="8">
        <v>45688</v>
      </c>
      <c r="P303" s="5">
        <v>39.5</v>
      </c>
      <c r="Y303" s="8">
        <v>45688</v>
      </c>
      <c r="Z303" s="5">
        <v>44.3</v>
      </c>
      <c r="AA303" s="8">
        <v>45688</v>
      </c>
      <c r="AB303" s="5">
        <v>-4</v>
      </c>
      <c r="AE303" s="8">
        <v>45688</v>
      </c>
      <c r="AF303" s="5">
        <v>71.7</v>
      </c>
      <c r="AG303" s="8">
        <v>45688</v>
      </c>
      <c r="AH303" s="5">
        <v>105.3</v>
      </c>
      <c r="AI303" s="8">
        <v>45688</v>
      </c>
      <c r="AJ303" s="5">
        <v>102.8</v>
      </c>
      <c r="AK303" s="8">
        <v>45688</v>
      </c>
      <c r="AL303" s="5">
        <v>111</v>
      </c>
      <c r="AM303" s="8">
        <v>45688</v>
      </c>
      <c r="AN303" s="5">
        <v>157608</v>
      </c>
      <c r="AQ303" s="8">
        <v>45688</v>
      </c>
      <c r="AR303" s="5">
        <v>4</v>
      </c>
      <c r="AU303" s="8">
        <v>45688</v>
      </c>
      <c r="AV303" s="5">
        <v>0.1</v>
      </c>
      <c r="AW303" s="8">
        <v>45688</v>
      </c>
      <c r="AX303" s="5">
        <v>0.1</v>
      </c>
      <c r="AY303" s="8">
        <v>45688</v>
      </c>
      <c r="AZ303" s="5">
        <v>0.22</v>
      </c>
      <c r="BA303" s="8">
        <v>45688</v>
      </c>
      <c r="BB303" s="5">
        <v>6600</v>
      </c>
      <c r="BC303" s="8">
        <v>45688</v>
      </c>
      <c r="BD303" s="5">
        <v>3.6</v>
      </c>
      <c r="BE303" s="8">
        <v>45688</v>
      </c>
      <c r="BF303" s="5">
        <v>15.6</v>
      </c>
      <c r="BG303" s="8">
        <v>45688</v>
      </c>
      <c r="BH303" s="5">
        <v>15.534000000000001</v>
      </c>
      <c r="BI303" s="8">
        <v>45688</v>
      </c>
      <c r="BJ303" s="5">
        <v>4.5999999999999996</v>
      </c>
      <c r="BK303" s="8">
        <v>45688</v>
      </c>
      <c r="BL303" s="5">
        <v>-0.9</v>
      </c>
      <c r="BM303" s="8">
        <v>45688</v>
      </c>
      <c r="BN303" s="5">
        <v>3.06</v>
      </c>
      <c r="BO303" s="8">
        <v>45688</v>
      </c>
      <c r="BP303" s="5">
        <v>0.8</v>
      </c>
      <c r="BQ303" s="8">
        <v>45688</v>
      </c>
      <c r="BR303" s="5">
        <v>1361</v>
      </c>
      <c r="BS303" s="8">
        <v>45688</v>
      </c>
      <c r="BT303" s="5">
        <v>1473</v>
      </c>
      <c r="BU303" s="8">
        <v>45688</v>
      </c>
      <c r="BV303" s="5">
        <v>-4.66</v>
      </c>
      <c r="BW303" s="8">
        <v>45688</v>
      </c>
      <c r="BX303" s="5">
        <v>654</v>
      </c>
      <c r="BY303" s="8">
        <v>45688</v>
      </c>
      <c r="BZ303" s="5">
        <v>4.4000000000000004</v>
      </c>
      <c r="CA303" s="8">
        <v>45688</v>
      </c>
      <c r="CB303" s="5">
        <v>23</v>
      </c>
      <c r="CC303" s="8">
        <v>45688</v>
      </c>
      <c r="CD303" s="5">
        <v>-130.65199999999999</v>
      </c>
      <c r="CG303" s="8">
        <v>45688</v>
      </c>
      <c r="CH303" s="5">
        <v>1.8</v>
      </c>
      <c r="CI303" s="8">
        <v>45688</v>
      </c>
      <c r="CJ303" s="5">
        <v>3.4</v>
      </c>
      <c r="CK303" s="8">
        <v>45659</v>
      </c>
      <c r="CL303" s="5">
        <v>1.64</v>
      </c>
      <c r="CM303" s="8">
        <v>45688</v>
      </c>
      <c r="CN303" s="5">
        <v>0.5</v>
      </c>
      <c r="CO303" s="8">
        <v>45688</v>
      </c>
      <c r="CP303" s="5">
        <v>0.4</v>
      </c>
      <c r="CQ303" s="8">
        <v>45688</v>
      </c>
      <c r="CR303" s="5">
        <v>3</v>
      </c>
      <c r="CS303" s="8">
        <v>45688</v>
      </c>
      <c r="CT303" s="5">
        <v>3.3</v>
      </c>
      <c r="CU303" s="8">
        <v>45688</v>
      </c>
      <c r="CV303" s="5">
        <v>2.69963</v>
      </c>
      <c r="DA303" s="8">
        <v>45688</v>
      </c>
      <c r="DB303" s="5">
        <v>0.6</v>
      </c>
      <c r="DC303" s="8">
        <v>45688</v>
      </c>
      <c r="DD303" s="5">
        <v>1.2</v>
      </c>
      <c r="DE303" s="8">
        <v>45688</v>
      </c>
      <c r="DF303" s="5">
        <v>0</v>
      </c>
      <c r="DG303" s="8">
        <v>45688</v>
      </c>
      <c r="DH303" s="5">
        <v>5.7</v>
      </c>
      <c r="DI303" s="8">
        <v>45688</v>
      </c>
      <c r="DJ303" s="5">
        <v>3.1</v>
      </c>
      <c r="DK303" s="8">
        <v>45688</v>
      </c>
      <c r="DL303" s="5">
        <v>3.9</v>
      </c>
      <c r="DM303" s="8">
        <v>45688</v>
      </c>
      <c r="DN303" s="5">
        <v>4.0999999999999996</v>
      </c>
      <c r="DS303" s="8">
        <v>45688</v>
      </c>
      <c r="DT303" s="5">
        <v>61.47</v>
      </c>
      <c r="DU303" s="8">
        <v>45688</v>
      </c>
      <c r="DV303" s="5">
        <v>3.9</v>
      </c>
      <c r="DW303" s="8">
        <v>45688</v>
      </c>
      <c r="DX303" s="5">
        <v>2.9</v>
      </c>
      <c r="DY303" s="8">
        <v>45688</v>
      </c>
      <c r="DZ303" s="5">
        <v>101.4</v>
      </c>
      <c r="EA303" s="8">
        <v>45688</v>
      </c>
      <c r="EB303" s="5">
        <v>100.5018</v>
      </c>
    </row>
    <row r="304" spans="1:132" x14ac:dyDescent="0.2">
      <c r="A304" s="8">
        <v>45716</v>
      </c>
      <c r="B304" s="5">
        <v>50.3</v>
      </c>
      <c r="C304" s="8">
        <v>45716</v>
      </c>
      <c r="D304" s="5">
        <v>48.6</v>
      </c>
      <c r="E304" s="8">
        <v>45716</v>
      </c>
      <c r="F304" s="5">
        <v>62.4</v>
      </c>
      <c r="G304" s="8">
        <v>45716</v>
      </c>
      <c r="H304" s="5">
        <v>53.5</v>
      </c>
      <c r="O304" s="8">
        <v>45716</v>
      </c>
      <c r="P304" s="5">
        <v>45.5</v>
      </c>
      <c r="Y304" s="8">
        <v>45716</v>
      </c>
      <c r="Z304" s="5">
        <v>18.100000000000001</v>
      </c>
      <c r="AA304" s="8">
        <v>45716</v>
      </c>
      <c r="AB304" s="5">
        <v>6</v>
      </c>
      <c r="AE304" s="8">
        <v>45716</v>
      </c>
      <c r="AF304" s="5">
        <v>64.7</v>
      </c>
      <c r="AG304" s="8">
        <v>45716</v>
      </c>
      <c r="AH304" s="5">
        <v>100.1</v>
      </c>
      <c r="AI304" s="8">
        <v>45716</v>
      </c>
      <c r="AJ304" s="5">
        <v>100.7</v>
      </c>
      <c r="AK304" s="8">
        <v>45716</v>
      </c>
      <c r="AL304" s="5">
        <v>102</v>
      </c>
      <c r="AM304" s="8">
        <v>45716</v>
      </c>
      <c r="AN304" s="5">
        <v>157429</v>
      </c>
      <c r="AQ304" s="8">
        <v>45716</v>
      </c>
      <c r="AR304" s="5">
        <v>4.0999999999999996</v>
      </c>
      <c r="AU304" s="8">
        <v>45716</v>
      </c>
      <c r="AV304" s="5">
        <v>0.6</v>
      </c>
      <c r="AW304" s="8">
        <v>45716</v>
      </c>
      <c r="AX304" s="5">
        <v>1</v>
      </c>
      <c r="AY304" s="8">
        <v>45716</v>
      </c>
      <c r="AZ304" s="5">
        <v>0.85</v>
      </c>
      <c r="BA304" s="8">
        <v>45716</v>
      </c>
      <c r="BB304" s="5">
        <v>6000</v>
      </c>
      <c r="BC304" s="8">
        <v>45716</v>
      </c>
      <c r="BD304" s="5">
        <v>3.6</v>
      </c>
      <c r="BE304" s="8">
        <v>45716</v>
      </c>
      <c r="BF304" s="5">
        <v>16</v>
      </c>
      <c r="BG304" s="8">
        <v>45716</v>
      </c>
      <c r="BH304" s="5">
        <v>15.961</v>
      </c>
      <c r="BI304" s="8">
        <v>45716</v>
      </c>
      <c r="BJ304" s="5">
        <v>3.9</v>
      </c>
      <c r="BK304" s="8">
        <v>45716</v>
      </c>
      <c r="BL304" s="5">
        <v>0</v>
      </c>
      <c r="BM304" s="8">
        <v>45716</v>
      </c>
      <c r="BN304" s="5">
        <v>4.3</v>
      </c>
      <c r="BO304" s="8">
        <v>45716</v>
      </c>
      <c r="BP304" s="5">
        <v>0.5</v>
      </c>
      <c r="BQ304" s="8">
        <v>45716</v>
      </c>
      <c r="BR304" s="5">
        <v>1494</v>
      </c>
      <c r="BS304" s="8">
        <v>45716</v>
      </c>
      <c r="BT304" s="5">
        <v>1459</v>
      </c>
      <c r="BU304" s="8">
        <v>45716</v>
      </c>
      <c r="BV304" s="5">
        <v>4.4000000000000004</v>
      </c>
      <c r="BW304" s="8">
        <v>45716</v>
      </c>
      <c r="BX304" s="5">
        <v>674</v>
      </c>
      <c r="BY304" s="8">
        <v>45716</v>
      </c>
      <c r="BZ304" s="5">
        <v>4.5999999999999996</v>
      </c>
      <c r="CA304" s="8">
        <v>45716</v>
      </c>
      <c r="CB304" s="5">
        <v>19.7</v>
      </c>
      <c r="CC304" s="8">
        <v>45716</v>
      </c>
      <c r="CD304" s="5">
        <v>-123.19499999999999</v>
      </c>
      <c r="CG304" s="8">
        <v>45716</v>
      </c>
      <c r="CH304" s="5">
        <v>0.5</v>
      </c>
      <c r="CI304" s="8">
        <v>45716</v>
      </c>
      <c r="CJ304" s="5">
        <v>0.8</v>
      </c>
      <c r="CK304" s="8">
        <v>45691</v>
      </c>
      <c r="CL304" s="5">
        <v>2.42</v>
      </c>
      <c r="CM304" s="8">
        <v>45716</v>
      </c>
      <c r="CN304" s="5">
        <v>0.2</v>
      </c>
      <c r="CO304" s="8">
        <v>45716</v>
      </c>
      <c r="CP304" s="5">
        <v>0.2</v>
      </c>
      <c r="CQ304" s="8">
        <v>45716</v>
      </c>
      <c r="CR304" s="5">
        <v>2.8</v>
      </c>
      <c r="CS304" s="8">
        <v>45716</v>
      </c>
      <c r="CT304" s="5">
        <v>3.1</v>
      </c>
      <c r="CU304" s="8">
        <v>45716</v>
      </c>
      <c r="CV304" s="5">
        <v>2.96414</v>
      </c>
      <c r="DA304" s="8">
        <v>45716</v>
      </c>
      <c r="DB304" s="5">
        <v>0.7</v>
      </c>
      <c r="DC304" s="8">
        <v>45716</v>
      </c>
      <c r="DD304" s="5">
        <v>1.5</v>
      </c>
      <c r="DE304" s="8">
        <v>45716</v>
      </c>
      <c r="DF304" s="5">
        <v>0.5</v>
      </c>
      <c r="DG304" s="8">
        <v>45716</v>
      </c>
      <c r="DH304" s="5">
        <v>5.7</v>
      </c>
      <c r="DI304" s="8">
        <v>45716</v>
      </c>
      <c r="DJ304" s="5">
        <v>2.9</v>
      </c>
      <c r="DK304" s="8">
        <v>45716</v>
      </c>
      <c r="DL304" s="5">
        <v>4.0999999999999996</v>
      </c>
      <c r="DM304" s="8">
        <v>45716</v>
      </c>
      <c r="DN304" s="5">
        <v>4.3</v>
      </c>
      <c r="DS304" s="8">
        <v>45716</v>
      </c>
      <c r="DT304" s="5">
        <v>58.31</v>
      </c>
      <c r="DU304" s="8">
        <v>45716</v>
      </c>
      <c r="DV304" s="5">
        <v>3.9</v>
      </c>
      <c r="DW304" s="8">
        <v>45716</v>
      </c>
      <c r="DX304" s="5">
        <v>3</v>
      </c>
      <c r="DY304" s="8">
        <v>45716</v>
      </c>
      <c r="DZ304" s="5">
        <v>101.2</v>
      </c>
      <c r="EA304" s="8">
        <v>45716</v>
      </c>
      <c r="EB304" s="5">
        <v>100.5202</v>
      </c>
    </row>
    <row r="305" spans="1:132" x14ac:dyDescent="0.2">
      <c r="A305" s="8">
        <v>45747</v>
      </c>
      <c r="B305" s="5">
        <v>49</v>
      </c>
      <c r="C305" s="8">
        <v>45747</v>
      </c>
      <c r="D305" s="5">
        <v>45.2</v>
      </c>
      <c r="E305" s="8">
        <v>45747</v>
      </c>
      <c r="F305" s="5">
        <v>69.400000000000006</v>
      </c>
      <c r="G305" s="8">
        <v>45747</v>
      </c>
      <c r="H305" s="5">
        <v>50.8</v>
      </c>
      <c r="O305" s="8">
        <v>45747</v>
      </c>
      <c r="P305" s="5">
        <v>47.6</v>
      </c>
      <c r="Y305" s="8">
        <v>45747</v>
      </c>
      <c r="Z305" s="5">
        <v>12.5</v>
      </c>
      <c r="AA305" s="8">
        <v>45747</v>
      </c>
      <c r="AB305" s="5">
        <v>-4</v>
      </c>
      <c r="AE305" s="8">
        <v>45747</v>
      </c>
      <c r="AF305" s="5">
        <v>57</v>
      </c>
      <c r="AG305" s="8">
        <v>45747</v>
      </c>
      <c r="AH305" s="5">
        <v>93.9</v>
      </c>
      <c r="AI305" s="8">
        <v>45747</v>
      </c>
      <c r="AJ305" s="5">
        <v>97.4</v>
      </c>
      <c r="AK305" s="8">
        <v>45747</v>
      </c>
      <c r="AL305" s="5">
        <v>185</v>
      </c>
      <c r="AM305" s="8">
        <v>45747</v>
      </c>
      <c r="AN305" s="5">
        <v>157721</v>
      </c>
      <c r="AQ305" s="8">
        <v>45747</v>
      </c>
      <c r="AR305" s="5">
        <v>4.2</v>
      </c>
      <c r="AU305" s="8">
        <v>45747</v>
      </c>
      <c r="AV305" s="5">
        <v>-0.5</v>
      </c>
      <c r="AW305" s="8">
        <v>45747</v>
      </c>
      <c r="AX305" s="5">
        <v>0.3</v>
      </c>
      <c r="AY305" s="8">
        <v>45747</v>
      </c>
      <c r="AZ305" s="5">
        <v>-0.32</v>
      </c>
      <c r="BA305" s="8">
        <v>45747</v>
      </c>
      <c r="BB305" s="5">
        <v>6700</v>
      </c>
      <c r="BE305" s="8">
        <v>45747</v>
      </c>
      <c r="BF305" s="5">
        <v>17.77</v>
      </c>
      <c r="BG305" s="8">
        <v>45747</v>
      </c>
      <c r="BH305" s="5">
        <v>17.831</v>
      </c>
      <c r="BI305" s="8">
        <v>45747</v>
      </c>
      <c r="BJ305" s="5">
        <v>4.9000000000000004</v>
      </c>
      <c r="BK305" s="8">
        <v>45747</v>
      </c>
      <c r="BL305" s="5">
        <v>1.5</v>
      </c>
      <c r="BO305" s="8">
        <v>45747</v>
      </c>
      <c r="BP305" s="5">
        <v>0.5</v>
      </c>
      <c r="BQ305" s="8">
        <v>45747</v>
      </c>
      <c r="BR305" s="5">
        <v>1324</v>
      </c>
      <c r="BS305" s="8">
        <v>45747</v>
      </c>
      <c r="BT305" s="5">
        <v>1467</v>
      </c>
      <c r="BU305" s="8">
        <v>45747</v>
      </c>
      <c r="BV305" s="5">
        <v>-5.85</v>
      </c>
      <c r="BW305" s="8">
        <v>45747</v>
      </c>
      <c r="BX305" s="5">
        <v>724</v>
      </c>
      <c r="BY305" s="8">
        <v>45747</v>
      </c>
      <c r="BZ305" s="5">
        <v>6.7</v>
      </c>
      <c r="CA305" s="8">
        <v>45747</v>
      </c>
      <c r="CB305" s="5">
        <v>27.1</v>
      </c>
      <c r="CC305" s="8">
        <v>45747</v>
      </c>
      <c r="CD305" s="5">
        <v>-140.49799999999999</v>
      </c>
      <c r="CG305" s="8">
        <v>45747</v>
      </c>
      <c r="CH305" s="5">
        <v>4.3</v>
      </c>
      <c r="CI305" s="8">
        <v>45747</v>
      </c>
      <c r="CJ305" s="5">
        <v>9.1999999999999993</v>
      </c>
      <c r="CK305" s="8">
        <v>45719</v>
      </c>
      <c r="CL305" s="5">
        <v>1.73</v>
      </c>
      <c r="CM305" s="8">
        <v>45747</v>
      </c>
      <c r="CN305" s="5">
        <v>-0.1</v>
      </c>
      <c r="CO305" s="8">
        <v>45747</v>
      </c>
      <c r="CP305" s="5">
        <v>0.1</v>
      </c>
      <c r="CQ305" s="8">
        <v>45747</v>
      </c>
      <c r="CR305" s="5">
        <v>2.4</v>
      </c>
      <c r="CS305" s="8">
        <v>45747</v>
      </c>
      <c r="CT305" s="5">
        <v>2.8</v>
      </c>
      <c r="CU305" s="8">
        <v>45747</v>
      </c>
      <c r="CV305" s="5">
        <v>2.6455099999999998</v>
      </c>
      <c r="DA305" s="8">
        <v>45747</v>
      </c>
      <c r="DB305" s="5">
        <v>0.5</v>
      </c>
      <c r="DC305" s="8">
        <v>45747</v>
      </c>
      <c r="DD305" s="5">
        <v>1.7</v>
      </c>
      <c r="DE305" s="8">
        <v>45747</v>
      </c>
      <c r="DF305" s="5">
        <v>0.7</v>
      </c>
      <c r="DG305" s="8">
        <v>45747</v>
      </c>
      <c r="DH305" s="5">
        <v>5.6</v>
      </c>
      <c r="DI305" s="8">
        <v>45747</v>
      </c>
      <c r="DJ305" s="5">
        <v>3.3</v>
      </c>
      <c r="DK305" s="8">
        <v>45747</v>
      </c>
      <c r="DL305" s="5">
        <v>3.9</v>
      </c>
      <c r="DM305" s="8">
        <v>45747</v>
      </c>
      <c r="DN305" s="5">
        <v>4.3</v>
      </c>
      <c r="DS305" s="8">
        <v>45747</v>
      </c>
      <c r="DT305" s="5">
        <v>58.31</v>
      </c>
      <c r="DU305" s="8">
        <v>45747</v>
      </c>
      <c r="DV305" s="5">
        <v>4.0999999999999996</v>
      </c>
      <c r="DW305" s="8">
        <v>45747</v>
      </c>
      <c r="DX305" s="5">
        <v>3.2</v>
      </c>
      <c r="DY305" s="8">
        <v>45747</v>
      </c>
      <c r="DZ305" s="5">
        <v>100.5</v>
      </c>
      <c r="EA305" s="8">
        <v>45747</v>
      </c>
      <c r="EB305" s="5">
        <v>100.4902</v>
      </c>
    </row>
    <row r="306" spans="1:132" x14ac:dyDescent="0.2">
      <c r="A306" s="8">
        <v>45777</v>
      </c>
      <c r="B306" s="5">
        <v>48.7</v>
      </c>
      <c r="C306" s="8">
        <v>45777</v>
      </c>
      <c r="D306" s="5">
        <v>47.2</v>
      </c>
      <c r="E306" s="8">
        <v>45777</v>
      </c>
      <c r="F306" s="5">
        <v>69.8</v>
      </c>
      <c r="G306" s="8">
        <v>45777</v>
      </c>
      <c r="H306" s="5">
        <v>51.6</v>
      </c>
      <c r="O306" s="8">
        <v>45777</v>
      </c>
      <c r="P306" s="5">
        <v>44.6</v>
      </c>
      <c r="Y306" s="8">
        <v>45777</v>
      </c>
      <c r="Z306" s="5">
        <v>-26.4</v>
      </c>
      <c r="AA306" s="8">
        <v>45777</v>
      </c>
      <c r="AB306" s="5">
        <v>-13</v>
      </c>
      <c r="AE306" s="8">
        <v>45777</v>
      </c>
      <c r="AF306" s="5">
        <v>52.2</v>
      </c>
      <c r="AG306" s="8">
        <v>45777</v>
      </c>
      <c r="AH306" s="5">
        <v>86</v>
      </c>
      <c r="AK306" s="8">
        <v>45777</v>
      </c>
      <c r="AL306" s="5">
        <v>177</v>
      </c>
      <c r="AM306" s="8">
        <v>45777</v>
      </c>
      <c r="AN306" s="5">
        <v>157747</v>
      </c>
      <c r="AQ306" s="8">
        <v>45777</v>
      </c>
      <c r="AR306" s="5">
        <v>4.2</v>
      </c>
      <c r="BE306" s="8">
        <v>45777</v>
      </c>
      <c r="BF306" s="5">
        <v>17.27</v>
      </c>
      <c r="BG306" s="8">
        <v>45777</v>
      </c>
      <c r="BH306" s="5">
        <v>17.273</v>
      </c>
      <c r="CK306" s="8">
        <v>45748</v>
      </c>
      <c r="CL306" s="5">
        <v>-0.02</v>
      </c>
      <c r="DM306" s="8">
        <v>45777</v>
      </c>
      <c r="DN306" s="5">
        <v>4.3</v>
      </c>
      <c r="DS306" s="8">
        <v>45777</v>
      </c>
      <c r="DT306" s="5">
        <v>50.04</v>
      </c>
      <c r="EA306" s="8">
        <v>45777</v>
      </c>
      <c r="EB306" s="5">
        <v>100.4417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7"/>
  <sheetViews>
    <sheetView topLeftCell="BK236" workbookViewId="0">
      <selection activeCell="BS273" sqref="BS273:BT280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 t="e">
        <f ca="1">_xll.BDH(B2,"BN_SURVEY_AVERAGE","2000-01-01",EOMONTH(TODAY(),1),"cols=2;rows=304")</f>
        <v>#NAME?</v>
      </c>
      <c r="B3" s="5">
        <v>54.7</v>
      </c>
      <c r="C3" s="8" t="e">
        <f ca="1">_xll.BDH(D2,"BN_SURVEY_AVERAGE","2000-01-01",EOMONTH(TODAY(),1),"cols=2;rows=53")</f>
        <v>#NAME?</v>
      </c>
      <c r="D3" s="5">
        <v>52.1</v>
      </c>
      <c r="E3" s="8" t="e">
        <f ca="1">_xll.BDH(F2,"BN_SURVEY_AVERAGE","2000-01-01",EOMONTH(TODAY(),1),"cols=2;rows=299")</f>
        <v>#NAME?</v>
      </c>
      <c r="F3" s="5">
        <v>67.599999999999994</v>
      </c>
      <c r="G3" s="8" t="e">
        <f ca="1">_xll.BDH(H2,"BN_SURVEY_AVERAGE","2000-01-01",EOMONTH(TODAY(),1),"cols=2;rows=208")</f>
        <v>#NAME?</v>
      </c>
      <c r="H3" s="5">
        <v>52.3</v>
      </c>
      <c r="I3" s="8" t="e">
        <f ca="1">_xll.BDH(J2,"BN_SURVEY_AVERAGE","2000-01-01",EOMONTH(TODAY(),1),"cols=2;rows=155")</f>
        <v>#NAME?</v>
      </c>
      <c r="J3" s="5">
        <v>52.9</v>
      </c>
      <c r="K3" s="8" t="e">
        <f ca="1">_xll.BDH(L2,"BN_SURVEY_AVERAGE","2000-01-01",EOMONTH(TODAY(),1),"cols=2;rows=31")</f>
        <v>#NAME?</v>
      </c>
      <c r="L3" s="5">
        <v>50.8</v>
      </c>
      <c r="M3" s="8" t="e">
        <f ca="1">_xll.BDH(N2,"BN_SURVEY_AVERAGE","2000-01-01",EOMONTH(TODAY(),1),"cols=2;rows=133")</f>
        <v>#NAME?</v>
      </c>
      <c r="N3" s="5">
        <v>55.7</v>
      </c>
      <c r="O3" s="8" t="e">
        <f ca="1">_xll.BDH(P2,"BN_SURVEY_AVERAGE","2000-01-01",EOMONTH(TODAY(),1),"cols=2;rows=304")</f>
        <v>#NAME?</v>
      </c>
      <c r="P3" s="5">
        <v>55.2</v>
      </c>
      <c r="Q3" s="8" t="e">
        <f ca="1">_xll.BDH(R2,"BN_SURVEY_AVERAGE","2000-01-01",EOMONTH(TODAY(),1),"cols=2;rows=271")</f>
        <v>#NAME?</v>
      </c>
      <c r="R3" s="5">
        <v>-5.4</v>
      </c>
      <c r="S3" s="8" t="e">
        <f ca="1">_xll.BDH(T2,"BN_SURVEY_AVERAGE","2000-01-01",EOMONTH(TODAY(),1),"cols=2;rows=160")</f>
        <v>#NAME?</v>
      </c>
      <c r="T3" s="5">
        <v>2.33</v>
      </c>
      <c r="U3" s="8" t="e">
        <f ca="1">_xll.BDH(V2,"BN_SURVEY_AVERAGE","2000-01-01",EOMONTH(TODAY(),1),"cols=2;rows=195")</f>
        <v>#NAME?</v>
      </c>
      <c r="V3" s="5">
        <v>-47.5</v>
      </c>
      <c r="W3" s="8" t="e">
        <f ca="1">_xll.BDH(X2,"BN_SURVEY_AVERAGE","2000-01-01",EOMONTH(TODAY(),1))</f>
        <v>#NAME?</v>
      </c>
      <c r="Y3" s="8" t="e">
        <f ca="1">_xll.BDH(Z2,"BN_SURVEY_AVERAGE","2000-01-01",EOMONTH(TODAY(),1),"cols=2;rows=305")</f>
        <v>#NAME?</v>
      </c>
      <c r="Z3" s="5">
        <v>11.73</v>
      </c>
      <c r="AA3" s="8" t="e">
        <f ca="1">_xll.BDH(AB2,"BN_SURVEY_AVERAGE","2000-01-01",EOMONTH(TODAY(),1),"cols=2;rows=234")</f>
        <v>#NAME?</v>
      </c>
      <c r="AB3" s="5">
        <v>5</v>
      </c>
      <c r="AC3" s="8" t="e">
        <f ca="1">_xll.BDH(AD2,"BN_SURVEY_AVERAGE","2000-01-01",EOMONTH(TODAY(),1))</f>
        <v>#NAME?</v>
      </c>
      <c r="AE3" s="8" t="e">
        <f ca="1">_xll.BDH(AF2,"BN_SURVEY_AVERAGE","2000-01-01",EOMONTH(TODAY(),1),"cols=2;rows=305")</f>
        <v>#NAME?</v>
      </c>
      <c r="AF3" s="5">
        <v>111.3</v>
      </c>
      <c r="AG3" s="8" t="e">
        <f ca="1">_xll.BDH(AH2,"BN_SURVEY_AVERAGE","2000-01-01",EOMONTH(TODAY(),1),"cols=2;rows=304")</f>
        <v>#NAME?</v>
      </c>
      <c r="AH3" s="5">
        <v>142.13</v>
      </c>
      <c r="AI3" s="8" t="e">
        <f ca="1">_xll.BDH(AJ2,"BN_SURVEY_AVERAGE","2000-01-01",EOMONTH(TODAY(),1),"cols=2;rows=182")</f>
        <v>#NAME?</v>
      </c>
      <c r="AJ3" s="5">
        <v>90.1</v>
      </c>
      <c r="AK3" s="8" t="e">
        <f ca="1">_xll.BDH(AL2,"BN_SURVEY_AVERAGE","2000-01-01",EOMONTH(TODAY(),1),"cols=2;rows=304")</f>
        <v>#NAME?</v>
      </c>
      <c r="AL3" s="5">
        <v>265</v>
      </c>
      <c r="AM3" s="8" t="e">
        <f ca="1">_xll.BDH(AN2,"BN_SURVEY_AVERAGE","2000-01-01",EOMONTH(TODAY(),1))</f>
        <v>#NAME?</v>
      </c>
      <c r="AO3" s="8" t="e">
        <f ca="1">_xll.BDH(AP2,"BN_SURVEY_AVERAGE","2000-01-01",EOMONTH(TODAY(),1),"cols=2;rows=223")</f>
        <v>#NAME?</v>
      </c>
      <c r="AP3" s="5">
        <v>123.8</v>
      </c>
      <c r="AQ3" s="8" t="e">
        <f ca="1">_xll.BDH(AR2,"BN_SURVEY_AVERAGE","2000-01-01",EOMONTH(TODAY(),1),"cols=2;rows=304")</f>
        <v>#NAME?</v>
      </c>
      <c r="AR3" s="5">
        <v>4</v>
      </c>
      <c r="AS3" s="8" t="e">
        <f ca="1">_xll.BDH(AT2,"BN_SURVEY_AVERAGE","2000-01-01",EOMONTH(TODAY(),1),"cols=2;rows=183")</f>
        <v>#NAME?</v>
      </c>
      <c r="AT3" s="5">
        <v>33.700000000000003</v>
      </c>
      <c r="AU3" s="8" t="e">
        <f ca="1">_xll.BDH(AV2,"BN_SURVEY_AVERAGE","2000-01-01",EOMONTH(TODAY(),1),"cols=2;rows=262")</f>
        <v>#NAME?</v>
      </c>
      <c r="AV3" s="5">
        <v>0.4</v>
      </c>
      <c r="AW3" s="8" t="e">
        <f ca="1">_xll.BDH(AX2,"BN_SURVEY_AVERAGE","2000-01-01",EOMONTH(TODAY(),1),"cols=2;rows=154")</f>
        <v>#NAME?</v>
      </c>
      <c r="AX3" s="5">
        <v>-0.2</v>
      </c>
      <c r="AY3" s="8" t="e">
        <f ca="1">_xll.BDH(AZ2,"BN_SURVEY_AVERAGE","2000-01-01",EOMONTH(TODAY(),1),"cols=2;rows=304")</f>
        <v>#NAME?</v>
      </c>
      <c r="AZ3" s="5">
        <v>0.56999999999999995</v>
      </c>
      <c r="BA3" s="8" t="e">
        <f ca="1">_xll.BDH(BB2,"BN_SURVEY_AVERAGE","2000-01-01",EOMONTH(TODAY(),1))</f>
        <v>#NAME?</v>
      </c>
      <c r="BC3" s="8" t="e">
        <f ca="1">_xll.BDH(BD2,"BN_SURVEY_AVERAGE","2000-01-01",EOMONTH(TODAY(),1))</f>
        <v>#NAME?</v>
      </c>
      <c r="BD3" s="5">
        <v>9</v>
      </c>
      <c r="BE3" s="8" t="e">
        <f ca="1">_xll.BDH(BF2,"BN_SURVEY_AVERAGE","2000-01-01",EOMONTH(TODAY(),1),"cols=2;rows=268")</f>
        <v>#NAME?</v>
      </c>
      <c r="BF3" s="5">
        <v>16.260000000000002</v>
      </c>
      <c r="BG3" s="8" t="e">
        <f ca="1">_xll.BDH(BH2,"BN_SURVEY_AVERAGE","2000-01-01",EOMONTH(TODAY(),1))</f>
        <v>#NAME?</v>
      </c>
      <c r="BI3" s="8" t="e">
        <f ca="1">_xll.BDH(BJ2,"BN_SURVEY_AVERAGE","2000-01-01",EOMONTH(TODAY(),1))</f>
        <v>#NAME?</v>
      </c>
      <c r="BJ3" s="5">
        <v>8.6</v>
      </c>
      <c r="BK3" s="8" t="e">
        <f ca="1">_xll.BDH(BL2,"BN_SURVEY_AVERAGE","2000-01-01",EOMONTH(TODAY(),1),"cols=2;rows=288")</f>
        <v>#NAME?</v>
      </c>
      <c r="BL3" s="5">
        <v>0.3</v>
      </c>
      <c r="BM3" s="8" t="e">
        <f ca="1">_xll.BDH(BN2,"BN_SURVEY_AVERAGE","2000-01-01",EOMONTH(TODAY(),1))</f>
        <v>#NAME?</v>
      </c>
      <c r="BO3" s="8" t="e">
        <f ca="1">_xll.BDH(BP2,"BN_SURVEY_AVERAGE","2000-01-01",EOMONTH(TODAY(),1),"cols=2;rows=300")</f>
        <v>#NAME?</v>
      </c>
      <c r="BP3" s="5">
        <v>0.4</v>
      </c>
      <c r="BQ3" s="8" t="e">
        <f ca="1">_xll.BDH(BR2,"BN_SURVEY_AVERAGE","2000-01-01",EOMONTH(TODAY(),1),"cols=2;rows=304")</f>
        <v>#NAME?</v>
      </c>
      <c r="BR3" s="5">
        <v>1644</v>
      </c>
      <c r="BS3" s="8" t="e">
        <f ca="1">_xll.BDH(BT2,"BN_SURVEY_AVERAGE","2000-01-01",EOMONTH(TODAY(),1),"cols=2;rows=271")</f>
        <v>#NAME?</v>
      </c>
      <c r="BT3" s="5">
        <v>1675</v>
      </c>
      <c r="BU3" s="8" t="e">
        <f ca="1">_xll.BDH(BV2,"BN_SURVEY_AVERAGE","2000-01-01",EOMONTH(TODAY(),1),"cols=2;rows=227")</f>
        <v>#NAME?</v>
      </c>
      <c r="BV3" s="5">
        <v>-2.0099999999999998</v>
      </c>
      <c r="BW3" s="8" t="e">
        <f ca="1">_xll.BDH(BX2,"BN_SURVEY_AVERAGE","2000-01-01",EOMONTH(TODAY(),1),"cols=2;rows=303")</f>
        <v>#NAME?</v>
      </c>
      <c r="BX3" s="5">
        <v>888.49</v>
      </c>
      <c r="BY3" s="8" t="e">
        <f ca="1">_xll.BDH(BZ2,"BN_SURVEY_AVERAGE","2000-01-01",EOMONTH(TODAY(),1))</f>
        <v>#NAME?</v>
      </c>
      <c r="CA3" s="8" t="e">
        <f ca="1">_xll.BDH(CB2,"BN_SURVEY_AVERAGE","2000-01-01",EOMONTH(TODAY(),1))</f>
        <v>#NAME?</v>
      </c>
      <c r="CB3" s="5">
        <v>19.899999999999999</v>
      </c>
      <c r="CC3" s="8" t="e">
        <f ca="1">_xll.BDH(CD2,"BN_SURVEY_AVERAGE","2000-01-01",EOMONTH(TODAY(),1),"cols=2;rows=303")</f>
        <v>#NAME?</v>
      </c>
      <c r="CD3" s="5">
        <v>-26.466999999999999</v>
      </c>
      <c r="CE3" s="8" t="e">
        <f ca="1">_xll.BDH(CF2,"BN_SURVEY_AVERAGE","2000-01-01",EOMONTH(TODAY(),1))</f>
        <v>#NAME?</v>
      </c>
      <c r="CG3" s="8" t="e">
        <f ca="1">_xll.BDH(CH2,"BN_SURVEY_AVERAGE","2000-01-01",EOMONTH(TODAY(),1),"cols=2;rows=303")</f>
        <v>#NAME?</v>
      </c>
      <c r="CH3" s="5">
        <v>-0.6</v>
      </c>
      <c r="CI3" s="8" t="e">
        <f ca="1">_xll.BDH(CJ2,"BN_SURVEY_AVERAGE","2000-01-01",EOMONTH(TODAY(),1),"cols=2;rows=288")</f>
        <v>#NAME?</v>
      </c>
      <c r="CJ3" s="5">
        <v>-1.7</v>
      </c>
      <c r="CK3" s="8" t="e">
        <f ca="1">_xll.BDH(CL2,"BN_SURVEY_AVERAGE","2000-01-01",EOMONTH(TODAY(),1))</f>
        <v>#NAME?</v>
      </c>
      <c r="CM3" s="8" t="e">
        <f ca="1">_xll.BDH(CN2,"BN_SURVEY_AVERAGE","2000-01-01",EOMONTH(TODAY(),1),"cols=2;rows=304")</f>
        <v>#NAME?</v>
      </c>
      <c r="CN3" s="5">
        <v>0.3</v>
      </c>
      <c r="CO3" s="8" t="e">
        <f ca="1">_xll.BDH(CP2,"BN_SURVEY_AVERAGE","2000-01-01",EOMONTH(TODAY(),1),"cols=2;rows=303")</f>
        <v>#NAME?</v>
      </c>
      <c r="CP3" s="5">
        <v>0.2</v>
      </c>
      <c r="CQ3" s="8" t="e">
        <f ca="1">_xll.BDH(CR2,"BN_SURVEY_AVERAGE","2000-01-01",EOMONTH(TODAY(),1),"cols=2;rows=260")</f>
        <v>#NAME?</v>
      </c>
      <c r="CR3" s="5">
        <v>1.9</v>
      </c>
      <c r="CS3" s="8" t="e">
        <f ca="1">_xll.BDH(CT2,"BN_SURVEY_AVERAGE","2000-01-01",EOMONTH(TODAY(),1),"cols=2;rows=259")</f>
        <v>#NAME?</v>
      </c>
      <c r="CT3" s="5">
        <v>3.2</v>
      </c>
      <c r="CU3" s="8" t="e">
        <f ca="1">_xll.BDH(CV2,"BN_SURVEY_AVERAGE","2000-01-01",EOMONTH(TODAY(),1),"cols=2;rows=247")</f>
        <v>#NAME?</v>
      </c>
      <c r="CV3" s="5">
        <v>1.66</v>
      </c>
      <c r="CW3" s="8" t="e">
        <f ca="1">_xll.BDH(CX2,"BN_SURVEY_AVERAGE","2000-01-01",EOMONTH(TODAY(),1),"cols=2;rows=135")</f>
        <v>#NAME?</v>
      </c>
      <c r="CX3" s="5">
        <v>1.2</v>
      </c>
      <c r="CY3" s="8" t="e">
        <f ca="1">_xll.BDH(CZ2,"BN_SURVEY_AVERAGE","2000-01-01",EOMONTH(TODAY(),1),"cols=2;rows=136")</f>
        <v>#NAME?</v>
      </c>
      <c r="CZ3" s="5">
        <v>0.1</v>
      </c>
      <c r="DA3" s="8" t="e">
        <f ca="1">_xll.BDH(DB2,"BN_SURVEY_AVERAGE","2000-01-01",EOMONTH(TODAY(),1),"cols=2;rows=303")</f>
        <v>#NAME?</v>
      </c>
      <c r="DB3" s="5">
        <v>0.7</v>
      </c>
      <c r="DC3" s="8" t="e">
        <f ca="1">_xll.BDH(DD2,"BN_SURVEY_AVERAGE","2000-01-01",EOMONTH(TODAY(),1))</f>
        <v>#NAME?</v>
      </c>
      <c r="DE3" s="8" t="e">
        <f ca="1">_xll.BDH(DF2,"BN_SURVEY_AVERAGE","2000-01-01",EOMONTH(TODAY(),1),"cols=2;rows=303")</f>
        <v>#NAME?</v>
      </c>
      <c r="DF3" s="5">
        <v>0.4</v>
      </c>
      <c r="DG3" s="8" t="e">
        <f ca="1">_xll.BDH(DH2,"BN_SURVEY_AVERAGE","2000-01-01",EOMONTH(TODAY(),1))</f>
        <v>#NAME?</v>
      </c>
      <c r="DI3" s="8" t="e">
        <f ca="1">_xll.BDH(DJ2,"BN_SURVEY_AVERAGE","2000-01-01",EOMONTH(TODAY(),1))</f>
        <v>#NAME?</v>
      </c>
      <c r="DJ3" s="5">
        <v>5.4</v>
      </c>
      <c r="DK3" s="8" t="e">
        <f ca="1">_xll.BDH(DL2,"BN_SURVEY_AVERAGE","2000-01-01",EOMONTH(TODAY(),1))</f>
        <v>#NAME?</v>
      </c>
      <c r="DL3" s="5">
        <v>4.5</v>
      </c>
      <c r="DM3" s="8" t="e">
        <f ca="1">_xll.BDH(DN2,"BN_SURVEY_AVERAGE","2000-01-01",EOMONTH(TODAY(),1))</f>
        <v>#NAME?</v>
      </c>
      <c r="DN3" s="5">
        <v>4.9000000000000004</v>
      </c>
      <c r="DO3" s="8" t="e">
        <f ca="1">_xll.BDH(DP2,"BN_SURVEY_AVERAGE","2000-01-01",EOMONTH(TODAY(),1),"cols=2;rows=183")</f>
        <v>#NAME?</v>
      </c>
      <c r="DP3" s="5">
        <v>2.1</v>
      </c>
      <c r="DQ3" s="8" t="e">
        <f ca="1">_xll.BDH(DR2,"BN_SURVEY_AVERAGE","2000-01-01",EOMONTH(TODAY(),1))</f>
        <v>#NAME?</v>
      </c>
      <c r="DS3" s="8" t="e">
        <f ca="1">_xll.BDH(DT2,"BN_SURVEY_AVERAGE","2000-01-01",EOMONTH(TODAY(),1))</f>
        <v>#NAME?</v>
      </c>
      <c r="DT3" s="5">
        <v>24.05</v>
      </c>
      <c r="DU3" s="8" t="e">
        <f ca="1">_xll.BDH(DV2,"BN_SURVEY_AVERAGE","2000-01-01",EOMONTH(TODAY(),1))</f>
        <v>#NAME?</v>
      </c>
      <c r="DV3" s="5">
        <v>6</v>
      </c>
      <c r="DW3" s="8" t="e">
        <f ca="1">_xll.BDH(DX2,"BN_SURVEY_AVERAGE","2000-01-01",EOMONTH(TODAY(),1))</f>
        <v>#NAME?</v>
      </c>
      <c r="DX3" s="5">
        <v>2.2000000000000002</v>
      </c>
      <c r="DY3" s="8" t="e">
        <f ca="1">_xll.BDH(DZ2,"BN_SURVEY_AVERAGE","2000-01-01",EOMONTH(TODAY(),1))</f>
        <v>#NAME?</v>
      </c>
      <c r="DZ3" s="5">
        <v>89</v>
      </c>
      <c r="EA3" s="8" t="e">
        <f ca="1">_xll.BDH(EB2,"BN_SURVEY_AVERAGE","2000-01-01",EOMONTH(TODAY(),1))</f>
        <v>#NAME?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K28" s="8">
        <v>45596</v>
      </c>
      <c r="L28" s="5">
        <v>54.3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K29" s="8">
        <v>45626</v>
      </c>
      <c r="L29" s="5">
        <v>55.4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K30" s="8">
        <v>45688</v>
      </c>
      <c r="L30" s="5">
        <v>52.9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K31" s="8">
        <v>45716</v>
      </c>
      <c r="L31" s="5">
        <v>50.5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K32" s="8">
        <v>45747</v>
      </c>
      <c r="L32" s="5">
        <v>53.5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K33" s="8">
        <v>45777</v>
      </c>
      <c r="L33" s="5">
        <v>51.1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2067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C50" s="8">
        <v>45596</v>
      </c>
      <c r="D50" s="5">
        <v>46.8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C51" s="8">
        <v>45626</v>
      </c>
      <c r="D51" s="5">
        <v>48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C52" s="8">
        <v>45688</v>
      </c>
      <c r="D52" s="5">
        <v>52.4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C53" s="8">
        <v>45716</v>
      </c>
      <c r="D53" s="5">
        <v>54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C54" s="8">
        <v>45747</v>
      </c>
      <c r="D54" s="5">
        <v>48.2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C55" s="8">
        <v>45777</v>
      </c>
      <c r="D55" s="5">
        <v>45.4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9.15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M129" s="8">
        <v>45596</v>
      </c>
      <c r="N129" s="5">
        <v>55.3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M130" s="8">
        <v>45626</v>
      </c>
      <c r="N130" s="5">
        <v>56.9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M131" s="8">
        <v>45657</v>
      </c>
      <c r="N131" s="5">
        <v>58.5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M132" s="8">
        <v>45688</v>
      </c>
      <c r="N132" s="5">
        <v>53.2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CW132" s="8">
        <v>45596</v>
      </c>
      <c r="CX132" s="5">
        <v>2.2999999999999998</v>
      </c>
      <c r="CY132" s="8">
        <v>45596</v>
      </c>
      <c r="CZ132" s="5">
        <v>0.2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M133" s="8">
        <v>45716</v>
      </c>
      <c r="N133" s="5">
        <v>49.8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CW133" s="8">
        <v>45626</v>
      </c>
      <c r="CX133" s="5">
        <v>2.6</v>
      </c>
      <c r="CY133" s="8">
        <v>45626</v>
      </c>
      <c r="CZ133" s="5">
        <v>0.2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M134" s="8">
        <v>45747</v>
      </c>
      <c r="N134" s="5">
        <v>53.8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CW134" s="8">
        <v>45657</v>
      </c>
      <c r="CX134" s="5">
        <v>3.5</v>
      </c>
      <c r="CY134" s="8">
        <v>45657</v>
      </c>
      <c r="CZ134" s="5">
        <v>0.3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M135" s="8">
        <v>45777</v>
      </c>
      <c r="N135" s="5">
        <v>51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CW135" s="8">
        <v>45688</v>
      </c>
      <c r="CX135" s="5">
        <v>3.3</v>
      </c>
      <c r="CY135" s="8">
        <v>45688</v>
      </c>
      <c r="CZ135" s="5">
        <v>0.3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CW136" s="8">
        <v>45716</v>
      </c>
      <c r="CX136" s="5">
        <v>3.2</v>
      </c>
      <c r="CY136" s="8">
        <v>45716</v>
      </c>
      <c r="CZ136" s="5">
        <v>0.3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CW137" s="8">
        <v>45747</v>
      </c>
      <c r="CX137" s="5">
        <v>3.3</v>
      </c>
      <c r="CY137" s="8">
        <v>45747</v>
      </c>
      <c r="CZ137" s="5">
        <v>0.1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CY138" s="8">
        <v>45777</v>
      </c>
      <c r="CZ138" s="5">
        <v>0.2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W150" s="8">
        <v>45565</v>
      </c>
      <c r="AX150" s="5">
        <v>-0.1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I151" s="8">
        <v>45596</v>
      </c>
      <c r="J151" s="5">
        <v>47.8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W151" s="8">
        <v>45596</v>
      </c>
      <c r="AX151" s="5">
        <v>-0.6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I152" s="8">
        <v>45626</v>
      </c>
      <c r="J152" s="5">
        <v>48.9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W152" s="8">
        <v>45626</v>
      </c>
      <c r="AX152" s="5">
        <v>0.5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I153" s="8">
        <v>45657</v>
      </c>
      <c r="J153" s="5">
        <v>48.5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W153" s="8">
        <v>45657</v>
      </c>
      <c r="AX153" s="5">
        <v>0.2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I154" s="8">
        <v>45688</v>
      </c>
      <c r="J154" s="5">
        <v>50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W154" s="8">
        <v>45688</v>
      </c>
      <c r="AX154" s="5">
        <v>0.1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I155" s="8">
        <v>45716</v>
      </c>
      <c r="J155" s="5">
        <v>51.6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W155" s="8">
        <v>45716</v>
      </c>
      <c r="AX155" s="5">
        <v>0.3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I156" s="8">
        <v>45747</v>
      </c>
      <c r="J156" s="5">
        <v>50.1</v>
      </c>
      <c r="O156" s="8">
        <v>41213</v>
      </c>
      <c r="P156" s="5">
        <v>51.2</v>
      </c>
      <c r="Q156" s="8">
        <v>42247</v>
      </c>
      <c r="R156" s="5">
        <v>4.5</v>
      </c>
      <c r="S156" s="8">
        <v>45596</v>
      </c>
      <c r="T156" s="5">
        <v>-7.2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W156" s="8">
        <v>45747</v>
      </c>
      <c r="AX156" s="5">
        <v>0.2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I157" s="8">
        <v>45777</v>
      </c>
      <c r="J157" s="5">
        <v>50.4</v>
      </c>
      <c r="O157" s="8">
        <v>41243</v>
      </c>
      <c r="P157" s="5">
        <v>50.5</v>
      </c>
      <c r="Q157" s="8">
        <v>42277</v>
      </c>
      <c r="R157" s="5">
        <v>-1.4</v>
      </c>
      <c r="S157" s="8">
        <v>45626</v>
      </c>
      <c r="T157" s="5">
        <v>-2.88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S158" s="8">
        <v>45657</v>
      </c>
      <c r="T158" s="5">
        <v>-0.25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S159" s="8">
        <v>45688</v>
      </c>
      <c r="T159" s="5">
        <v>-1.2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S160" s="8">
        <v>45716</v>
      </c>
      <c r="T160" s="5">
        <v>-3.7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S161" s="8">
        <v>45747</v>
      </c>
      <c r="T161" s="5">
        <v>-5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S162" s="8">
        <v>45777</v>
      </c>
      <c r="T162" s="5">
        <v>-6.25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91.9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I178" s="8">
        <v>45596</v>
      </c>
      <c r="AJ178" s="5">
        <v>92.4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I179" s="8">
        <v>45626</v>
      </c>
      <c r="AJ179" s="5">
        <v>95.5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S179" s="8">
        <v>45596</v>
      </c>
      <c r="AT179" s="5">
        <v>34.200000000000003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  <c r="DO179" s="8">
        <v>45596</v>
      </c>
      <c r="DP179" s="5">
        <v>4.0999999999999996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I180" s="8">
        <v>45657</v>
      </c>
      <c r="AJ180" s="5">
        <v>101.9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S180" s="8">
        <v>45626</v>
      </c>
      <c r="AT180" s="5">
        <v>34.299999999999997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  <c r="DO180" s="8">
        <v>45626</v>
      </c>
      <c r="DP180" s="5">
        <v>3.9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I181" s="8">
        <v>45688</v>
      </c>
      <c r="AJ181" s="5">
        <v>104.6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S181" s="8">
        <v>45657</v>
      </c>
      <c r="AT181" s="5">
        <v>34.299999999999997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  <c r="DO181" s="8">
        <v>45657</v>
      </c>
      <c r="DP181" s="5">
        <v>4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I182" s="8">
        <v>45716</v>
      </c>
      <c r="AJ182" s="5">
        <v>100.9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S182" s="8">
        <v>45688</v>
      </c>
      <c r="AT182" s="5">
        <v>34.299999999999997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  <c r="DO182" s="8">
        <v>45688</v>
      </c>
      <c r="DP182" s="5">
        <v>3.8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I183" s="8">
        <v>45747</v>
      </c>
      <c r="AJ183" s="5">
        <v>98.4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S183" s="8">
        <v>45716</v>
      </c>
      <c r="AT183" s="5">
        <v>34.200000000000003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  <c r="DO183" s="8">
        <v>45716</v>
      </c>
      <c r="DP183" s="5">
        <v>4.0999999999999996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I184" s="8">
        <v>45777</v>
      </c>
      <c r="AJ184" s="5">
        <v>93.8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S184" s="8">
        <v>45747</v>
      </c>
      <c r="AT184" s="5">
        <v>34.200000000000003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  <c r="DO184" s="8">
        <v>45747</v>
      </c>
      <c r="DP184" s="5">
        <v>4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S185" s="8">
        <v>45777</v>
      </c>
      <c r="AT185" s="5">
        <v>34.200000000000003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  <c r="DO185" s="8">
        <v>45777</v>
      </c>
      <c r="DP185" s="5">
        <v>3.9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U191" s="8">
        <v>45596</v>
      </c>
      <c r="V191" s="5">
        <v>-10.6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U192" s="8">
        <v>45626</v>
      </c>
      <c r="V192" s="5">
        <v>-0.2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U193" s="8">
        <v>45657</v>
      </c>
      <c r="V193" s="5">
        <v>-1.4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U194" s="8">
        <v>45688</v>
      </c>
      <c r="V194" s="5">
        <v>-0.2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U195" s="8">
        <v>45716</v>
      </c>
      <c r="V195" s="5">
        <v>7.3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U196" s="8">
        <v>45747</v>
      </c>
      <c r="V196" s="5">
        <v>-6.1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U197" s="8">
        <v>45777</v>
      </c>
      <c r="V197" s="5">
        <v>-17.2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G204" s="8">
        <v>45596</v>
      </c>
      <c r="H204" s="5">
        <v>53.8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G205" s="8">
        <v>45626</v>
      </c>
      <c r="H205" s="5">
        <v>55.9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G206" s="8">
        <v>45657</v>
      </c>
      <c r="H206" s="5">
        <v>53.5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G207" s="8">
        <v>45688</v>
      </c>
      <c r="H207" s="5">
        <v>54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G208" s="8">
        <v>45716</v>
      </c>
      <c r="H208" s="5">
        <v>52.5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G209" s="8">
        <v>45747</v>
      </c>
      <c r="H209" s="5">
        <v>52.7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G210" s="8">
        <v>45777</v>
      </c>
      <c r="H210" s="5">
        <v>50.2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O219" s="8">
        <v>45596</v>
      </c>
      <c r="AP219" s="5">
        <v>105.9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O220" s="8">
        <v>45626</v>
      </c>
      <c r="AP220" s="5">
        <v>155.19999999999999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O221" s="8">
        <v>45657</v>
      </c>
      <c r="AP221" s="5">
        <v>137.1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O222" s="8">
        <v>45688</v>
      </c>
      <c r="AP222" s="5">
        <v>142.5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O223" s="8">
        <v>45716</v>
      </c>
      <c r="AP223" s="5">
        <v>147.80000000000001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U223" s="8">
        <v>45565</v>
      </c>
      <c r="BV223" s="5">
        <v>0.21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O224" s="8">
        <v>45747</v>
      </c>
      <c r="AP224" s="5">
        <v>118.3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U224" s="8">
        <v>45596</v>
      </c>
      <c r="BV224" s="5">
        <v>2.8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O225" s="8">
        <v>45777</v>
      </c>
      <c r="AP225" s="5">
        <v>116.2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U225" s="8">
        <v>45626</v>
      </c>
      <c r="BV225" s="5">
        <v>2.5099999999999998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U226" s="8">
        <v>45657</v>
      </c>
      <c r="BV226" s="5">
        <v>0.79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U227" s="8">
        <v>45688</v>
      </c>
      <c r="BV227" s="5">
        <v>-2.54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U228" s="8">
        <v>45716</v>
      </c>
      <c r="BV228" s="5">
        <v>-2.69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U229" s="8">
        <v>45747</v>
      </c>
      <c r="BV229" s="5">
        <v>-2.94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A230" s="8">
        <v>45596</v>
      </c>
      <c r="AB230" s="5">
        <v>-18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A231" s="8">
        <v>45626</v>
      </c>
      <c r="AB231" s="5">
        <v>-9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A232" s="8">
        <v>45657</v>
      </c>
      <c r="AB232" s="5">
        <v>-10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A233" s="8">
        <v>45688</v>
      </c>
      <c r="AB233" s="5">
        <v>-11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A234" s="8">
        <v>45716</v>
      </c>
      <c r="AB234" s="5">
        <v>-3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A235" s="8">
        <v>45747</v>
      </c>
      <c r="AB235" s="5">
        <v>1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A236" s="8">
        <v>45777</v>
      </c>
      <c r="AB236" s="5">
        <v>-7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CU243" s="8">
        <v>45565</v>
      </c>
      <c r="CV243" s="5">
        <v>2.6154470000000001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CU244" s="8">
        <v>45596</v>
      </c>
      <c r="CV244" s="5">
        <v>2.7854679999999998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CU245" s="8">
        <v>45626</v>
      </c>
      <c r="CV245" s="5">
        <v>2.8637199999999998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CU246" s="8">
        <v>45657</v>
      </c>
      <c r="CV246" s="5">
        <v>2.8031820000000001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CU247" s="8">
        <v>45688</v>
      </c>
      <c r="CV247" s="5">
        <v>2.5918649999999999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CU248" s="8">
        <v>45716</v>
      </c>
      <c r="CV248" s="5">
        <v>2.7171919999999998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CU249" s="8">
        <v>45747</v>
      </c>
      <c r="CV249" s="5">
        <v>2.5773199999999998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CS255" s="8">
        <v>45596</v>
      </c>
      <c r="CT255" s="5">
        <v>3.3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CQ256" s="8">
        <v>45596</v>
      </c>
      <c r="CR256" s="5">
        <v>2.5</v>
      </c>
      <c r="CS256" s="8">
        <v>45626</v>
      </c>
      <c r="CT256" s="5">
        <v>3.3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CQ257" s="8">
        <v>45626</v>
      </c>
      <c r="CR257" s="5">
        <v>2.7</v>
      </c>
      <c r="CS257" s="8">
        <v>45657</v>
      </c>
      <c r="CT257" s="5">
        <v>3.3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U258" s="8">
        <v>45565</v>
      </c>
      <c r="AV258" s="5">
        <v>0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CQ258" s="8">
        <v>45657</v>
      </c>
      <c r="CR258" s="5">
        <v>2.9</v>
      </c>
      <c r="CS258" s="8">
        <v>45688</v>
      </c>
      <c r="CT258" s="5">
        <v>3.1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U259" s="8">
        <v>45596</v>
      </c>
      <c r="AV259" s="5">
        <v>0.1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CQ259" s="8">
        <v>45688</v>
      </c>
      <c r="CR259" s="5">
        <v>2.9</v>
      </c>
      <c r="CS259" s="8">
        <v>45716</v>
      </c>
      <c r="CT259" s="5">
        <v>3.2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U260" s="8">
        <v>45626</v>
      </c>
      <c r="AV260" s="5">
        <v>0.3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CQ260" s="8">
        <v>45716</v>
      </c>
      <c r="CR260" s="5">
        <v>2.9</v>
      </c>
      <c r="CS260" s="8">
        <v>45747</v>
      </c>
      <c r="CT260" s="5">
        <v>3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U261" s="8">
        <v>45657</v>
      </c>
      <c r="AV261" s="5">
        <v>0.3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CQ261" s="8">
        <v>45747</v>
      </c>
      <c r="CR261" s="5">
        <v>2.6</v>
      </c>
      <c r="CS261" s="8">
        <v>45777</v>
      </c>
      <c r="CT261" s="5">
        <v>2.8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U262" s="8">
        <v>45688</v>
      </c>
      <c r="AV262" s="5">
        <v>-0.1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CQ262" s="8">
        <v>45777</v>
      </c>
      <c r="CR262" s="5">
        <v>2.4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U263" s="8">
        <v>45716</v>
      </c>
      <c r="AV263" s="5">
        <v>0.3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U264" s="8">
        <v>45747</v>
      </c>
      <c r="AV264" s="5">
        <v>0.1</v>
      </c>
      <c r="AY264" s="8">
        <v>44500</v>
      </c>
      <c r="AZ264" s="5">
        <v>0.89</v>
      </c>
      <c r="BE264" s="8">
        <v>45596</v>
      </c>
      <c r="BF264" s="5">
        <v>15.8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E265" s="8">
        <v>45626</v>
      </c>
      <c r="BF265" s="5">
        <v>16.100000000000001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2.7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E266" s="8">
        <v>45657</v>
      </c>
      <c r="BF266" s="5">
        <v>16.489999999999998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Q267" s="8">
        <v>45626</v>
      </c>
      <c r="R267" s="5">
        <v>0.1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E267" s="8">
        <v>45688</v>
      </c>
      <c r="BF267" s="5">
        <v>15.99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Q268" s="8">
        <v>45657</v>
      </c>
      <c r="R268" s="5">
        <v>9.3000000000000007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E268" s="8">
        <v>45716</v>
      </c>
      <c r="BF268" s="5">
        <v>16.12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Q269" s="8">
        <v>45688</v>
      </c>
      <c r="R269" s="5">
        <v>0.6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E269" s="8">
        <v>45747</v>
      </c>
      <c r="BF269" s="5">
        <v>16.23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1459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Q270" s="8">
        <v>45716</v>
      </c>
      <c r="R270" s="5">
        <v>-0.8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E270" s="8">
        <v>45777</v>
      </c>
      <c r="BF270" s="5">
        <v>17.03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S270" s="8">
        <v>45596</v>
      </c>
      <c r="BT270" s="5">
        <v>1433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Q271" s="8">
        <v>45747</v>
      </c>
      <c r="R271" s="5">
        <v>-1.1000000000000001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S271" s="8">
        <v>45657</v>
      </c>
      <c r="BT271" s="5">
        <v>1462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Q272" s="8">
        <v>45777</v>
      </c>
      <c r="R272" s="5">
        <v>-14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S272" s="8">
        <v>45716</v>
      </c>
      <c r="BT272" s="5">
        <v>1446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Q273" s="8">
        <v>45808</v>
      </c>
      <c r="R273" s="5">
        <v>-3.7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S273" s="8">
        <v>45777</v>
      </c>
      <c r="BT273" s="5">
        <v>1453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K284" s="8">
        <v>45596</v>
      </c>
      <c r="BL284" s="5">
        <v>0.3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I284" s="8">
        <v>45565</v>
      </c>
      <c r="CJ284" s="5">
        <v>-0.8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K285" s="8">
        <v>45626</v>
      </c>
      <c r="BL285" s="5">
        <v>0.6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I285" s="8">
        <v>45596</v>
      </c>
      <c r="CJ285" s="5">
        <v>0.2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K286" s="8">
        <v>45657</v>
      </c>
      <c r="BL286" s="5">
        <v>0.6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I286" s="8">
        <v>45626</v>
      </c>
      <c r="CJ286" s="5">
        <v>-0.4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K287" s="8">
        <v>45688</v>
      </c>
      <c r="BL287" s="5">
        <v>-0.2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I287" s="8">
        <v>45657</v>
      </c>
      <c r="CJ287" s="5">
        <v>-2.2000000000000002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K288" s="8">
        <v>45716</v>
      </c>
      <c r="BL288" s="5">
        <v>0.6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I288" s="8">
        <v>45688</v>
      </c>
      <c r="CJ288" s="5">
        <v>3.1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K289" s="8">
        <v>45747</v>
      </c>
      <c r="BL289" s="5">
        <v>1.3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I289" s="8">
        <v>45716</v>
      </c>
      <c r="CJ289" s="5">
        <v>0.7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K290" s="8">
        <v>45777</v>
      </c>
      <c r="BL290" s="5">
        <v>0.2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I290" s="8">
        <v>45747</v>
      </c>
      <c r="CJ290" s="5">
        <v>9.1999999999999993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E295" s="8">
        <v>45596</v>
      </c>
      <c r="F295" s="5">
        <v>49.5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E296" s="8">
        <v>45626</v>
      </c>
      <c r="F296" s="5">
        <v>55.1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O296" s="8">
        <v>45565</v>
      </c>
      <c r="BP296" s="5">
        <v>0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E297" s="8">
        <v>45657</v>
      </c>
      <c r="F297" s="5">
        <v>52.1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O297" s="8">
        <v>45596</v>
      </c>
      <c r="BP297" s="5">
        <v>0.2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E298" s="8">
        <v>45688</v>
      </c>
      <c r="F298" s="5">
        <v>54.9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O298" s="8">
        <v>45626</v>
      </c>
      <c r="BP298" s="5">
        <v>-0.2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-70.843999999999994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E299" s="8">
        <v>45716</v>
      </c>
      <c r="F299" s="5">
        <v>58.1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-0.12</v>
      </c>
      <c r="BO299" s="8">
        <v>45657</v>
      </c>
      <c r="BP299" s="5">
        <v>-0.3</v>
      </c>
      <c r="BQ299" s="8">
        <v>45565</v>
      </c>
      <c r="BR299" s="5">
        <v>1349</v>
      </c>
      <c r="BW299" s="8">
        <v>45565</v>
      </c>
      <c r="BX299" s="5">
        <v>718.74</v>
      </c>
      <c r="CC299" s="8">
        <v>45565</v>
      </c>
      <c r="CD299" s="5">
        <v>-82.563000000000002</v>
      </c>
      <c r="CG299" s="8">
        <v>45565</v>
      </c>
      <c r="CH299" s="5">
        <v>-0.5</v>
      </c>
      <c r="CM299" s="8">
        <v>45565</v>
      </c>
      <c r="CN299" s="5">
        <v>0.1</v>
      </c>
      <c r="CO299" s="8">
        <v>45596</v>
      </c>
      <c r="CP299" s="5">
        <v>0.3</v>
      </c>
      <c r="DA299" s="8">
        <v>45565</v>
      </c>
      <c r="DB299" s="5">
        <v>0.3</v>
      </c>
      <c r="DE299" s="8">
        <v>45565</v>
      </c>
      <c r="DF299" s="5">
        <v>0.4</v>
      </c>
    </row>
    <row r="300" spans="1:110" x14ac:dyDescent="0.2">
      <c r="A300" s="8">
        <v>45596</v>
      </c>
      <c r="B300" s="5">
        <v>47.6</v>
      </c>
      <c r="E300" s="8">
        <v>45747</v>
      </c>
      <c r="F300" s="5">
        <v>64.8</v>
      </c>
      <c r="O300" s="8">
        <v>45596</v>
      </c>
      <c r="P300" s="5">
        <v>47</v>
      </c>
      <c r="Y300" s="8">
        <v>45596</v>
      </c>
      <c r="Z300" s="5">
        <v>2.87</v>
      </c>
      <c r="AE300" s="8">
        <v>45596</v>
      </c>
      <c r="AF300" s="5">
        <v>69.3</v>
      </c>
      <c r="AG300" s="8">
        <v>45596</v>
      </c>
      <c r="AH300" s="5">
        <v>99.57</v>
      </c>
      <c r="AK300" s="8">
        <v>45596</v>
      </c>
      <c r="AL300" s="5">
        <v>106</v>
      </c>
      <c r="AQ300" s="8">
        <v>45596</v>
      </c>
      <c r="AR300" s="5">
        <v>4.0999999999999996</v>
      </c>
      <c r="AY300" s="8">
        <v>45596</v>
      </c>
      <c r="AZ300" s="5">
        <v>-0.37</v>
      </c>
      <c r="BO300" s="8">
        <v>45688</v>
      </c>
      <c r="BP300" s="5">
        <v>0.6</v>
      </c>
      <c r="BQ300" s="8">
        <v>45596</v>
      </c>
      <c r="BR300" s="5">
        <v>1335</v>
      </c>
      <c r="BW300" s="8">
        <v>45596</v>
      </c>
      <c r="BX300" s="5">
        <v>725.31</v>
      </c>
      <c r="CC300" s="8">
        <v>45596</v>
      </c>
      <c r="CD300" s="5">
        <v>-75.551000000000002</v>
      </c>
      <c r="CG300" s="8">
        <v>45596</v>
      </c>
      <c r="CH300" s="5">
        <v>0.3</v>
      </c>
      <c r="CM300" s="8">
        <v>45596</v>
      </c>
      <c r="CN300" s="5">
        <v>0.2</v>
      </c>
      <c r="CO300" s="8">
        <v>45626</v>
      </c>
      <c r="CP300" s="5">
        <v>0.3</v>
      </c>
      <c r="DA300" s="8">
        <v>45596</v>
      </c>
      <c r="DB300" s="5">
        <v>0.3</v>
      </c>
      <c r="DE300" s="8">
        <v>45596</v>
      </c>
      <c r="DF300" s="5">
        <v>0.4</v>
      </c>
    </row>
    <row r="301" spans="1:110" x14ac:dyDescent="0.2">
      <c r="A301" s="8">
        <v>45626</v>
      </c>
      <c r="B301" s="5">
        <v>47.7</v>
      </c>
      <c r="E301" s="8">
        <v>45777</v>
      </c>
      <c r="F301" s="5">
        <v>72.400000000000006</v>
      </c>
      <c r="O301" s="8">
        <v>45626</v>
      </c>
      <c r="P301" s="5">
        <v>44.7</v>
      </c>
      <c r="Y301" s="8">
        <v>45626</v>
      </c>
      <c r="Z301" s="5">
        <v>7.89</v>
      </c>
      <c r="AE301" s="8">
        <v>45626</v>
      </c>
      <c r="AF301" s="5">
        <v>74.099999999999994</v>
      </c>
      <c r="AG301" s="8">
        <v>45626</v>
      </c>
      <c r="AH301" s="5">
        <v>111.97</v>
      </c>
      <c r="AK301" s="8">
        <v>45626</v>
      </c>
      <c r="AL301" s="5">
        <v>217</v>
      </c>
      <c r="AQ301" s="8">
        <v>45626</v>
      </c>
      <c r="AR301" s="5">
        <v>4.0999999999999996</v>
      </c>
      <c r="AY301" s="8">
        <v>45626</v>
      </c>
      <c r="AZ301" s="5">
        <v>0.28999999999999998</v>
      </c>
      <c r="BO301" s="8">
        <v>45716</v>
      </c>
      <c r="BP301" s="5">
        <v>0.4</v>
      </c>
      <c r="BQ301" s="8">
        <v>45626</v>
      </c>
      <c r="BR301" s="5">
        <v>1347</v>
      </c>
      <c r="BW301" s="8">
        <v>45626</v>
      </c>
      <c r="BX301" s="5">
        <v>668.45</v>
      </c>
      <c r="CC301" s="8">
        <v>45626</v>
      </c>
      <c r="CD301" s="5">
        <v>-78.290000000000006</v>
      </c>
      <c r="CG301" s="8">
        <v>45626</v>
      </c>
      <c r="CH301" s="5">
        <v>-0.3</v>
      </c>
      <c r="CM301" s="8">
        <v>45626</v>
      </c>
      <c r="CN301" s="5">
        <v>0.3</v>
      </c>
      <c r="CO301" s="8">
        <v>45657</v>
      </c>
      <c r="CP301" s="5">
        <v>0.3</v>
      </c>
      <c r="DA301" s="8">
        <v>45626</v>
      </c>
      <c r="DB301" s="5">
        <v>0.4</v>
      </c>
      <c r="DE301" s="8">
        <v>45626</v>
      </c>
      <c r="DF301" s="5">
        <v>0.5</v>
      </c>
    </row>
    <row r="302" spans="1:110" x14ac:dyDescent="0.2">
      <c r="A302" s="8">
        <v>45657</v>
      </c>
      <c r="B302" s="5">
        <v>48.2</v>
      </c>
      <c r="O302" s="8">
        <v>45657</v>
      </c>
      <c r="P302" s="5">
        <v>42.7</v>
      </c>
      <c r="Y302" s="8">
        <v>45657</v>
      </c>
      <c r="Z302" s="5">
        <v>3.39</v>
      </c>
      <c r="AE302" s="8">
        <v>45657</v>
      </c>
      <c r="AF302" s="5">
        <v>74.3</v>
      </c>
      <c r="AG302" s="8">
        <v>45657</v>
      </c>
      <c r="AH302" s="5">
        <v>113.18</v>
      </c>
      <c r="AK302" s="8">
        <v>45657</v>
      </c>
      <c r="AL302" s="5">
        <v>165</v>
      </c>
      <c r="AQ302" s="8">
        <v>45657</v>
      </c>
      <c r="AR302" s="5">
        <v>4.2</v>
      </c>
      <c r="AY302" s="8">
        <v>45657</v>
      </c>
      <c r="AZ302" s="5">
        <v>0.25</v>
      </c>
      <c r="BO302" s="8">
        <v>45747</v>
      </c>
      <c r="BP302" s="5">
        <v>0.5</v>
      </c>
      <c r="BQ302" s="8">
        <v>45657</v>
      </c>
      <c r="BR302" s="5">
        <v>1330</v>
      </c>
      <c r="BW302" s="8">
        <v>45657</v>
      </c>
      <c r="BX302" s="5">
        <v>677.2</v>
      </c>
      <c r="CC302" s="8">
        <v>45657</v>
      </c>
      <c r="CD302" s="5">
        <v>-95.150999999999996</v>
      </c>
      <c r="CG302" s="8">
        <v>45657</v>
      </c>
      <c r="CH302" s="5">
        <v>-0.6</v>
      </c>
      <c r="CM302" s="8">
        <v>45657</v>
      </c>
      <c r="CN302" s="5">
        <v>0.4</v>
      </c>
      <c r="CO302" s="8">
        <v>45688</v>
      </c>
      <c r="CP302" s="5">
        <v>0.3</v>
      </c>
      <c r="DA302" s="8">
        <v>45657</v>
      </c>
      <c r="DB302" s="5">
        <v>0.4</v>
      </c>
      <c r="DE302" s="8">
        <v>45657</v>
      </c>
      <c r="DF302" s="5">
        <v>0.5</v>
      </c>
    </row>
    <row r="303" spans="1:110" x14ac:dyDescent="0.2">
      <c r="A303" s="8">
        <v>45688</v>
      </c>
      <c r="B303" s="5">
        <v>50.1</v>
      </c>
      <c r="O303" s="8">
        <v>45688</v>
      </c>
      <c r="P303" s="5">
        <v>40.700000000000003</v>
      </c>
      <c r="Y303" s="8">
        <v>45688</v>
      </c>
      <c r="Z303" s="5">
        <v>-5.03</v>
      </c>
      <c r="AE303" s="8">
        <v>45688</v>
      </c>
      <c r="AF303" s="5">
        <v>73.3</v>
      </c>
      <c r="AG303" s="8">
        <v>45688</v>
      </c>
      <c r="AH303" s="5">
        <v>106</v>
      </c>
      <c r="AK303" s="8">
        <v>45688</v>
      </c>
      <c r="AL303" s="5">
        <v>176</v>
      </c>
      <c r="AQ303" s="8">
        <v>45688</v>
      </c>
      <c r="AR303" s="5">
        <v>4.0999999999999996</v>
      </c>
      <c r="AY303" s="8">
        <v>45688</v>
      </c>
      <c r="AZ303" s="5">
        <v>0.22</v>
      </c>
      <c r="BQ303" s="8">
        <v>45688</v>
      </c>
      <c r="BR303" s="5">
        <v>1385</v>
      </c>
      <c r="BW303" s="8">
        <v>45688</v>
      </c>
      <c r="BX303" s="5">
        <v>675.4</v>
      </c>
      <c r="CC303" s="8">
        <v>45688</v>
      </c>
      <c r="CD303" s="5">
        <v>-119.422</v>
      </c>
      <c r="CG303" s="8">
        <v>45688</v>
      </c>
      <c r="CH303" s="5">
        <v>1.5</v>
      </c>
      <c r="CM303" s="8">
        <v>45688</v>
      </c>
      <c r="CN303" s="5">
        <v>0.3</v>
      </c>
      <c r="CO303" s="8">
        <v>45716</v>
      </c>
      <c r="CP303" s="5">
        <v>0.3</v>
      </c>
      <c r="DA303" s="8">
        <v>45688</v>
      </c>
      <c r="DB303" s="5">
        <v>0.4</v>
      </c>
      <c r="DE303" s="8">
        <v>45688</v>
      </c>
      <c r="DF303" s="5">
        <v>0.1</v>
      </c>
    </row>
    <row r="304" spans="1:110" x14ac:dyDescent="0.2">
      <c r="A304" s="8">
        <v>45716</v>
      </c>
      <c r="B304" s="5">
        <v>50.9</v>
      </c>
      <c r="O304" s="8">
        <v>45716</v>
      </c>
      <c r="P304" s="5">
        <v>40.799999999999997</v>
      </c>
      <c r="Y304" s="8">
        <v>45716</v>
      </c>
      <c r="Z304" s="5">
        <v>15.27</v>
      </c>
      <c r="AE304" s="8">
        <v>45716</v>
      </c>
      <c r="AF304" s="5">
        <v>67.7</v>
      </c>
      <c r="AG304" s="8">
        <v>45716</v>
      </c>
      <c r="AH304" s="5">
        <v>102.59</v>
      </c>
      <c r="AK304" s="8">
        <v>45716</v>
      </c>
      <c r="AL304" s="5">
        <v>158</v>
      </c>
      <c r="AQ304" s="8">
        <v>45716</v>
      </c>
      <c r="AR304" s="5">
        <v>4</v>
      </c>
      <c r="AY304" s="8">
        <v>45716</v>
      </c>
      <c r="AZ304" s="5">
        <v>0.18</v>
      </c>
      <c r="BQ304" s="8">
        <v>45716</v>
      </c>
      <c r="BR304" s="5">
        <v>1381</v>
      </c>
      <c r="BW304" s="8">
        <v>45716</v>
      </c>
      <c r="BX304" s="5">
        <v>679.86</v>
      </c>
      <c r="CC304" s="8">
        <v>45716</v>
      </c>
      <c r="CD304" s="5">
        <v>-122.774</v>
      </c>
      <c r="CG304" s="8">
        <v>45716</v>
      </c>
      <c r="CH304" s="5">
        <v>0.6</v>
      </c>
      <c r="CM304" s="8">
        <v>45716</v>
      </c>
      <c r="CN304" s="5">
        <v>0.3</v>
      </c>
      <c r="CO304" s="8">
        <v>45747</v>
      </c>
      <c r="CP304" s="5">
        <v>0.3</v>
      </c>
      <c r="DA304" s="8">
        <v>45716</v>
      </c>
      <c r="DB304" s="5">
        <v>0.4</v>
      </c>
      <c r="DE304" s="8">
        <v>45716</v>
      </c>
      <c r="DF304" s="5">
        <v>0.5</v>
      </c>
    </row>
    <row r="305" spans="1:110" x14ac:dyDescent="0.2">
      <c r="A305" s="8">
        <v>45747</v>
      </c>
      <c r="B305" s="5">
        <v>49.5</v>
      </c>
      <c r="O305" s="8">
        <v>45747</v>
      </c>
      <c r="P305" s="5">
        <v>44.1</v>
      </c>
      <c r="Y305" s="8">
        <v>45747</v>
      </c>
      <c r="Z305" s="5">
        <v>7.89</v>
      </c>
      <c r="AE305" s="8">
        <v>45747</v>
      </c>
      <c r="AF305" s="5">
        <v>57.8</v>
      </c>
      <c r="AG305" s="8">
        <v>45747</v>
      </c>
      <c r="AH305" s="5">
        <v>93.98</v>
      </c>
      <c r="AK305" s="8">
        <v>45747</v>
      </c>
      <c r="AL305" s="5">
        <v>141</v>
      </c>
      <c r="AQ305" s="8">
        <v>45747</v>
      </c>
      <c r="AR305" s="5">
        <v>4.0999999999999996</v>
      </c>
      <c r="AY305" s="8">
        <v>45747</v>
      </c>
      <c r="AZ305" s="5">
        <v>-0.15</v>
      </c>
      <c r="BQ305" s="8">
        <v>45747</v>
      </c>
      <c r="BR305" s="5">
        <v>1412</v>
      </c>
      <c r="BW305" s="8">
        <v>45747</v>
      </c>
      <c r="BX305" s="5">
        <v>682.02</v>
      </c>
      <c r="CC305" s="8">
        <v>45747</v>
      </c>
      <c r="CD305" s="5">
        <v>-135.642</v>
      </c>
      <c r="CG305" s="8">
        <v>45747</v>
      </c>
      <c r="CH305" s="5">
        <v>4.3</v>
      </c>
      <c r="CM305" s="8">
        <v>45747</v>
      </c>
      <c r="CN305" s="5">
        <v>0.1</v>
      </c>
      <c r="CO305" s="8">
        <v>45777</v>
      </c>
      <c r="CP305" s="5">
        <v>0.3</v>
      </c>
      <c r="DA305" s="8">
        <v>45747</v>
      </c>
      <c r="DB305" s="5">
        <v>0.4</v>
      </c>
      <c r="DE305" s="8">
        <v>45747</v>
      </c>
      <c r="DF305" s="5">
        <v>0.6</v>
      </c>
    </row>
    <row r="306" spans="1:110" x14ac:dyDescent="0.2">
      <c r="A306" s="8">
        <v>45777</v>
      </c>
      <c r="B306" s="5">
        <v>48</v>
      </c>
      <c r="O306" s="8">
        <v>45777</v>
      </c>
      <c r="P306" s="5">
        <v>45.3</v>
      </c>
      <c r="Y306" s="8">
        <v>45777</v>
      </c>
      <c r="Z306" s="5">
        <v>2.5099999999999998</v>
      </c>
      <c r="AE306" s="8">
        <v>45777</v>
      </c>
      <c r="AF306" s="5">
        <v>50.6</v>
      </c>
      <c r="AG306" s="8">
        <v>45777</v>
      </c>
      <c r="AH306" s="5">
        <v>87.81</v>
      </c>
      <c r="AK306" s="8">
        <v>45777</v>
      </c>
      <c r="AL306" s="5">
        <v>132</v>
      </c>
      <c r="AQ306" s="8">
        <v>45777</v>
      </c>
      <c r="AR306" s="5">
        <v>4.2</v>
      </c>
      <c r="AY306" s="8">
        <v>45777</v>
      </c>
      <c r="AZ306" s="5">
        <v>0.17</v>
      </c>
      <c r="BQ306" s="8">
        <v>45777</v>
      </c>
      <c r="BR306" s="5">
        <v>1373</v>
      </c>
      <c r="CM306" s="8">
        <v>45777</v>
      </c>
      <c r="CN306" s="5">
        <v>0.3</v>
      </c>
    </row>
    <row r="307" spans="1:110" x14ac:dyDescent="0.2">
      <c r="Y307" s="8">
        <v>45808</v>
      </c>
      <c r="Z307" s="5">
        <v>-6.53</v>
      </c>
      <c r="AE307" s="8">
        <v>45808</v>
      </c>
      <c r="AF307" s="5">
        <v>53.3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262"/>
  <sheetViews>
    <sheetView workbookViewId="0"/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A6464" s="6">
        <v>45572</v>
      </c>
      <c r="B6464" s="5">
        <v>14.3</v>
      </c>
      <c r="C6464" s="6">
        <v>42986</v>
      </c>
      <c r="D6464" s="5">
        <v>68.98</v>
      </c>
      <c r="E6464" s="6">
        <v>45572</v>
      </c>
      <c r="F6464" s="5">
        <v>102.53700000000001</v>
      </c>
      <c r="G6464" s="6">
        <v>45572</v>
      </c>
      <c r="H6464" s="5">
        <v>0.78100000000000003</v>
      </c>
      <c r="I6464" s="6">
        <v>45572</v>
      </c>
      <c r="J6464" s="5">
        <v>98.82</v>
      </c>
      <c r="K6464" s="6">
        <v>45572</v>
      </c>
      <c r="L6464" s="5">
        <v>22.64</v>
      </c>
      <c r="M6464" s="6">
        <v>42986</v>
      </c>
      <c r="N6464" s="5">
        <v>54.858800000000002</v>
      </c>
      <c r="O6464" s="6">
        <v>45572</v>
      </c>
      <c r="P6464" s="5">
        <v>-55.9</v>
      </c>
    </row>
    <row r="6465" spans="1:16" x14ac:dyDescent="0.2">
      <c r="A6465" s="6">
        <v>45573</v>
      </c>
      <c r="B6465" s="5">
        <v>14.3</v>
      </c>
      <c r="C6465" s="6">
        <v>42987</v>
      </c>
      <c r="D6465" s="5">
        <v>71.97</v>
      </c>
      <c r="E6465" s="6">
        <v>45573</v>
      </c>
      <c r="F6465" s="5">
        <v>102.54900000000001</v>
      </c>
      <c r="G6465" s="6">
        <v>45573</v>
      </c>
      <c r="H6465" s="5">
        <v>0.77100000000000002</v>
      </c>
      <c r="I6465" s="6">
        <v>45573</v>
      </c>
      <c r="J6465" s="5">
        <v>98.85</v>
      </c>
      <c r="K6465" s="6">
        <v>45573</v>
      </c>
      <c r="L6465" s="5">
        <v>21.42</v>
      </c>
      <c r="M6465" s="6">
        <v>42987</v>
      </c>
      <c r="N6465" s="5">
        <v>54.858800000000002</v>
      </c>
      <c r="O6465" s="6">
        <v>45573</v>
      </c>
      <c r="P6465" s="5">
        <v>-53</v>
      </c>
    </row>
    <row r="6466" spans="1:16" x14ac:dyDescent="0.2">
      <c r="A6466" s="6">
        <v>45574</v>
      </c>
      <c r="B6466" s="5">
        <v>14.5</v>
      </c>
      <c r="C6466" s="6">
        <v>42988</v>
      </c>
      <c r="D6466" s="5">
        <v>93.84</v>
      </c>
      <c r="E6466" s="6">
        <v>45574</v>
      </c>
      <c r="F6466" s="5">
        <v>102.928</v>
      </c>
      <c r="G6466" s="6">
        <v>45574</v>
      </c>
      <c r="H6466" s="5">
        <v>0.82899999999999996</v>
      </c>
      <c r="I6466" s="6">
        <v>45574</v>
      </c>
      <c r="J6466" s="5">
        <v>98.86</v>
      </c>
      <c r="K6466" s="6">
        <v>45574</v>
      </c>
      <c r="L6466" s="5">
        <v>20.86</v>
      </c>
      <c r="M6466" s="6">
        <v>42988</v>
      </c>
      <c r="N6466" s="5">
        <v>54.858800000000002</v>
      </c>
      <c r="O6466" s="6">
        <v>45574</v>
      </c>
      <c r="P6466" s="5">
        <v>-51.5</v>
      </c>
    </row>
    <row r="6467" spans="1:16" x14ac:dyDescent="0.2">
      <c r="A6467" s="6">
        <v>45575</v>
      </c>
      <c r="B6467" s="5">
        <v>12.2</v>
      </c>
      <c r="C6467" s="6">
        <v>42989</v>
      </c>
      <c r="D6467" s="5">
        <v>94.13</v>
      </c>
      <c r="E6467" s="6">
        <v>45575</v>
      </c>
      <c r="F6467" s="5">
        <v>102.988</v>
      </c>
      <c r="G6467" s="6">
        <v>45575</v>
      </c>
      <c r="H6467" s="5">
        <v>0.75600000000000001</v>
      </c>
      <c r="I6467" s="6">
        <v>45575</v>
      </c>
      <c r="J6467" s="5">
        <v>98.87</v>
      </c>
      <c r="K6467" s="6">
        <v>45575</v>
      </c>
      <c r="L6467" s="5">
        <v>20.93</v>
      </c>
      <c r="M6467" s="6">
        <v>42989</v>
      </c>
      <c r="N6467" s="5">
        <v>51.882300000000001</v>
      </c>
      <c r="O6467" s="6">
        <v>45575</v>
      </c>
      <c r="P6467" s="5">
        <v>-58.7</v>
      </c>
    </row>
    <row r="6468" spans="1:16" x14ac:dyDescent="0.2">
      <c r="A6468" s="6">
        <v>45576</v>
      </c>
      <c r="B6468" s="5">
        <v>10.3</v>
      </c>
      <c r="C6468" s="6">
        <v>42990</v>
      </c>
      <c r="D6468" s="5">
        <v>59.02</v>
      </c>
      <c r="E6468" s="6">
        <v>45576</v>
      </c>
      <c r="F6468" s="5">
        <v>102.89</v>
      </c>
      <c r="G6468" s="6">
        <v>45576</v>
      </c>
      <c r="H6468" s="5">
        <v>0.77900000000000003</v>
      </c>
      <c r="I6468" s="6">
        <v>45576</v>
      </c>
      <c r="J6468" s="5">
        <v>98.84</v>
      </c>
      <c r="K6468" s="6">
        <v>45576</v>
      </c>
      <c r="L6468" s="5">
        <v>20.46</v>
      </c>
      <c r="M6468" s="6">
        <v>42990</v>
      </c>
      <c r="N6468" s="5">
        <v>51.645299999999999</v>
      </c>
      <c r="O6468" s="6">
        <v>45576</v>
      </c>
      <c r="P6468" s="5">
        <v>-58.9</v>
      </c>
    </row>
    <row r="6469" spans="1:16" x14ac:dyDescent="0.2">
      <c r="A6469" s="6">
        <v>45579</v>
      </c>
      <c r="B6469" s="5">
        <v>9</v>
      </c>
      <c r="C6469" s="6">
        <v>42991</v>
      </c>
      <c r="D6469" s="5">
        <v>71.31</v>
      </c>
      <c r="E6469" s="6">
        <v>45579</v>
      </c>
      <c r="F6469" s="5">
        <v>103.298</v>
      </c>
      <c r="G6469" s="6">
        <v>45579</v>
      </c>
      <c r="H6469" s="5">
        <v>0.85899999999999999</v>
      </c>
      <c r="I6469" s="6">
        <v>45579</v>
      </c>
      <c r="J6469" s="5">
        <v>98.82</v>
      </c>
      <c r="K6469" s="6">
        <v>45579</v>
      </c>
      <c r="L6469" s="5">
        <v>19.7</v>
      </c>
      <c r="M6469" s="6">
        <v>42991</v>
      </c>
      <c r="N6469" s="5">
        <v>51.370899999999999</v>
      </c>
      <c r="O6469" s="6">
        <v>45579</v>
      </c>
      <c r="P6469" s="5">
        <v>-55.4</v>
      </c>
    </row>
    <row r="6470" spans="1:16" x14ac:dyDescent="0.2">
      <c r="A6470" s="6">
        <v>45580</v>
      </c>
      <c r="B6470" s="5">
        <v>6</v>
      </c>
      <c r="C6470" s="6">
        <v>42992</v>
      </c>
      <c r="D6470" s="5">
        <v>120.33</v>
      </c>
      <c r="E6470" s="6">
        <v>45580</v>
      </c>
      <c r="F6470" s="5">
        <v>103.261</v>
      </c>
      <c r="G6470" s="6">
        <v>45580</v>
      </c>
      <c r="H6470" s="5">
        <v>0.72099999999999997</v>
      </c>
      <c r="I6470" s="6">
        <v>45580</v>
      </c>
      <c r="J6470" s="5">
        <v>98.85</v>
      </c>
      <c r="K6470" s="6">
        <v>45580</v>
      </c>
      <c r="L6470" s="5">
        <v>20.64</v>
      </c>
      <c r="M6470" s="6">
        <v>42992</v>
      </c>
      <c r="N6470" s="5">
        <v>50.728900000000003</v>
      </c>
      <c r="O6470" s="6">
        <v>45580</v>
      </c>
      <c r="P6470" s="5">
        <v>-54.5</v>
      </c>
    </row>
    <row r="6471" spans="1:16" x14ac:dyDescent="0.2">
      <c r="A6471" s="6">
        <v>45581</v>
      </c>
      <c r="B6471" s="5">
        <v>6.4</v>
      </c>
      <c r="C6471" s="6">
        <v>42993</v>
      </c>
      <c r="D6471" s="5">
        <v>72.36</v>
      </c>
      <c r="E6471" s="6">
        <v>45581</v>
      </c>
      <c r="F6471" s="5">
        <v>103.59</v>
      </c>
      <c r="G6471" s="6">
        <v>45581</v>
      </c>
      <c r="H6471" s="5">
        <v>0.78600000000000003</v>
      </c>
      <c r="I6471" s="6">
        <v>45581</v>
      </c>
      <c r="J6471" s="5">
        <v>98.84</v>
      </c>
      <c r="K6471" s="6">
        <v>45581</v>
      </c>
      <c r="L6471" s="5">
        <v>19.579999999999998</v>
      </c>
      <c r="M6471" s="6">
        <v>42993</v>
      </c>
      <c r="N6471" s="5">
        <v>50.633200000000002</v>
      </c>
      <c r="O6471" s="6">
        <v>45581</v>
      </c>
      <c r="P6471" s="5">
        <v>-53</v>
      </c>
    </row>
    <row r="6472" spans="1:16" x14ac:dyDescent="0.2">
      <c r="A6472" s="6">
        <v>45582</v>
      </c>
      <c r="B6472" s="5">
        <v>14.9</v>
      </c>
      <c r="C6472" s="6">
        <v>42994</v>
      </c>
      <c r="D6472" s="5">
        <v>46.38</v>
      </c>
      <c r="E6472" s="6">
        <v>45582</v>
      </c>
      <c r="F6472" s="5">
        <v>103.825</v>
      </c>
      <c r="G6472" s="6">
        <v>45582</v>
      </c>
      <c r="H6472" s="5">
        <v>0.88300000000000001</v>
      </c>
      <c r="I6472" s="6">
        <v>45582</v>
      </c>
      <c r="J6472" s="5">
        <v>98.88</v>
      </c>
      <c r="K6472" s="6">
        <v>45582</v>
      </c>
      <c r="L6472" s="5">
        <v>19.11</v>
      </c>
      <c r="M6472" s="6">
        <v>42994</v>
      </c>
      <c r="N6472" s="5">
        <v>50.633200000000002</v>
      </c>
      <c r="O6472" s="6">
        <v>45582</v>
      </c>
      <c r="P6472" s="5">
        <v>-58.5</v>
      </c>
    </row>
    <row r="6473" spans="1:16" x14ac:dyDescent="0.2">
      <c r="A6473" s="6">
        <v>45583</v>
      </c>
      <c r="B6473" s="5">
        <v>14.8</v>
      </c>
      <c r="C6473" s="6">
        <v>42995</v>
      </c>
      <c r="D6473" s="5">
        <v>121.57</v>
      </c>
      <c r="E6473" s="6">
        <v>45583</v>
      </c>
      <c r="F6473" s="5">
        <v>103.49299999999999</v>
      </c>
      <c r="G6473" s="6">
        <v>45583</v>
      </c>
      <c r="H6473" s="5">
        <v>0.90500000000000003</v>
      </c>
      <c r="I6473" s="6">
        <v>45583</v>
      </c>
      <c r="J6473" s="5">
        <v>98.87</v>
      </c>
      <c r="K6473" s="6">
        <v>45583</v>
      </c>
      <c r="L6473" s="5">
        <v>18.03</v>
      </c>
      <c r="M6473" s="6">
        <v>42995</v>
      </c>
      <c r="N6473" s="5">
        <v>50.633200000000002</v>
      </c>
      <c r="O6473" s="6">
        <v>45583</v>
      </c>
      <c r="P6473" s="5">
        <v>-57.7</v>
      </c>
    </row>
    <row r="6474" spans="1:16" x14ac:dyDescent="0.2">
      <c r="A6474" s="6">
        <v>45586</v>
      </c>
      <c r="B6474" s="5">
        <v>16.399999999999999</v>
      </c>
      <c r="C6474" s="6">
        <v>42996</v>
      </c>
      <c r="D6474" s="5">
        <v>68.55</v>
      </c>
      <c r="E6474" s="6">
        <v>45586</v>
      </c>
      <c r="F6474" s="5">
        <v>104.012</v>
      </c>
      <c r="G6474" s="6">
        <v>45586</v>
      </c>
      <c r="H6474" s="5">
        <v>0.91800000000000004</v>
      </c>
      <c r="I6474" s="6">
        <v>45586</v>
      </c>
      <c r="J6474" s="5">
        <v>98.96</v>
      </c>
      <c r="K6474" s="6">
        <v>45586</v>
      </c>
      <c r="L6474" s="5">
        <v>18.37</v>
      </c>
      <c r="M6474" s="6">
        <v>42996</v>
      </c>
      <c r="N6474" s="5">
        <v>50.162700000000001</v>
      </c>
      <c r="O6474" s="6">
        <v>45586</v>
      </c>
      <c r="P6474" s="5">
        <v>-51</v>
      </c>
    </row>
    <row r="6475" spans="1:16" x14ac:dyDescent="0.2">
      <c r="A6475" s="6">
        <v>45587</v>
      </c>
      <c r="B6475" s="5">
        <v>17.2</v>
      </c>
      <c r="C6475" s="6">
        <v>42997</v>
      </c>
      <c r="D6475" s="5">
        <v>58.25</v>
      </c>
      <c r="E6475" s="6">
        <v>45587</v>
      </c>
      <c r="F6475" s="5">
        <v>104.075</v>
      </c>
      <c r="G6475" s="6">
        <v>45587</v>
      </c>
      <c r="H6475" s="5">
        <v>0.873</v>
      </c>
      <c r="I6475" s="6">
        <v>45587</v>
      </c>
      <c r="J6475" s="5">
        <v>98.96</v>
      </c>
      <c r="K6475" s="6">
        <v>45587</v>
      </c>
      <c r="L6475" s="5">
        <v>18.2</v>
      </c>
      <c r="M6475" s="6">
        <v>42997</v>
      </c>
      <c r="N6475" s="5">
        <v>49.860500000000002</v>
      </c>
      <c r="O6475" s="6">
        <v>45587</v>
      </c>
      <c r="P6475" s="5">
        <v>-47.5</v>
      </c>
    </row>
    <row r="6476" spans="1:16" x14ac:dyDescent="0.2">
      <c r="A6476" s="6">
        <v>45588</v>
      </c>
      <c r="B6476" s="5">
        <v>17.5</v>
      </c>
      <c r="C6476" s="6">
        <v>42998</v>
      </c>
      <c r="D6476" s="5">
        <v>52.37</v>
      </c>
      <c r="E6476" s="6">
        <v>45588</v>
      </c>
      <c r="F6476" s="5">
        <v>104.431</v>
      </c>
      <c r="G6476" s="6">
        <v>45588</v>
      </c>
      <c r="H6476" s="5">
        <v>0.76100000000000001</v>
      </c>
      <c r="I6476" s="6">
        <v>45588</v>
      </c>
      <c r="J6476" s="5">
        <v>99.03</v>
      </c>
      <c r="K6476" s="6">
        <v>45588</v>
      </c>
      <c r="L6476" s="5">
        <v>19.239999999999998</v>
      </c>
      <c r="M6476" s="6">
        <v>42998</v>
      </c>
      <c r="N6476" s="5">
        <v>49.153799999999997</v>
      </c>
      <c r="O6476" s="6">
        <v>45588</v>
      </c>
      <c r="P6476" s="5">
        <v>-45.5</v>
      </c>
    </row>
    <row r="6477" spans="1:16" x14ac:dyDescent="0.2">
      <c r="A6477" s="6">
        <v>45589</v>
      </c>
      <c r="B6477" s="5">
        <v>19.7</v>
      </c>
      <c r="C6477" s="6">
        <v>42999</v>
      </c>
      <c r="D6477" s="5">
        <v>55.35</v>
      </c>
      <c r="E6477" s="6">
        <v>45589</v>
      </c>
      <c r="F6477" s="5">
        <v>104.05800000000001</v>
      </c>
      <c r="G6477" s="6">
        <v>45589</v>
      </c>
      <c r="H6477" s="5">
        <v>0.73899999999999999</v>
      </c>
      <c r="I6477" s="6">
        <v>45589</v>
      </c>
      <c r="J6477" s="5">
        <v>99</v>
      </c>
      <c r="K6477" s="6">
        <v>45589</v>
      </c>
      <c r="L6477" s="5">
        <v>19.079999999999998</v>
      </c>
      <c r="M6477" s="6">
        <v>42999</v>
      </c>
      <c r="N6477" s="5">
        <v>48.312199999999997</v>
      </c>
      <c r="O6477" s="6">
        <v>45589</v>
      </c>
      <c r="P6477" s="5">
        <v>-44.9</v>
      </c>
    </row>
    <row r="6478" spans="1:16" x14ac:dyDescent="0.2">
      <c r="A6478" s="6">
        <v>45590</v>
      </c>
      <c r="B6478" s="5">
        <v>23.1</v>
      </c>
      <c r="C6478" s="6">
        <v>43000</v>
      </c>
      <c r="D6478" s="5">
        <v>63.09</v>
      </c>
      <c r="E6478" s="6">
        <v>45590</v>
      </c>
      <c r="F6478" s="5">
        <v>104.25700000000001</v>
      </c>
      <c r="G6478" s="6">
        <v>45590</v>
      </c>
      <c r="H6478" s="5">
        <v>0.73099999999999998</v>
      </c>
      <c r="I6478" s="6">
        <v>45590</v>
      </c>
      <c r="J6478" s="5">
        <v>99.03</v>
      </c>
      <c r="K6478" s="6">
        <v>45590</v>
      </c>
      <c r="L6478" s="5">
        <v>20.329999999999998</v>
      </c>
      <c r="M6478" s="6">
        <v>43000</v>
      </c>
      <c r="N6478" s="5">
        <v>50.516399999999997</v>
      </c>
      <c r="O6478" s="6">
        <v>45590</v>
      </c>
      <c r="P6478" s="5">
        <v>-43.9</v>
      </c>
    </row>
    <row r="6479" spans="1:16" x14ac:dyDescent="0.2">
      <c r="A6479" s="6">
        <v>45593</v>
      </c>
      <c r="B6479" s="5">
        <v>25.6</v>
      </c>
      <c r="C6479" s="6">
        <v>43001</v>
      </c>
      <c r="D6479" s="5">
        <v>77.2</v>
      </c>
      <c r="E6479" s="6">
        <v>45593</v>
      </c>
      <c r="F6479" s="5">
        <v>104.316</v>
      </c>
      <c r="G6479" s="6">
        <v>45593</v>
      </c>
      <c r="H6479" s="5">
        <v>0.78</v>
      </c>
      <c r="I6479" s="6">
        <v>45593</v>
      </c>
      <c r="J6479" s="5">
        <v>99.03</v>
      </c>
      <c r="K6479" s="6">
        <v>45593</v>
      </c>
      <c r="L6479" s="5">
        <v>19.8</v>
      </c>
      <c r="M6479" s="6">
        <v>43001</v>
      </c>
      <c r="N6479" s="5">
        <v>50.516399999999997</v>
      </c>
      <c r="O6479" s="6">
        <v>45593</v>
      </c>
      <c r="P6479" s="5">
        <v>-33.1</v>
      </c>
    </row>
    <row r="6480" spans="1:16" x14ac:dyDescent="0.2">
      <c r="A6480" s="6">
        <v>45594</v>
      </c>
      <c r="B6480" s="5">
        <v>28.4</v>
      </c>
      <c r="C6480" s="6">
        <v>43002</v>
      </c>
      <c r="D6480" s="5">
        <v>118.2</v>
      </c>
      <c r="E6480" s="6">
        <v>45594</v>
      </c>
      <c r="F6480" s="5">
        <v>104.316</v>
      </c>
      <c r="G6480" s="6">
        <v>45594</v>
      </c>
      <c r="H6480" s="5">
        <v>0.748</v>
      </c>
      <c r="I6480" s="6">
        <v>45594</v>
      </c>
      <c r="J6480" s="5">
        <v>99.02</v>
      </c>
      <c r="K6480" s="6">
        <v>45594</v>
      </c>
      <c r="L6480" s="5">
        <v>19.34</v>
      </c>
      <c r="M6480" s="6">
        <v>43002</v>
      </c>
      <c r="N6480" s="5">
        <v>50.516399999999997</v>
      </c>
      <c r="O6480" s="6">
        <v>45594</v>
      </c>
      <c r="P6480" s="5">
        <v>-35.700000000000003</v>
      </c>
    </row>
    <row r="6481" spans="1:16" x14ac:dyDescent="0.2">
      <c r="A6481" s="6">
        <v>45595</v>
      </c>
      <c r="B6481" s="5">
        <v>35.4</v>
      </c>
      <c r="C6481" s="6">
        <v>43003</v>
      </c>
      <c r="D6481" s="5">
        <v>105.42</v>
      </c>
      <c r="E6481" s="6">
        <v>45595</v>
      </c>
      <c r="F6481" s="5">
        <v>103.994</v>
      </c>
      <c r="G6481" s="6">
        <v>45595</v>
      </c>
      <c r="H6481" s="5">
        <v>0.748</v>
      </c>
      <c r="I6481" s="6">
        <v>45595</v>
      </c>
      <c r="J6481" s="5">
        <v>99.03</v>
      </c>
      <c r="K6481" s="6">
        <v>45595</v>
      </c>
      <c r="L6481" s="5">
        <v>20.350000000000001</v>
      </c>
      <c r="M6481" s="6">
        <v>43003</v>
      </c>
      <c r="N6481" s="5">
        <v>51.111899999999999</v>
      </c>
      <c r="O6481" s="6">
        <v>45595</v>
      </c>
      <c r="P6481" s="5">
        <v>-26.7</v>
      </c>
    </row>
    <row r="6482" spans="1:16" x14ac:dyDescent="0.2">
      <c r="A6482" s="6">
        <v>45596</v>
      </c>
      <c r="B6482" s="5">
        <v>38.6</v>
      </c>
      <c r="C6482" s="6">
        <v>43004</v>
      </c>
      <c r="D6482" s="5">
        <v>58.14</v>
      </c>
      <c r="E6482" s="6">
        <v>45596</v>
      </c>
      <c r="F6482" s="5">
        <v>103.976</v>
      </c>
      <c r="G6482" s="6">
        <v>45596</v>
      </c>
      <c r="H6482" s="5">
        <v>0.54100000000000004</v>
      </c>
      <c r="I6482" s="6">
        <v>45596</v>
      </c>
      <c r="J6482" s="5">
        <v>99.11</v>
      </c>
      <c r="K6482" s="6">
        <v>45596</v>
      </c>
      <c r="L6482" s="5">
        <v>23.16</v>
      </c>
      <c r="M6482" s="6">
        <v>43004</v>
      </c>
      <c r="N6482" s="5">
        <v>50.636299999999999</v>
      </c>
      <c r="O6482" s="6">
        <v>45596</v>
      </c>
      <c r="P6482" s="5">
        <v>-25.1</v>
      </c>
    </row>
    <row r="6483" spans="1:16" x14ac:dyDescent="0.2">
      <c r="A6483" s="6">
        <v>45597</v>
      </c>
      <c r="B6483" s="5">
        <v>31.7</v>
      </c>
      <c r="C6483" s="6">
        <v>43005</v>
      </c>
      <c r="D6483" s="5">
        <v>63.54</v>
      </c>
      <c r="E6483" s="6">
        <v>45597</v>
      </c>
      <c r="F6483" s="5">
        <v>104.282</v>
      </c>
      <c r="G6483" s="6">
        <v>45597</v>
      </c>
      <c r="H6483" s="5">
        <v>0.64400000000000002</v>
      </c>
      <c r="I6483" s="6">
        <v>45597</v>
      </c>
      <c r="J6483" s="5">
        <v>99.16</v>
      </c>
      <c r="K6483" s="6">
        <v>45597</v>
      </c>
      <c r="L6483" s="5">
        <v>21.88</v>
      </c>
      <c r="M6483" s="6">
        <v>43005</v>
      </c>
      <c r="N6483" s="5">
        <v>52.077800000000003</v>
      </c>
      <c r="O6483" s="6">
        <v>45597</v>
      </c>
      <c r="P6483" s="5">
        <v>-46.5</v>
      </c>
    </row>
    <row r="6484" spans="1:16" x14ac:dyDescent="0.2">
      <c r="A6484" s="6">
        <v>45600</v>
      </c>
      <c r="B6484" s="5">
        <v>31.9</v>
      </c>
      <c r="C6484" s="6">
        <v>43006</v>
      </c>
      <c r="D6484" s="5">
        <v>103.05</v>
      </c>
      <c r="E6484" s="6">
        <v>45600</v>
      </c>
      <c r="F6484" s="5">
        <v>103.88500000000001</v>
      </c>
      <c r="G6484" s="6">
        <v>45600</v>
      </c>
      <c r="H6484" s="5">
        <v>0.61699999999999999</v>
      </c>
      <c r="I6484" s="6">
        <v>45600</v>
      </c>
      <c r="J6484" s="5">
        <v>99.11</v>
      </c>
      <c r="K6484" s="6">
        <v>45600</v>
      </c>
      <c r="L6484" s="5">
        <v>21.98</v>
      </c>
      <c r="M6484" s="6">
        <v>43006</v>
      </c>
      <c r="N6484" s="5">
        <v>51.8596</v>
      </c>
      <c r="O6484" s="6">
        <v>45600</v>
      </c>
      <c r="P6484" s="5">
        <v>-51.6</v>
      </c>
    </row>
    <row r="6485" spans="1:16" x14ac:dyDescent="0.2">
      <c r="A6485" s="6">
        <v>45601</v>
      </c>
      <c r="B6485" s="5">
        <v>35.799999999999997</v>
      </c>
      <c r="C6485" s="6">
        <v>43007</v>
      </c>
      <c r="D6485" s="5">
        <v>107.61</v>
      </c>
      <c r="E6485" s="6">
        <v>45601</v>
      </c>
      <c r="F6485" s="5">
        <v>103.423</v>
      </c>
      <c r="G6485" s="6">
        <v>45601</v>
      </c>
      <c r="H6485" s="5">
        <v>0.72599999999999998</v>
      </c>
      <c r="I6485" s="6">
        <v>45601</v>
      </c>
      <c r="J6485" s="5">
        <v>99.01</v>
      </c>
      <c r="K6485" s="6">
        <v>45601</v>
      </c>
      <c r="L6485" s="5">
        <v>20.49</v>
      </c>
      <c r="M6485" s="6">
        <v>43007</v>
      </c>
      <c r="N6485" s="5">
        <v>52.8752</v>
      </c>
      <c r="O6485" s="6">
        <v>45601</v>
      </c>
      <c r="P6485" s="5">
        <v>-38.200000000000003</v>
      </c>
    </row>
    <row r="6486" spans="1:16" x14ac:dyDescent="0.2">
      <c r="A6486" s="6">
        <v>45602</v>
      </c>
      <c r="B6486" s="5">
        <v>35.6</v>
      </c>
      <c r="C6486" s="6">
        <v>43008</v>
      </c>
      <c r="D6486" s="5">
        <v>44.96</v>
      </c>
      <c r="E6486" s="6">
        <v>45602</v>
      </c>
      <c r="F6486" s="5">
        <v>105.08799999999999</v>
      </c>
      <c r="G6486" s="6">
        <v>45602</v>
      </c>
      <c r="H6486" s="5">
        <v>0.98899999999999999</v>
      </c>
      <c r="I6486" s="6">
        <v>45602</v>
      </c>
      <c r="J6486" s="5">
        <v>99.02</v>
      </c>
      <c r="K6486" s="6">
        <v>45602</v>
      </c>
      <c r="L6486" s="5">
        <v>16.27</v>
      </c>
      <c r="M6486" s="6">
        <v>43008</v>
      </c>
      <c r="N6486" s="5">
        <v>52.8752</v>
      </c>
      <c r="O6486" s="6">
        <v>45602</v>
      </c>
      <c r="P6486" s="5">
        <v>-37.799999999999997</v>
      </c>
    </row>
    <row r="6487" spans="1:16" x14ac:dyDescent="0.2">
      <c r="A6487" s="6">
        <v>45603</v>
      </c>
      <c r="B6487" s="5">
        <v>35.700000000000003</v>
      </c>
      <c r="C6487" s="6">
        <v>43009</v>
      </c>
      <c r="D6487" s="5">
        <v>67.150000000000006</v>
      </c>
      <c r="E6487" s="6">
        <v>45603</v>
      </c>
      <c r="F6487" s="5">
        <v>104.508</v>
      </c>
      <c r="G6487" s="6">
        <v>45603</v>
      </c>
      <c r="H6487" s="5">
        <v>0.84899999999999998</v>
      </c>
      <c r="I6487" s="6">
        <v>45603</v>
      </c>
      <c r="J6487" s="5">
        <v>98.93</v>
      </c>
      <c r="K6487" s="6">
        <v>45603</v>
      </c>
      <c r="L6487" s="5">
        <v>15.2</v>
      </c>
      <c r="M6487" s="6">
        <v>43009</v>
      </c>
      <c r="N6487" s="5">
        <v>52.8752</v>
      </c>
      <c r="O6487" s="6">
        <v>45603</v>
      </c>
      <c r="P6487" s="5">
        <v>-37.4</v>
      </c>
    </row>
    <row r="6488" spans="1:16" x14ac:dyDescent="0.2">
      <c r="A6488" s="6">
        <v>45604</v>
      </c>
      <c r="B6488" s="5">
        <v>37.200000000000003</v>
      </c>
      <c r="C6488" s="6">
        <v>43010</v>
      </c>
      <c r="D6488" s="5">
        <v>75.31</v>
      </c>
      <c r="E6488" s="6">
        <v>45604</v>
      </c>
      <c r="F6488" s="5">
        <v>104.997</v>
      </c>
      <c r="G6488" s="6">
        <v>45604</v>
      </c>
      <c r="H6488" s="5">
        <v>1.0980000000000001</v>
      </c>
      <c r="I6488" s="6">
        <v>45604</v>
      </c>
      <c r="J6488" s="5">
        <v>98.87</v>
      </c>
      <c r="K6488" s="6">
        <v>45604</v>
      </c>
      <c r="L6488" s="5">
        <v>14.94</v>
      </c>
      <c r="M6488" s="6">
        <v>43010</v>
      </c>
      <c r="N6488" s="5">
        <v>54.456899999999997</v>
      </c>
      <c r="O6488" s="6">
        <v>45604</v>
      </c>
      <c r="P6488" s="5">
        <v>-35</v>
      </c>
    </row>
    <row r="6489" spans="1:16" x14ac:dyDescent="0.2">
      <c r="A6489" s="6">
        <v>45607</v>
      </c>
      <c r="B6489" s="5">
        <v>37.1</v>
      </c>
      <c r="C6489" s="6">
        <v>43011</v>
      </c>
      <c r="D6489" s="5">
        <v>52.47</v>
      </c>
      <c r="E6489" s="6">
        <v>45607</v>
      </c>
      <c r="F6489" s="5">
        <v>105.54300000000001</v>
      </c>
      <c r="G6489" s="6">
        <v>45607</v>
      </c>
      <c r="H6489" s="5">
        <v>1.2090000000000001</v>
      </c>
      <c r="I6489" s="6">
        <v>45607</v>
      </c>
      <c r="J6489" s="5">
        <v>98.89</v>
      </c>
      <c r="K6489" s="6">
        <v>45607</v>
      </c>
      <c r="L6489" s="5">
        <v>14.97</v>
      </c>
      <c r="M6489" s="6">
        <v>43011</v>
      </c>
      <c r="N6489" s="5">
        <v>54.595799999999997</v>
      </c>
      <c r="O6489" s="6">
        <v>45607</v>
      </c>
      <c r="P6489" s="5">
        <v>-31.7</v>
      </c>
    </row>
    <row r="6490" spans="1:16" x14ac:dyDescent="0.2">
      <c r="A6490" s="6">
        <v>45608</v>
      </c>
      <c r="B6490" s="5">
        <v>38.4</v>
      </c>
      <c r="C6490" s="6">
        <v>43012</v>
      </c>
      <c r="D6490" s="5">
        <v>48.06</v>
      </c>
      <c r="E6490" s="6">
        <v>45608</v>
      </c>
      <c r="F6490" s="5">
        <v>106.024</v>
      </c>
      <c r="G6490" s="6">
        <v>45608</v>
      </c>
      <c r="H6490" s="5">
        <v>1.165</v>
      </c>
      <c r="I6490" s="6">
        <v>45608</v>
      </c>
      <c r="J6490" s="5">
        <v>98.99</v>
      </c>
      <c r="K6490" s="6">
        <v>45608</v>
      </c>
      <c r="L6490" s="5">
        <v>14.71</v>
      </c>
      <c r="M6490" s="6">
        <v>43012</v>
      </c>
      <c r="N6490" s="5">
        <v>54.492699999999999</v>
      </c>
      <c r="O6490" s="6">
        <v>45608</v>
      </c>
      <c r="P6490" s="5">
        <v>-27.8</v>
      </c>
    </row>
    <row r="6491" spans="1:16" x14ac:dyDescent="0.2">
      <c r="A6491" s="6">
        <v>45609</v>
      </c>
      <c r="B6491" s="5">
        <v>38.299999999999997</v>
      </c>
      <c r="C6491" s="6">
        <v>43013</v>
      </c>
      <c r="D6491" s="5">
        <v>40.99</v>
      </c>
      <c r="E6491" s="6">
        <v>45609</v>
      </c>
      <c r="F6491" s="5">
        <v>106.48099999999999</v>
      </c>
      <c r="G6491" s="6">
        <v>45609</v>
      </c>
      <c r="H6491" s="5">
        <v>1.139</v>
      </c>
      <c r="I6491" s="6">
        <v>45609</v>
      </c>
      <c r="J6491" s="5">
        <v>99.03</v>
      </c>
      <c r="K6491" s="6">
        <v>45609</v>
      </c>
      <c r="L6491" s="5">
        <v>14.02</v>
      </c>
      <c r="M6491" s="6">
        <v>43013</v>
      </c>
      <c r="N6491" s="5">
        <v>55.584000000000003</v>
      </c>
      <c r="O6491" s="6">
        <v>45609</v>
      </c>
      <c r="P6491" s="5">
        <v>-26.5</v>
      </c>
    </row>
    <row r="6492" spans="1:16" x14ac:dyDescent="0.2">
      <c r="A6492" s="6">
        <v>45610</v>
      </c>
      <c r="B6492" s="5">
        <v>38.700000000000003</v>
      </c>
      <c r="C6492" s="6">
        <v>43014</v>
      </c>
      <c r="D6492" s="5">
        <v>85.68</v>
      </c>
      <c r="E6492" s="6">
        <v>45610</v>
      </c>
      <c r="F6492" s="5">
        <v>106.673</v>
      </c>
      <c r="G6492" s="6">
        <v>45610</v>
      </c>
      <c r="H6492" s="5">
        <v>1.0720000000000001</v>
      </c>
      <c r="I6492" s="6">
        <v>45610</v>
      </c>
      <c r="J6492" s="5">
        <v>99.06</v>
      </c>
      <c r="K6492" s="6">
        <v>45610</v>
      </c>
      <c r="L6492" s="5">
        <v>14.31</v>
      </c>
      <c r="M6492" s="6">
        <v>43014</v>
      </c>
      <c r="N6492" s="5">
        <v>54.981499999999997</v>
      </c>
      <c r="O6492" s="6">
        <v>45610</v>
      </c>
      <c r="P6492" s="5">
        <v>-26</v>
      </c>
    </row>
    <row r="6493" spans="1:16" x14ac:dyDescent="0.2">
      <c r="A6493" s="6">
        <v>45611</v>
      </c>
      <c r="B6493" s="5">
        <v>43.3</v>
      </c>
      <c r="C6493" s="6">
        <v>43015</v>
      </c>
      <c r="D6493" s="5">
        <v>35.770000000000003</v>
      </c>
      <c r="E6493" s="6">
        <v>45611</v>
      </c>
      <c r="F6493" s="5">
        <v>106.687</v>
      </c>
      <c r="G6493" s="6">
        <v>45611</v>
      </c>
      <c r="H6493" s="5">
        <v>1.01</v>
      </c>
      <c r="I6493" s="6">
        <v>45611</v>
      </c>
      <c r="J6493" s="5">
        <v>99.13</v>
      </c>
      <c r="K6493" s="6">
        <v>45611</v>
      </c>
      <c r="L6493" s="5">
        <v>16.14</v>
      </c>
      <c r="M6493" s="6">
        <v>43015</v>
      </c>
      <c r="N6493" s="5">
        <v>54.981499999999997</v>
      </c>
      <c r="O6493" s="6">
        <v>45611</v>
      </c>
      <c r="P6493" s="5">
        <v>-27.1</v>
      </c>
    </row>
    <row r="6494" spans="1:16" x14ac:dyDescent="0.2">
      <c r="A6494" s="6">
        <v>45614</v>
      </c>
      <c r="B6494" s="5">
        <v>43.4</v>
      </c>
      <c r="C6494" s="6">
        <v>43016</v>
      </c>
      <c r="D6494" s="5">
        <v>89.65</v>
      </c>
      <c r="E6494" s="6">
        <v>45614</v>
      </c>
      <c r="F6494" s="5">
        <v>106.27500000000001</v>
      </c>
      <c r="G6494" s="6">
        <v>45614</v>
      </c>
      <c r="H6494" s="5">
        <v>1.0429999999999999</v>
      </c>
      <c r="I6494" s="6">
        <v>45614</v>
      </c>
      <c r="J6494" s="5">
        <v>99.07</v>
      </c>
      <c r="K6494" s="6">
        <v>45614</v>
      </c>
      <c r="L6494" s="5">
        <v>15.58</v>
      </c>
      <c r="M6494" s="6">
        <v>43016</v>
      </c>
      <c r="N6494" s="5">
        <v>54.981499999999997</v>
      </c>
      <c r="O6494" s="6">
        <v>45614</v>
      </c>
      <c r="P6494" s="5">
        <v>-27.5</v>
      </c>
    </row>
    <row r="6495" spans="1:16" x14ac:dyDescent="0.2">
      <c r="A6495" s="6">
        <v>45615</v>
      </c>
      <c r="B6495" s="5">
        <v>42.1</v>
      </c>
      <c r="C6495" s="6">
        <v>43017</v>
      </c>
      <c r="D6495" s="5">
        <v>42.94</v>
      </c>
      <c r="E6495" s="6">
        <v>45615</v>
      </c>
      <c r="F6495" s="5">
        <v>106.206</v>
      </c>
      <c r="G6495" s="6">
        <v>45615</v>
      </c>
      <c r="H6495" s="5">
        <v>1.0349999999999999</v>
      </c>
      <c r="I6495" s="6">
        <v>45615</v>
      </c>
      <c r="J6495" s="5">
        <v>99.04</v>
      </c>
      <c r="K6495" s="6">
        <v>45615</v>
      </c>
      <c r="L6495" s="5">
        <v>16.350000000000001</v>
      </c>
      <c r="M6495" s="6">
        <v>43017</v>
      </c>
      <c r="N6495" s="5">
        <v>54.981499999999997</v>
      </c>
      <c r="O6495" s="6">
        <v>45615</v>
      </c>
      <c r="P6495" s="5">
        <v>-29.7</v>
      </c>
    </row>
    <row r="6496" spans="1:16" x14ac:dyDescent="0.2">
      <c r="A6496" s="6">
        <v>45616</v>
      </c>
      <c r="B6496" s="5">
        <v>40.6</v>
      </c>
      <c r="C6496" s="6">
        <v>43018</v>
      </c>
      <c r="D6496" s="5">
        <v>74.459999999999994</v>
      </c>
      <c r="E6496" s="6">
        <v>45616</v>
      </c>
      <c r="F6496" s="5">
        <v>106.68</v>
      </c>
      <c r="G6496" s="6">
        <v>45616</v>
      </c>
      <c r="H6496" s="5">
        <v>1.01</v>
      </c>
      <c r="I6496" s="6">
        <v>45616</v>
      </c>
      <c r="J6496" s="5">
        <v>99.08</v>
      </c>
      <c r="K6496" s="6">
        <v>45616</v>
      </c>
      <c r="L6496" s="5">
        <v>17.16</v>
      </c>
      <c r="M6496" s="6">
        <v>43018</v>
      </c>
      <c r="N6496" s="5">
        <v>53.885399999999997</v>
      </c>
      <c r="O6496" s="6">
        <v>45616</v>
      </c>
      <c r="P6496" s="5">
        <v>-31.3</v>
      </c>
    </row>
    <row r="6497" spans="1:16" x14ac:dyDescent="0.2">
      <c r="A6497" s="6">
        <v>45617</v>
      </c>
      <c r="B6497" s="5">
        <v>37.700000000000003</v>
      </c>
      <c r="C6497" s="6">
        <v>43019</v>
      </c>
      <c r="D6497" s="5">
        <v>60.44</v>
      </c>
      <c r="E6497" s="6">
        <v>45617</v>
      </c>
      <c r="F6497" s="5">
        <v>106.97199999999999</v>
      </c>
      <c r="G6497" s="6">
        <v>45617</v>
      </c>
      <c r="H6497" s="5">
        <v>1.0469999999999999</v>
      </c>
      <c r="I6497" s="6">
        <v>45617</v>
      </c>
      <c r="J6497" s="5">
        <v>99.07</v>
      </c>
      <c r="K6497" s="6">
        <v>45617</v>
      </c>
      <c r="L6497" s="5">
        <v>16.87</v>
      </c>
      <c r="M6497" s="6">
        <v>43019</v>
      </c>
      <c r="N6497" s="5">
        <v>52.686999999999998</v>
      </c>
      <c r="O6497" s="6">
        <v>45617</v>
      </c>
      <c r="P6497" s="5">
        <v>-32.799999999999997</v>
      </c>
    </row>
    <row r="6498" spans="1:16" x14ac:dyDescent="0.2">
      <c r="A6498" s="6">
        <v>45618</v>
      </c>
      <c r="B6498" s="5">
        <v>39</v>
      </c>
      <c r="C6498" s="6">
        <v>43020</v>
      </c>
      <c r="D6498" s="5">
        <v>37.61</v>
      </c>
      <c r="E6498" s="6">
        <v>45618</v>
      </c>
      <c r="F6498" s="5">
        <v>107.554</v>
      </c>
      <c r="G6498" s="6">
        <v>45618</v>
      </c>
      <c r="H6498" s="5">
        <v>0.81200000000000006</v>
      </c>
      <c r="I6498" s="6">
        <v>45618</v>
      </c>
      <c r="J6498" s="5">
        <v>99.07</v>
      </c>
      <c r="K6498" s="6">
        <v>45618</v>
      </c>
      <c r="L6498" s="5">
        <v>15.24</v>
      </c>
      <c r="M6498" s="6">
        <v>43020</v>
      </c>
      <c r="N6498" s="5">
        <v>51.822800000000001</v>
      </c>
      <c r="O6498" s="6">
        <v>45618</v>
      </c>
      <c r="P6498" s="5">
        <v>-29.4</v>
      </c>
    </row>
    <row r="6499" spans="1:16" x14ac:dyDescent="0.2">
      <c r="A6499" s="6">
        <v>45621</v>
      </c>
      <c r="B6499" s="5">
        <v>36</v>
      </c>
      <c r="C6499" s="6">
        <v>43021</v>
      </c>
      <c r="D6499" s="5">
        <v>63.88</v>
      </c>
      <c r="E6499" s="6">
        <v>45621</v>
      </c>
      <c r="F6499" s="5">
        <v>106.81699999999999</v>
      </c>
      <c r="G6499" s="6">
        <v>45621</v>
      </c>
      <c r="H6499" s="5">
        <v>0.81</v>
      </c>
      <c r="I6499" s="6">
        <v>45621</v>
      </c>
      <c r="J6499" s="5">
        <v>98.95</v>
      </c>
      <c r="K6499" s="6">
        <v>45621</v>
      </c>
      <c r="L6499" s="5">
        <v>14.6</v>
      </c>
      <c r="M6499" s="6">
        <v>43021</v>
      </c>
      <c r="N6499" s="5">
        <v>50.850900000000003</v>
      </c>
      <c r="O6499" s="6">
        <v>45621</v>
      </c>
      <c r="P6499" s="5">
        <v>-34.6</v>
      </c>
    </row>
    <row r="6500" spans="1:16" x14ac:dyDescent="0.2">
      <c r="A6500" s="6">
        <v>45622</v>
      </c>
      <c r="B6500" s="5">
        <v>30</v>
      </c>
      <c r="C6500" s="6">
        <v>43022</v>
      </c>
      <c r="D6500" s="5">
        <v>61.43</v>
      </c>
      <c r="E6500" s="6">
        <v>45622</v>
      </c>
      <c r="F6500" s="5">
        <v>107.01300000000001</v>
      </c>
      <c r="G6500" s="6">
        <v>45622</v>
      </c>
      <c r="H6500" s="5">
        <v>0.85799999999999998</v>
      </c>
      <c r="I6500" s="6">
        <v>45622</v>
      </c>
      <c r="J6500" s="5">
        <v>98.97</v>
      </c>
      <c r="K6500" s="6">
        <v>45622</v>
      </c>
      <c r="L6500" s="5">
        <v>14.1</v>
      </c>
      <c r="M6500" s="6">
        <v>43022</v>
      </c>
      <c r="N6500" s="5">
        <v>50.850900000000003</v>
      </c>
      <c r="O6500" s="6">
        <v>45622</v>
      </c>
      <c r="P6500" s="5">
        <v>-36.6</v>
      </c>
    </row>
    <row r="6501" spans="1:16" x14ac:dyDescent="0.2">
      <c r="A6501" s="6">
        <v>45623</v>
      </c>
      <c r="B6501" s="5">
        <v>27.7</v>
      </c>
      <c r="C6501" s="6">
        <v>43023</v>
      </c>
      <c r="D6501" s="5">
        <v>65.84</v>
      </c>
      <c r="E6501" s="6">
        <v>45623</v>
      </c>
      <c r="F6501" s="5">
        <v>106.084</v>
      </c>
      <c r="G6501" s="6">
        <v>45623</v>
      </c>
      <c r="H6501" s="5">
        <v>0.84399999999999997</v>
      </c>
      <c r="I6501" s="6">
        <v>45623</v>
      </c>
      <c r="J6501" s="5">
        <v>98.95</v>
      </c>
      <c r="K6501" s="6">
        <v>45623</v>
      </c>
      <c r="L6501" s="5">
        <v>14.1</v>
      </c>
      <c r="M6501" s="6">
        <v>43023</v>
      </c>
      <c r="N6501" s="5">
        <v>50.850900000000003</v>
      </c>
      <c r="O6501" s="6">
        <v>45623</v>
      </c>
      <c r="P6501" s="5">
        <v>-39.5</v>
      </c>
    </row>
    <row r="6502" spans="1:16" x14ac:dyDescent="0.2">
      <c r="A6502" s="6">
        <v>45624</v>
      </c>
      <c r="B6502" s="5">
        <v>27.8</v>
      </c>
      <c r="C6502" s="6">
        <v>43024</v>
      </c>
      <c r="D6502" s="5">
        <v>98.42</v>
      </c>
      <c r="E6502" s="6">
        <v>45624</v>
      </c>
      <c r="F6502" s="5">
        <v>106.048</v>
      </c>
      <c r="G6502" s="6">
        <v>45624</v>
      </c>
      <c r="H6502" s="5">
        <v>0.89500000000000002</v>
      </c>
      <c r="I6502" s="6">
        <v>45624</v>
      </c>
      <c r="J6502" s="5">
        <v>98.95</v>
      </c>
      <c r="K6502" s="6">
        <v>45624</v>
      </c>
      <c r="L6502" s="5">
        <v>13.9</v>
      </c>
      <c r="M6502" s="6">
        <v>43024</v>
      </c>
      <c r="N6502" s="5">
        <v>49.295499999999997</v>
      </c>
      <c r="O6502" s="6">
        <v>45624</v>
      </c>
      <c r="P6502" s="5">
        <v>-40.4</v>
      </c>
    </row>
    <row r="6503" spans="1:16" x14ac:dyDescent="0.2">
      <c r="A6503" s="6">
        <v>45625</v>
      </c>
      <c r="B6503" s="5">
        <v>27.8</v>
      </c>
      <c r="C6503" s="6">
        <v>43025</v>
      </c>
      <c r="D6503" s="5">
        <v>49.38</v>
      </c>
      <c r="E6503" s="6">
        <v>45625</v>
      </c>
      <c r="F6503" s="5">
        <v>105.73699999999999</v>
      </c>
      <c r="G6503" s="6">
        <v>45625</v>
      </c>
      <c r="H6503" s="5">
        <v>0.83299999999999996</v>
      </c>
      <c r="I6503" s="6">
        <v>45625</v>
      </c>
      <c r="J6503" s="5">
        <v>98.87</v>
      </c>
      <c r="K6503" s="6">
        <v>45625</v>
      </c>
      <c r="L6503" s="5">
        <v>13.51</v>
      </c>
      <c r="M6503" s="6">
        <v>43025</v>
      </c>
      <c r="N6503" s="5">
        <v>49.031100000000002</v>
      </c>
      <c r="O6503" s="6">
        <v>45625</v>
      </c>
      <c r="P6503" s="5">
        <v>-41.5</v>
      </c>
    </row>
    <row r="6504" spans="1:16" x14ac:dyDescent="0.2">
      <c r="A6504" s="6">
        <v>45628</v>
      </c>
      <c r="B6504" s="5">
        <v>34.299999999999997</v>
      </c>
      <c r="C6504" s="6">
        <v>43026</v>
      </c>
      <c r="D6504" s="5">
        <v>100.11</v>
      </c>
      <c r="E6504" s="6">
        <v>45628</v>
      </c>
      <c r="F6504" s="5">
        <v>106.446</v>
      </c>
      <c r="G6504" s="6">
        <v>45628</v>
      </c>
      <c r="H6504" s="5">
        <v>0.873</v>
      </c>
      <c r="I6504" s="6">
        <v>45628</v>
      </c>
      <c r="J6504" s="5">
        <v>98.88</v>
      </c>
      <c r="K6504" s="6">
        <v>45628</v>
      </c>
      <c r="L6504" s="5">
        <v>13.34</v>
      </c>
      <c r="M6504" s="6">
        <v>43026</v>
      </c>
      <c r="N6504" s="5">
        <v>50.288699999999999</v>
      </c>
      <c r="O6504" s="6">
        <v>45628</v>
      </c>
      <c r="P6504" s="5">
        <v>-49.8</v>
      </c>
    </row>
    <row r="6505" spans="1:16" x14ac:dyDescent="0.2">
      <c r="A6505" s="6">
        <v>45629</v>
      </c>
      <c r="B6505" s="5">
        <v>36.6</v>
      </c>
      <c r="C6505" s="6">
        <v>43027</v>
      </c>
      <c r="D6505" s="5">
        <v>82.48</v>
      </c>
      <c r="E6505" s="6">
        <v>45629</v>
      </c>
      <c r="F6505" s="5">
        <v>106.36499999999999</v>
      </c>
      <c r="G6505" s="6">
        <v>45629</v>
      </c>
      <c r="H6505" s="5">
        <v>0.90300000000000002</v>
      </c>
      <c r="I6505" s="6">
        <v>45629</v>
      </c>
      <c r="J6505" s="5">
        <v>98.9</v>
      </c>
      <c r="K6505" s="6">
        <v>45629</v>
      </c>
      <c r="L6505" s="5">
        <v>13.3</v>
      </c>
      <c r="M6505" s="6">
        <v>43027</v>
      </c>
      <c r="N6505" s="5">
        <v>51.486800000000002</v>
      </c>
      <c r="O6505" s="6">
        <v>45629</v>
      </c>
      <c r="P6505" s="5">
        <v>-55</v>
      </c>
    </row>
    <row r="6506" spans="1:16" x14ac:dyDescent="0.2">
      <c r="A6506" s="6">
        <v>45630</v>
      </c>
      <c r="B6506" s="5">
        <v>27.7</v>
      </c>
      <c r="C6506" s="6">
        <v>43028</v>
      </c>
      <c r="D6506" s="5">
        <v>62.32</v>
      </c>
      <c r="E6506" s="6">
        <v>45630</v>
      </c>
      <c r="F6506" s="5">
        <v>106.321</v>
      </c>
      <c r="G6506" s="6">
        <v>45630</v>
      </c>
      <c r="H6506" s="5">
        <v>0.88700000000000001</v>
      </c>
      <c r="I6506" s="6">
        <v>45630</v>
      </c>
      <c r="J6506" s="5">
        <v>98.84</v>
      </c>
      <c r="K6506" s="6">
        <v>45630</v>
      </c>
      <c r="L6506" s="5">
        <v>13.45</v>
      </c>
      <c r="M6506" s="6">
        <v>43028</v>
      </c>
      <c r="N6506" s="5">
        <v>53.9818</v>
      </c>
      <c r="O6506" s="6">
        <v>45630</v>
      </c>
      <c r="P6506" s="5">
        <v>-46.2</v>
      </c>
    </row>
    <row r="6507" spans="1:16" x14ac:dyDescent="0.2">
      <c r="A6507" s="6">
        <v>45631</v>
      </c>
      <c r="B6507" s="5">
        <v>25.3</v>
      </c>
      <c r="C6507" s="6">
        <v>43029</v>
      </c>
      <c r="D6507" s="5">
        <v>59.05</v>
      </c>
      <c r="E6507" s="6">
        <v>45631</v>
      </c>
      <c r="F6507" s="5">
        <v>105.714</v>
      </c>
      <c r="G6507" s="6">
        <v>45631</v>
      </c>
      <c r="H6507" s="5">
        <v>0.878</v>
      </c>
      <c r="I6507" s="6">
        <v>45631</v>
      </c>
      <c r="J6507" s="5">
        <v>98.82</v>
      </c>
      <c r="K6507" s="6">
        <v>45631</v>
      </c>
      <c r="L6507" s="5">
        <v>13.54</v>
      </c>
      <c r="M6507" s="6">
        <v>43029</v>
      </c>
      <c r="N6507" s="5">
        <v>53.9818</v>
      </c>
      <c r="O6507" s="6">
        <v>45631</v>
      </c>
      <c r="P6507" s="5">
        <v>-46.5</v>
      </c>
    </row>
    <row r="6508" spans="1:16" x14ac:dyDescent="0.2">
      <c r="A6508" s="6">
        <v>45632</v>
      </c>
      <c r="B6508" s="5">
        <v>25.3</v>
      </c>
      <c r="C6508" s="6">
        <v>43030</v>
      </c>
      <c r="D6508" s="5">
        <v>108.51</v>
      </c>
      <c r="E6508" s="6">
        <v>45632</v>
      </c>
      <c r="F6508" s="5">
        <v>106.05500000000001</v>
      </c>
      <c r="G6508" s="6">
        <v>45632</v>
      </c>
      <c r="H6508" s="5">
        <v>0.90300000000000002</v>
      </c>
      <c r="I6508" s="6">
        <v>45632</v>
      </c>
      <c r="J6508" s="5">
        <v>98.83</v>
      </c>
      <c r="K6508" s="6">
        <v>45632</v>
      </c>
      <c r="L6508" s="5">
        <v>12.77</v>
      </c>
      <c r="M6508" s="6">
        <v>43030</v>
      </c>
      <c r="N6508" s="5">
        <v>53.9818</v>
      </c>
      <c r="O6508" s="6">
        <v>45632</v>
      </c>
      <c r="P6508" s="5">
        <v>-44.5</v>
      </c>
    </row>
    <row r="6509" spans="1:16" x14ac:dyDescent="0.2">
      <c r="A6509" s="6">
        <v>45635</v>
      </c>
      <c r="B6509" s="5">
        <v>23.2</v>
      </c>
      <c r="C6509" s="6">
        <v>43031</v>
      </c>
      <c r="D6509" s="5">
        <v>136.19999999999999</v>
      </c>
      <c r="E6509" s="6">
        <v>45635</v>
      </c>
      <c r="F6509" s="5">
        <v>106.145</v>
      </c>
      <c r="G6509" s="6">
        <v>45635</v>
      </c>
      <c r="H6509" s="5">
        <v>0.86199999999999999</v>
      </c>
      <c r="I6509" s="6">
        <v>45635</v>
      </c>
      <c r="J6509" s="5">
        <v>98.88</v>
      </c>
      <c r="K6509" s="6">
        <v>45635</v>
      </c>
      <c r="L6509" s="5">
        <v>14.19</v>
      </c>
      <c r="M6509" s="6">
        <v>43031</v>
      </c>
      <c r="N6509" s="5">
        <v>54.097299999999997</v>
      </c>
      <c r="O6509" s="6">
        <v>45635</v>
      </c>
      <c r="P6509" s="5">
        <v>-42.9</v>
      </c>
    </row>
    <row r="6510" spans="1:16" x14ac:dyDescent="0.2">
      <c r="A6510" s="6">
        <v>45636</v>
      </c>
      <c r="B6510" s="5">
        <v>26.3</v>
      </c>
      <c r="C6510" s="6">
        <v>43032</v>
      </c>
      <c r="D6510" s="5">
        <v>37.25</v>
      </c>
      <c r="E6510" s="6">
        <v>45636</v>
      </c>
      <c r="F6510" s="5">
        <v>106.399</v>
      </c>
      <c r="G6510" s="6">
        <v>45636</v>
      </c>
      <c r="H6510" s="5">
        <v>0.86199999999999999</v>
      </c>
      <c r="I6510" s="6">
        <v>45636</v>
      </c>
      <c r="J6510" s="5">
        <v>98.91</v>
      </c>
      <c r="K6510" s="6">
        <v>45636</v>
      </c>
      <c r="L6510" s="5">
        <v>14.18</v>
      </c>
      <c r="M6510" s="6">
        <v>43032</v>
      </c>
      <c r="N6510" s="5">
        <v>55.935400000000001</v>
      </c>
      <c r="O6510" s="6">
        <v>45636</v>
      </c>
      <c r="P6510" s="5">
        <v>-36.200000000000003</v>
      </c>
    </row>
    <row r="6511" spans="1:16" x14ac:dyDescent="0.2">
      <c r="A6511" s="6">
        <v>45637</v>
      </c>
      <c r="B6511" s="5">
        <v>25.7</v>
      </c>
      <c r="C6511" s="6">
        <v>43033</v>
      </c>
      <c r="D6511" s="5">
        <v>60.11</v>
      </c>
      <c r="E6511" s="6">
        <v>45637</v>
      </c>
      <c r="F6511" s="5">
        <v>106.71</v>
      </c>
      <c r="G6511" s="6">
        <v>45637</v>
      </c>
      <c r="H6511" s="5">
        <v>0.91800000000000004</v>
      </c>
      <c r="I6511" s="6">
        <v>45637</v>
      </c>
      <c r="J6511" s="5">
        <v>98.9</v>
      </c>
      <c r="K6511" s="6">
        <v>45637</v>
      </c>
      <c r="L6511" s="5">
        <v>13.58</v>
      </c>
      <c r="M6511" s="6">
        <v>43033</v>
      </c>
      <c r="N6511" s="5">
        <v>57.357199999999999</v>
      </c>
      <c r="O6511" s="6">
        <v>45637</v>
      </c>
      <c r="P6511" s="5">
        <v>-35.299999999999997</v>
      </c>
    </row>
    <row r="6512" spans="1:16" x14ac:dyDescent="0.2">
      <c r="A6512" s="6">
        <v>45638</v>
      </c>
      <c r="B6512" s="5">
        <v>20.100000000000001</v>
      </c>
      <c r="C6512" s="6">
        <v>43034</v>
      </c>
      <c r="D6512" s="5">
        <v>114.37</v>
      </c>
      <c r="E6512" s="6">
        <v>45638</v>
      </c>
      <c r="F6512" s="5">
        <v>106.956</v>
      </c>
      <c r="G6512" s="6">
        <v>45638</v>
      </c>
      <c r="H6512" s="5">
        <v>0.88</v>
      </c>
      <c r="I6512" s="6">
        <v>45638</v>
      </c>
      <c r="J6512" s="5">
        <v>98.98</v>
      </c>
      <c r="K6512" s="6">
        <v>45638</v>
      </c>
      <c r="L6512" s="5">
        <v>13.92</v>
      </c>
      <c r="M6512" s="6">
        <v>43034</v>
      </c>
      <c r="N6512" s="5">
        <v>57.349200000000003</v>
      </c>
      <c r="O6512" s="6">
        <v>45638</v>
      </c>
      <c r="P6512" s="5">
        <v>-39.700000000000003</v>
      </c>
    </row>
    <row r="6513" spans="1:16" x14ac:dyDescent="0.2">
      <c r="A6513" s="6">
        <v>45639</v>
      </c>
      <c r="B6513" s="5">
        <v>19.3</v>
      </c>
      <c r="C6513" s="6">
        <v>43035</v>
      </c>
      <c r="D6513" s="5">
        <v>87.39</v>
      </c>
      <c r="E6513" s="6">
        <v>45639</v>
      </c>
      <c r="F6513" s="5">
        <v>107.003</v>
      </c>
      <c r="G6513" s="6">
        <v>45639</v>
      </c>
      <c r="H6513" s="5">
        <v>0.90200000000000002</v>
      </c>
      <c r="I6513" s="6">
        <v>45639</v>
      </c>
      <c r="J6513" s="5">
        <v>99</v>
      </c>
      <c r="K6513" s="6">
        <v>45639</v>
      </c>
      <c r="L6513" s="5">
        <v>13.81</v>
      </c>
      <c r="M6513" s="6">
        <v>43035</v>
      </c>
      <c r="N6513" s="5">
        <v>54.672199999999997</v>
      </c>
      <c r="O6513" s="6">
        <v>45639</v>
      </c>
      <c r="P6513" s="5">
        <v>-39.299999999999997</v>
      </c>
    </row>
    <row r="6514" spans="1:16" x14ac:dyDescent="0.2">
      <c r="A6514" s="6">
        <v>45642</v>
      </c>
      <c r="B6514" s="5">
        <v>16.100000000000001</v>
      </c>
      <c r="C6514" s="6">
        <v>43036</v>
      </c>
      <c r="D6514" s="5">
        <v>58.75</v>
      </c>
      <c r="E6514" s="6">
        <v>45642</v>
      </c>
      <c r="F6514" s="5">
        <v>106.858</v>
      </c>
      <c r="G6514" s="6">
        <v>45642</v>
      </c>
      <c r="H6514" s="5">
        <v>0.87</v>
      </c>
      <c r="I6514" s="6">
        <v>45642</v>
      </c>
      <c r="J6514" s="5">
        <v>98.98</v>
      </c>
      <c r="K6514" s="6">
        <v>45642</v>
      </c>
      <c r="L6514" s="5">
        <v>14.69</v>
      </c>
      <c r="M6514" s="6">
        <v>43036</v>
      </c>
      <c r="N6514" s="5">
        <v>54.672199999999997</v>
      </c>
      <c r="O6514" s="6">
        <v>45642</v>
      </c>
      <c r="P6514" s="5">
        <v>-31.2</v>
      </c>
    </row>
    <row r="6515" spans="1:16" x14ac:dyDescent="0.2">
      <c r="A6515" s="6">
        <v>45643</v>
      </c>
      <c r="B6515" s="5">
        <v>9</v>
      </c>
      <c r="C6515" s="6">
        <v>43037</v>
      </c>
      <c r="D6515" s="5">
        <v>105.5</v>
      </c>
      <c r="E6515" s="6">
        <v>45643</v>
      </c>
      <c r="F6515" s="5">
        <v>106.956</v>
      </c>
      <c r="G6515" s="6">
        <v>45643</v>
      </c>
      <c r="H6515" s="5">
        <v>0.78700000000000003</v>
      </c>
      <c r="I6515" s="6">
        <v>45643</v>
      </c>
      <c r="J6515" s="5">
        <v>99.01</v>
      </c>
      <c r="K6515" s="6">
        <v>45643</v>
      </c>
      <c r="L6515" s="5">
        <v>15.87</v>
      </c>
      <c r="M6515" s="6">
        <v>43037</v>
      </c>
      <c r="N6515" s="5">
        <v>54.672199999999997</v>
      </c>
      <c r="O6515" s="6">
        <v>45643</v>
      </c>
      <c r="P6515" s="5">
        <v>-38.200000000000003</v>
      </c>
    </row>
    <row r="6516" spans="1:16" x14ac:dyDescent="0.2">
      <c r="A6516" s="6">
        <v>45644</v>
      </c>
      <c r="B6516" s="5">
        <v>9.5</v>
      </c>
      <c r="C6516" s="6">
        <v>43038</v>
      </c>
      <c r="D6516" s="5">
        <v>64.62</v>
      </c>
      <c r="E6516" s="6">
        <v>45644</v>
      </c>
      <c r="F6516" s="5">
        <v>108.027</v>
      </c>
      <c r="G6516" s="6">
        <v>45644</v>
      </c>
      <c r="H6516" s="5">
        <v>0.30299999999999999</v>
      </c>
      <c r="I6516" s="6">
        <v>45644</v>
      </c>
      <c r="J6516" s="5">
        <v>99.25</v>
      </c>
      <c r="K6516" s="6">
        <v>45644</v>
      </c>
      <c r="L6516" s="5">
        <v>27.62</v>
      </c>
      <c r="M6516" s="6">
        <v>43038</v>
      </c>
      <c r="N6516" s="5">
        <v>51.689500000000002</v>
      </c>
      <c r="O6516" s="6">
        <v>45644</v>
      </c>
      <c r="P6516" s="5">
        <v>-37.5</v>
      </c>
    </row>
    <row r="6517" spans="1:16" x14ac:dyDescent="0.2">
      <c r="A6517" s="6">
        <v>45645</v>
      </c>
      <c r="B6517" s="5">
        <v>12.8</v>
      </c>
      <c r="C6517" s="6">
        <v>43039</v>
      </c>
      <c r="D6517" s="5">
        <v>50.39</v>
      </c>
      <c r="E6517" s="6">
        <v>45645</v>
      </c>
      <c r="F6517" s="5">
        <v>108.408</v>
      </c>
      <c r="G6517" s="6">
        <v>45645</v>
      </c>
      <c r="H6517" s="5">
        <v>0.38</v>
      </c>
      <c r="I6517" s="6">
        <v>45645</v>
      </c>
      <c r="J6517" s="5">
        <v>99.29</v>
      </c>
      <c r="K6517" s="6">
        <v>45645</v>
      </c>
      <c r="L6517" s="5">
        <v>24.09</v>
      </c>
      <c r="M6517" s="6">
        <v>43039</v>
      </c>
      <c r="N6517" s="5">
        <v>51.148499999999999</v>
      </c>
      <c r="O6517" s="6">
        <v>45645</v>
      </c>
      <c r="P6517" s="5">
        <v>-32.799999999999997</v>
      </c>
    </row>
    <row r="6518" spans="1:16" x14ac:dyDescent="0.2">
      <c r="A6518" s="6">
        <v>45646</v>
      </c>
      <c r="B6518" s="5">
        <v>10.199999999999999</v>
      </c>
      <c r="C6518" s="6">
        <v>43040</v>
      </c>
      <c r="D6518" s="5">
        <v>66.7</v>
      </c>
      <c r="E6518" s="6">
        <v>45646</v>
      </c>
      <c r="F6518" s="5">
        <v>107.621</v>
      </c>
      <c r="G6518" s="6">
        <v>45646</v>
      </c>
      <c r="H6518" s="5">
        <v>0.61099999999999999</v>
      </c>
      <c r="I6518" s="6">
        <v>45646</v>
      </c>
      <c r="J6518" s="5">
        <v>99.18</v>
      </c>
      <c r="K6518" s="6">
        <v>45646</v>
      </c>
      <c r="L6518" s="5">
        <v>18.36</v>
      </c>
      <c r="M6518" s="6">
        <v>43040</v>
      </c>
      <c r="N6518" s="5">
        <v>49.935099999999998</v>
      </c>
      <c r="O6518" s="6">
        <v>45646</v>
      </c>
      <c r="P6518" s="5">
        <v>-30</v>
      </c>
    </row>
    <row r="6519" spans="1:16" x14ac:dyDescent="0.2">
      <c r="A6519" s="6">
        <v>45649</v>
      </c>
      <c r="B6519" s="5">
        <v>5.0999999999999996</v>
      </c>
      <c r="C6519" s="6">
        <v>43041</v>
      </c>
      <c r="D6519" s="5">
        <v>85.31</v>
      </c>
      <c r="E6519" s="6">
        <v>45649</v>
      </c>
      <c r="F6519" s="5">
        <v>108.03700000000001</v>
      </c>
      <c r="G6519" s="6">
        <v>45649</v>
      </c>
      <c r="H6519" s="5">
        <v>0.72799999999999998</v>
      </c>
      <c r="I6519" s="6">
        <v>45649</v>
      </c>
      <c r="J6519" s="5">
        <v>99.2</v>
      </c>
      <c r="K6519" s="6">
        <v>45649</v>
      </c>
      <c r="L6519" s="5">
        <v>16.78</v>
      </c>
      <c r="M6519" s="6">
        <v>43041</v>
      </c>
      <c r="N6519" s="5">
        <v>48.730400000000003</v>
      </c>
      <c r="O6519" s="6">
        <v>45649</v>
      </c>
      <c r="P6519" s="5">
        <v>-26.5</v>
      </c>
    </row>
    <row r="6520" spans="1:16" x14ac:dyDescent="0.2">
      <c r="A6520" s="6">
        <v>45650</v>
      </c>
      <c r="B6520" s="5">
        <v>3.8</v>
      </c>
      <c r="C6520" s="6">
        <v>43042</v>
      </c>
      <c r="D6520" s="5">
        <v>103.89</v>
      </c>
      <c r="E6520" s="6">
        <v>45650</v>
      </c>
      <c r="F6520" s="5">
        <v>108.25700000000001</v>
      </c>
      <c r="G6520" s="6">
        <v>45650</v>
      </c>
      <c r="H6520" s="5">
        <v>0.84499999999999997</v>
      </c>
      <c r="I6520" s="6">
        <v>45650</v>
      </c>
      <c r="J6520" s="5">
        <v>99.14</v>
      </c>
      <c r="K6520" s="6">
        <v>45650</v>
      </c>
      <c r="L6520" s="5">
        <v>14.27</v>
      </c>
      <c r="M6520" s="6">
        <v>43042</v>
      </c>
      <c r="N6520" s="5">
        <v>45.83</v>
      </c>
      <c r="O6520" s="6">
        <v>45650</v>
      </c>
      <c r="P6520" s="5">
        <v>-24.6</v>
      </c>
    </row>
    <row r="6521" spans="1:16" x14ac:dyDescent="0.2">
      <c r="A6521" s="6">
        <v>45651</v>
      </c>
      <c r="B6521" s="5">
        <v>3.8</v>
      </c>
      <c r="C6521" s="6">
        <v>43043</v>
      </c>
      <c r="D6521" s="5">
        <v>63.24</v>
      </c>
      <c r="E6521" s="6">
        <v>45651</v>
      </c>
      <c r="F6521" s="5">
        <v>108.25700000000001</v>
      </c>
      <c r="G6521" s="6">
        <v>45651</v>
      </c>
      <c r="H6521" s="5">
        <v>0.84499999999999997</v>
      </c>
      <c r="I6521" s="6">
        <v>45651</v>
      </c>
      <c r="J6521" s="5">
        <v>99.14</v>
      </c>
      <c r="K6521" s="6">
        <v>45651</v>
      </c>
      <c r="L6521" s="5">
        <v>14.27</v>
      </c>
      <c r="M6521" s="6">
        <v>43043</v>
      </c>
      <c r="N6521" s="5">
        <v>45.83</v>
      </c>
      <c r="O6521" s="6">
        <v>45651</v>
      </c>
      <c r="P6521" s="5">
        <v>-24.6</v>
      </c>
    </row>
    <row r="6522" spans="1:16" x14ac:dyDescent="0.2">
      <c r="A6522" s="6">
        <v>45652</v>
      </c>
      <c r="B6522" s="5">
        <v>3.9</v>
      </c>
      <c r="C6522" s="6">
        <v>43044</v>
      </c>
      <c r="D6522" s="5">
        <v>120.72</v>
      </c>
      <c r="E6522" s="6">
        <v>45652</v>
      </c>
      <c r="F6522" s="5">
        <v>108.129</v>
      </c>
      <c r="G6522" s="6">
        <v>45652</v>
      </c>
      <c r="H6522" s="5">
        <v>0.82199999999999995</v>
      </c>
      <c r="I6522" s="6">
        <v>45652</v>
      </c>
      <c r="J6522" s="5">
        <v>99.15</v>
      </c>
      <c r="K6522" s="6">
        <v>45652</v>
      </c>
      <c r="L6522" s="5">
        <v>14.73</v>
      </c>
      <c r="M6522" s="6">
        <v>43044</v>
      </c>
      <c r="N6522" s="5">
        <v>45.83</v>
      </c>
      <c r="O6522" s="6">
        <v>45652</v>
      </c>
      <c r="P6522" s="5">
        <v>-21.7</v>
      </c>
    </row>
    <row r="6523" spans="1:16" x14ac:dyDescent="0.2">
      <c r="A6523" s="6">
        <v>45653</v>
      </c>
      <c r="B6523" s="5">
        <v>3.2</v>
      </c>
      <c r="C6523" s="6">
        <v>43045</v>
      </c>
      <c r="D6523" s="5">
        <v>92.35</v>
      </c>
      <c r="E6523" s="6">
        <v>45653</v>
      </c>
      <c r="F6523" s="5">
        <v>107.998</v>
      </c>
      <c r="G6523" s="6">
        <v>45653</v>
      </c>
      <c r="H6523" s="5">
        <v>0.77700000000000002</v>
      </c>
      <c r="I6523" s="6">
        <v>45653</v>
      </c>
      <c r="J6523" s="5">
        <v>99.23</v>
      </c>
      <c r="K6523" s="6">
        <v>45653</v>
      </c>
      <c r="L6523" s="5">
        <v>15.95</v>
      </c>
      <c r="M6523" s="6">
        <v>43045</v>
      </c>
      <c r="N6523" s="5">
        <v>45.046900000000001</v>
      </c>
      <c r="O6523" s="6">
        <v>45653</v>
      </c>
      <c r="P6523" s="5">
        <v>-20.6</v>
      </c>
    </row>
    <row r="6524" spans="1:16" x14ac:dyDescent="0.2">
      <c r="A6524" s="6">
        <v>45656</v>
      </c>
      <c r="B6524" s="5">
        <v>-1.6</v>
      </c>
      <c r="C6524" s="6">
        <v>43046</v>
      </c>
      <c r="D6524" s="5">
        <v>100.93</v>
      </c>
      <c r="E6524" s="6">
        <v>45656</v>
      </c>
      <c r="F6524" s="5">
        <v>108.13</v>
      </c>
      <c r="G6524" s="6">
        <v>45656</v>
      </c>
      <c r="H6524" s="5">
        <v>0.56100000000000005</v>
      </c>
      <c r="I6524" s="6">
        <v>45656</v>
      </c>
      <c r="J6524" s="5">
        <v>99.27</v>
      </c>
      <c r="K6524" s="6">
        <v>45656</v>
      </c>
      <c r="L6524" s="5">
        <v>17.399999999999999</v>
      </c>
      <c r="M6524" s="6">
        <v>43046</v>
      </c>
      <c r="N6524" s="5">
        <v>44.198599999999999</v>
      </c>
      <c r="O6524" s="6">
        <v>45656</v>
      </c>
      <c r="P6524" s="5">
        <v>-18.399999999999999</v>
      </c>
    </row>
    <row r="6525" spans="1:16" x14ac:dyDescent="0.2">
      <c r="A6525" s="6">
        <v>45657</v>
      </c>
      <c r="B6525" s="5">
        <v>-1.7</v>
      </c>
      <c r="C6525" s="6">
        <v>43047</v>
      </c>
      <c r="D6525" s="5">
        <v>67.48</v>
      </c>
      <c r="E6525" s="6">
        <v>45657</v>
      </c>
      <c r="F6525" s="5">
        <v>108.48699999999999</v>
      </c>
      <c r="G6525" s="6">
        <v>45657</v>
      </c>
      <c r="H6525" s="5">
        <v>0.67700000000000005</v>
      </c>
      <c r="I6525" s="6">
        <v>45657</v>
      </c>
      <c r="J6525" s="5">
        <v>99.33</v>
      </c>
      <c r="K6525" s="6">
        <v>45657</v>
      </c>
      <c r="L6525" s="5">
        <v>17.350000000000001</v>
      </c>
      <c r="M6525" s="6">
        <v>43047</v>
      </c>
      <c r="N6525" s="5">
        <v>43.965600000000002</v>
      </c>
      <c r="O6525" s="6">
        <v>45657</v>
      </c>
      <c r="P6525" s="5">
        <v>-23.2</v>
      </c>
    </row>
    <row r="6526" spans="1:16" x14ac:dyDescent="0.2">
      <c r="A6526" s="6">
        <v>45658</v>
      </c>
      <c r="B6526" s="5">
        <v>-1.7</v>
      </c>
      <c r="C6526" s="6">
        <v>43048</v>
      </c>
      <c r="D6526" s="5">
        <v>65.11</v>
      </c>
      <c r="E6526" s="6">
        <v>45658</v>
      </c>
      <c r="F6526" s="5">
        <v>108.48699999999999</v>
      </c>
      <c r="G6526" s="6">
        <v>45658</v>
      </c>
      <c r="H6526" s="5">
        <v>0.67700000000000005</v>
      </c>
      <c r="I6526" s="6">
        <v>45658</v>
      </c>
      <c r="J6526" s="5">
        <v>99.33</v>
      </c>
      <c r="K6526" s="6">
        <v>45658</v>
      </c>
      <c r="L6526" s="5">
        <v>17.350000000000001</v>
      </c>
      <c r="M6526" s="6">
        <v>43048</v>
      </c>
      <c r="N6526" s="5">
        <v>44.990099999999998</v>
      </c>
      <c r="O6526" s="6">
        <v>45658</v>
      </c>
      <c r="P6526" s="5">
        <v>-23.2</v>
      </c>
    </row>
    <row r="6527" spans="1:16" x14ac:dyDescent="0.2">
      <c r="A6527" s="6">
        <v>45659</v>
      </c>
      <c r="B6527" s="5">
        <v>2.2000000000000002</v>
      </c>
      <c r="C6527" s="6">
        <v>43049</v>
      </c>
      <c r="D6527" s="5">
        <v>56.77</v>
      </c>
      <c r="E6527" s="6">
        <v>45659</v>
      </c>
      <c r="F6527" s="5">
        <v>109.39400000000001</v>
      </c>
      <c r="G6527" s="6">
        <v>45659</v>
      </c>
      <c r="H6527" s="5">
        <v>0.66</v>
      </c>
      <c r="I6527" s="6">
        <v>45659</v>
      </c>
      <c r="J6527" s="5">
        <v>99.35</v>
      </c>
      <c r="K6527" s="6">
        <v>45659</v>
      </c>
      <c r="L6527" s="5">
        <v>17.93</v>
      </c>
      <c r="M6527" s="6">
        <v>43049</v>
      </c>
      <c r="N6527" s="5">
        <v>47.288800000000002</v>
      </c>
      <c r="O6527" s="6">
        <v>45659</v>
      </c>
      <c r="P6527" s="5">
        <v>-20.8</v>
      </c>
    </row>
    <row r="6528" spans="1:16" x14ac:dyDescent="0.2">
      <c r="A6528" s="6">
        <v>45660</v>
      </c>
      <c r="B6528" s="5">
        <v>5.7</v>
      </c>
      <c r="C6528" s="6">
        <v>43050</v>
      </c>
      <c r="D6528" s="5">
        <v>61.32</v>
      </c>
      <c r="E6528" s="6">
        <v>45660</v>
      </c>
      <c r="F6528" s="5">
        <v>108.952</v>
      </c>
      <c r="G6528" s="6">
        <v>45660</v>
      </c>
      <c r="H6528" s="5">
        <v>0.78400000000000003</v>
      </c>
      <c r="I6528" s="6">
        <v>45660</v>
      </c>
      <c r="J6528" s="5">
        <v>99.35</v>
      </c>
      <c r="K6528" s="6">
        <v>45660</v>
      </c>
      <c r="L6528" s="5">
        <v>16.13</v>
      </c>
      <c r="M6528" s="6">
        <v>43050</v>
      </c>
      <c r="N6528" s="5">
        <v>47.288800000000002</v>
      </c>
      <c r="O6528" s="6">
        <v>45660</v>
      </c>
      <c r="P6528" s="5">
        <v>-16.100000000000001</v>
      </c>
    </row>
    <row r="6529" spans="1:16" x14ac:dyDescent="0.2">
      <c r="A6529" s="6">
        <v>45663</v>
      </c>
      <c r="B6529" s="5">
        <v>2.4</v>
      </c>
      <c r="C6529" s="6">
        <v>43051</v>
      </c>
      <c r="D6529" s="5">
        <v>170.54</v>
      </c>
      <c r="E6529" s="6">
        <v>45663</v>
      </c>
      <c r="F6529" s="5">
        <v>108.25700000000001</v>
      </c>
      <c r="G6529" s="6">
        <v>45663</v>
      </c>
      <c r="H6529" s="5">
        <v>0.81299999999999994</v>
      </c>
      <c r="I6529" s="6">
        <v>45663</v>
      </c>
      <c r="J6529" s="5">
        <v>99.26</v>
      </c>
      <c r="K6529" s="6">
        <v>45663</v>
      </c>
      <c r="L6529" s="5">
        <v>16.04</v>
      </c>
      <c r="M6529" s="6">
        <v>43051</v>
      </c>
      <c r="N6529" s="5">
        <v>47.288800000000002</v>
      </c>
      <c r="O6529" s="6">
        <v>45663</v>
      </c>
      <c r="P6529" s="5">
        <v>-13.9</v>
      </c>
    </row>
    <row r="6530" spans="1:16" x14ac:dyDescent="0.2">
      <c r="A6530" s="6">
        <v>45664</v>
      </c>
      <c r="B6530" s="5">
        <v>7.7</v>
      </c>
      <c r="C6530" s="6">
        <v>43052</v>
      </c>
      <c r="D6530" s="5">
        <v>134.97</v>
      </c>
      <c r="E6530" s="6">
        <v>45664</v>
      </c>
      <c r="F6530" s="5">
        <v>108.542</v>
      </c>
      <c r="G6530" s="6">
        <v>45664</v>
      </c>
      <c r="H6530" s="5">
        <v>0.74199999999999999</v>
      </c>
      <c r="I6530" s="6">
        <v>45664</v>
      </c>
      <c r="J6530" s="5">
        <v>99.35</v>
      </c>
      <c r="K6530" s="6">
        <v>45664</v>
      </c>
      <c r="L6530" s="5">
        <v>17.82</v>
      </c>
      <c r="M6530" s="6">
        <v>43052</v>
      </c>
      <c r="N6530" s="5">
        <v>46.385300000000001</v>
      </c>
      <c r="O6530" s="6">
        <v>45664</v>
      </c>
      <c r="P6530" s="5">
        <v>-9.5</v>
      </c>
    </row>
    <row r="6531" spans="1:16" x14ac:dyDescent="0.2">
      <c r="A6531" s="6">
        <v>45665</v>
      </c>
      <c r="B6531" s="5">
        <v>9.8000000000000007</v>
      </c>
      <c r="C6531" s="6">
        <v>43053</v>
      </c>
      <c r="D6531" s="5">
        <v>107.88</v>
      </c>
      <c r="E6531" s="6">
        <v>45665</v>
      </c>
      <c r="F6531" s="5">
        <v>109.09</v>
      </c>
      <c r="G6531" s="6">
        <v>45665</v>
      </c>
      <c r="H6531" s="5">
        <v>0.72099999999999997</v>
      </c>
      <c r="I6531" s="6">
        <v>45665</v>
      </c>
      <c r="J6531" s="5">
        <v>99.36</v>
      </c>
      <c r="K6531" s="6">
        <v>45665</v>
      </c>
      <c r="L6531" s="5">
        <v>17.7</v>
      </c>
      <c r="M6531" s="6">
        <v>43053</v>
      </c>
      <c r="N6531" s="5">
        <v>47.7729</v>
      </c>
      <c r="O6531" s="6">
        <v>45665</v>
      </c>
      <c r="P6531" s="5">
        <v>-6</v>
      </c>
    </row>
    <row r="6532" spans="1:16" x14ac:dyDescent="0.2">
      <c r="A6532" s="6">
        <v>45666</v>
      </c>
      <c r="B6532" s="5">
        <v>9.5</v>
      </c>
      <c r="C6532" s="6">
        <v>43054</v>
      </c>
      <c r="D6532" s="5">
        <v>58.1</v>
      </c>
      <c r="E6532" s="6">
        <v>45666</v>
      </c>
      <c r="F6532" s="5">
        <v>109.179</v>
      </c>
      <c r="G6532" s="6">
        <v>45666</v>
      </c>
      <c r="H6532" s="5">
        <v>0.624</v>
      </c>
      <c r="I6532" s="6">
        <v>45666</v>
      </c>
      <c r="J6532" s="5">
        <v>99.37</v>
      </c>
      <c r="K6532" s="6">
        <v>45666</v>
      </c>
      <c r="L6532" s="5">
        <v>18.07</v>
      </c>
      <c r="M6532" s="6">
        <v>43054</v>
      </c>
      <c r="N6532" s="5">
        <v>47.997799999999998</v>
      </c>
      <c r="O6532" s="6">
        <v>45666</v>
      </c>
      <c r="P6532" s="5">
        <v>-5.5</v>
      </c>
    </row>
    <row r="6533" spans="1:16" x14ac:dyDescent="0.2">
      <c r="A6533" s="6">
        <v>45667</v>
      </c>
      <c r="B6533" s="5">
        <v>14.5</v>
      </c>
      <c r="C6533" s="6">
        <v>43055</v>
      </c>
      <c r="D6533" s="5">
        <v>83.79</v>
      </c>
      <c r="E6533" s="6">
        <v>45667</v>
      </c>
      <c r="F6533" s="5">
        <v>109.65</v>
      </c>
      <c r="G6533" s="6">
        <v>45667</v>
      </c>
      <c r="H6533" s="5">
        <v>0.628</v>
      </c>
      <c r="I6533" s="6">
        <v>45667</v>
      </c>
      <c r="J6533" s="5">
        <v>99.49</v>
      </c>
      <c r="K6533" s="6">
        <v>45667</v>
      </c>
      <c r="L6533" s="5">
        <v>19.54</v>
      </c>
      <c r="M6533" s="6">
        <v>43055</v>
      </c>
      <c r="N6533" s="5">
        <v>47.742100000000001</v>
      </c>
      <c r="O6533" s="6">
        <v>45667</v>
      </c>
      <c r="P6533" s="5">
        <v>-2.2000000000000002</v>
      </c>
    </row>
    <row r="6534" spans="1:16" x14ac:dyDescent="0.2">
      <c r="A6534" s="6">
        <v>45670</v>
      </c>
      <c r="B6534" s="5">
        <v>13.1</v>
      </c>
      <c r="C6534" s="6">
        <v>43056</v>
      </c>
      <c r="D6534" s="5">
        <v>98.62</v>
      </c>
      <c r="E6534" s="6">
        <v>45670</v>
      </c>
      <c r="F6534" s="5">
        <v>109.956</v>
      </c>
      <c r="G6534" s="6">
        <v>45670</v>
      </c>
      <c r="H6534" s="5">
        <v>0.626</v>
      </c>
      <c r="I6534" s="6">
        <v>45670</v>
      </c>
      <c r="J6534" s="5">
        <v>99.5</v>
      </c>
      <c r="K6534" s="6">
        <v>45670</v>
      </c>
      <c r="L6534" s="5">
        <v>19.190000000000001</v>
      </c>
      <c r="M6534" s="6">
        <v>43056</v>
      </c>
      <c r="N6534" s="5">
        <v>49.087899999999998</v>
      </c>
      <c r="O6534" s="6">
        <v>45670</v>
      </c>
      <c r="P6534" s="5">
        <v>0.5</v>
      </c>
    </row>
    <row r="6535" spans="1:16" x14ac:dyDescent="0.2">
      <c r="A6535" s="6">
        <v>45671</v>
      </c>
      <c r="B6535" s="5">
        <v>13.3</v>
      </c>
      <c r="C6535" s="6">
        <v>43057</v>
      </c>
      <c r="D6535" s="5">
        <v>52.98</v>
      </c>
      <c r="E6535" s="6">
        <v>45671</v>
      </c>
      <c r="F6535" s="5">
        <v>109.273</v>
      </c>
      <c r="G6535" s="6">
        <v>45671</v>
      </c>
      <c r="H6535" s="5">
        <v>0.65100000000000002</v>
      </c>
      <c r="I6535" s="6">
        <v>45671</v>
      </c>
      <c r="J6535" s="5">
        <v>99.47</v>
      </c>
      <c r="K6535" s="6">
        <v>45671</v>
      </c>
      <c r="L6535" s="5">
        <v>18.71</v>
      </c>
      <c r="M6535" s="6">
        <v>43057</v>
      </c>
      <c r="N6535" s="5">
        <v>49.087899999999998</v>
      </c>
      <c r="O6535" s="6">
        <v>45671</v>
      </c>
      <c r="P6535" s="5">
        <v>9.1999999999999993</v>
      </c>
    </row>
    <row r="6536" spans="1:16" x14ac:dyDescent="0.2">
      <c r="A6536" s="6">
        <v>45672</v>
      </c>
      <c r="B6536" s="5">
        <v>6</v>
      </c>
      <c r="C6536" s="6">
        <v>43058</v>
      </c>
      <c r="D6536" s="5">
        <v>119.38</v>
      </c>
      <c r="E6536" s="6">
        <v>45672</v>
      </c>
      <c r="F6536" s="5">
        <v>109.09</v>
      </c>
      <c r="G6536" s="6">
        <v>45672</v>
      </c>
      <c r="H6536" s="5">
        <v>0.753</v>
      </c>
      <c r="I6536" s="6">
        <v>45672</v>
      </c>
      <c r="J6536" s="5">
        <v>99.31</v>
      </c>
      <c r="K6536" s="6">
        <v>45672</v>
      </c>
      <c r="L6536" s="5">
        <v>16.12</v>
      </c>
      <c r="M6536" s="6">
        <v>43058</v>
      </c>
      <c r="N6536" s="5">
        <v>49.087899999999998</v>
      </c>
      <c r="O6536" s="6">
        <v>45672</v>
      </c>
      <c r="P6536" s="5">
        <v>5</v>
      </c>
    </row>
    <row r="6537" spans="1:16" x14ac:dyDescent="0.2">
      <c r="A6537" s="6">
        <v>45673</v>
      </c>
      <c r="B6537" s="5">
        <v>14.4</v>
      </c>
      <c r="C6537" s="6">
        <v>43059</v>
      </c>
      <c r="D6537" s="5">
        <v>79.5</v>
      </c>
      <c r="E6537" s="6">
        <v>45673</v>
      </c>
      <c r="F6537" s="5">
        <v>108.95699999999999</v>
      </c>
      <c r="G6537" s="6">
        <v>45673</v>
      </c>
      <c r="H6537" s="5">
        <v>0.71899999999999997</v>
      </c>
      <c r="I6537" s="6">
        <v>45673</v>
      </c>
      <c r="J6537" s="5">
        <v>99.33</v>
      </c>
      <c r="K6537" s="6">
        <v>45673</v>
      </c>
      <c r="L6537" s="5">
        <v>16.600000000000001</v>
      </c>
      <c r="M6537" s="6">
        <v>43059</v>
      </c>
      <c r="N6537" s="5">
        <v>48.097000000000001</v>
      </c>
      <c r="O6537" s="6">
        <v>45673</v>
      </c>
      <c r="P6537" s="5">
        <v>17.8</v>
      </c>
    </row>
    <row r="6538" spans="1:16" x14ac:dyDescent="0.2">
      <c r="A6538" s="6">
        <v>45674</v>
      </c>
      <c r="B6538" s="5">
        <v>22.8</v>
      </c>
      <c r="C6538" s="6">
        <v>43060</v>
      </c>
      <c r="D6538" s="5">
        <v>199.49</v>
      </c>
      <c r="E6538" s="6">
        <v>45674</v>
      </c>
      <c r="F6538" s="5">
        <v>109.34699999999999</v>
      </c>
      <c r="G6538" s="6">
        <v>45674</v>
      </c>
      <c r="H6538" s="5">
        <v>0.78900000000000003</v>
      </c>
      <c r="I6538" s="6">
        <v>45674</v>
      </c>
      <c r="J6538" s="5">
        <v>99.29</v>
      </c>
      <c r="K6538" s="6">
        <v>45674</v>
      </c>
      <c r="L6538" s="5">
        <v>15.97</v>
      </c>
      <c r="M6538" s="6">
        <v>43060</v>
      </c>
      <c r="N6538" s="5">
        <v>48.089500000000001</v>
      </c>
      <c r="O6538" s="6">
        <v>45674</v>
      </c>
      <c r="P6538" s="5">
        <v>22.7</v>
      </c>
    </row>
    <row r="6539" spans="1:16" x14ac:dyDescent="0.2">
      <c r="A6539" s="6">
        <v>45677</v>
      </c>
      <c r="B6539" s="5">
        <v>21.4</v>
      </c>
      <c r="C6539" s="6">
        <v>43061</v>
      </c>
      <c r="D6539" s="5">
        <v>52.93</v>
      </c>
      <c r="E6539" s="6">
        <v>45677</v>
      </c>
      <c r="F6539" s="5">
        <v>109.34699999999999</v>
      </c>
      <c r="G6539" s="6">
        <v>45677</v>
      </c>
      <c r="H6539" s="5">
        <v>0.78600000000000003</v>
      </c>
      <c r="I6539" s="6">
        <v>45677</v>
      </c>
      <c r="J6539" s="5">
        <v>99.29</v>
      </c>
      <c r="K6539" s="6">
        <v>45677</v>
      </c>
      <c r="L6539" s="5">
        <v>15.81</v>
      </c>
      <c r="M6539" s="6">
        <v>43061</v>
      </c>
      <c r="N6539" s="5">
        <v>46.875399999999999</v>
      </c>
      <c r="O6539" s="6">
        <v>45677</v>
      </c>
      <c r="P6539" s="5">
        <v>24.8</v>
      </c>
    </row>
    <row r="6540" spans="1:16" x14ac:dyDescent="0.2">
      <c r="A6540" s="6">
        <v>45678</v>
      </c>
      <c r="B6540" s="5">
        <v>20.6</v>
      </c>
      <c r="C6540" s="6">
        <v>43062</v>
      </c>
      <c r="D6540" s="5">
        <v>61.97</v>
      </c>
      <c r="E6540" s="6">
        <v>45678</v>
      </c>
      <c r="F6540" s="5">
        <v>108.062</v>
      </c>
      <c r="G6540" s="6">
        <v>45678</v>
      </c>
      <c r="H6540" s="5">
        <v>0.83399999999999996</v>
      </c>
      <c r="I6540" s="6">
        <v>45678</v>
      </c>
      <c r="J6540" s="5">
        <v>99.16</v>
      </c>
      <c r="K6540" s="6">
        <v>45678</v>
      </c>
      <c r="L6540" s="5">
        <v>15.06</v>
      </c>
      <c r="M6540" s="6">
        <v>43062</v>
      </c>
      <c r="N6540" s="5">
        <v>46.875399999999999</v>
      </c>
      <c r="O6540" s="6">
        <v>45678</v>
      </c>
      <c r="P6540" s="5">
        <v>25.6</v>
      </c>
    </row>
    <row r="6541" spans="1:16" x14ac:dyDescent="0.2">
      <c r="A6541" s="6">
        <v>45679</v>
      </c>
      <c r="B6541" s="5">
        <v>19.8</v>
      </c>
      <c r="C6541" s="6">
        <v>43063</v>
      </c>
      <c r="D6541" s="5">
        <v>34.880000000000003</v>
      </c>
      <c r="E6541" s="6">
        <v>45679</v>
      </c>
      <c r="F6541" s="5">
        <v>108.167</v>
      </c>
      <c r="G6541" s="6">
        <v>45679</v>
      </c>
      <c r="H6541" s="5">
        <v>0.87</v>
      </c>
      <c r="I6541" s="6">
        <v>45679</v>
      </c>
      <c r="J6541" s="5">
        <v>99.14</v>
      </c>
      <c r="K6541" s="6">
        <v>45679</v>
      </c>
      <c r="L6541" s="5">
        <v>15.1</v>
      </c>
      <c r="M6541" s="6">
        <v>43063</v>
      </c>
      <c r="N6541" s="5">
        <v>46.160699999999999</v>
      </c>
      <c r="O6541" s="6">
        <v>45679</v>
      </c>
      <c r="P6541" s="5">
        <v>27.4</v>
      </c>
    </row>
    <row r="6542" spans="1:16" x14ac:dyDescent="0.2">
      <c r="A6542" s="6">
        <v>45680</v>
      </c>
      <c r="B6542" s="5">
        <v>18.7</v>
      </c>
      <c r="C6542" s="6">
        <v>43064</v>
      </c>
      <c r="D6542" s="5">
        <v>48.73</v>
      </c>
      <c r="E6542" s="6">
        <v>45680</v>
      </c>
      <c r="F6542" s="5">
        <v>108.047</v>
      </c>
      <c r="G6542" s="6">
        <v>45680</v>
      </c>
      <c r="H6542" s="5">
        <v>0.88700000000000001</v>
      </c>
      <c r="I6542" s="6">
        <v>45680</v>
      </c>
      <c r="J6542" s="5">
        <v>99.13</v>
      </c>
      <c r="K6542" s="6">
        <v>45680</v>
      </c>
      <c r="L6542" s="5">
        <v>15.02</v>
      </c>
      <c r="M6542" s="6">
        <v>43064</v>
      </c>
      <c r="N6542" s="5">
        <v>46.160699999999999</v>
      </c>
      <c r="O6542" s="6">
        <v>45680</v>
      </c>
      <c r="P6542" s="5">
        <v>27.8</v>
      </c>
    </row>
    <row r="6543" spans="1:16" x14ac:dyDescent="0.2">
      <c r="A6543" s="6">
        <v>45681</v>
      </c>
      <c r="B6543" s="5">
        <v>10.1</v>
      </c>
      <c r="C6543" s="6">
        <v>43065</v>
      </c>
      <c r="D6543" s="5">
        <v>105.07</v>
      </c>
      <c r="E6543" s="6">
        <v>45681</v>
      </c>
      <c r="F6543" s="5">
        <v>107.443</v>
      </c>
      <c r="G6543" s="6">
        <v>45681</v>
      </c>
      <c r="H6543" s="5">
        <v>0.88</v>
      </c>
      <c r="I6543" s="6">
        <v>45681</v>
      </c>
      <c r="J6543" s="5">
        <v>99.11</v>
      </c>
      <c r="K6543" s="6">
        <v>45681</v>
      </c>
      <c r="L6543" s="5">
        <v>14.85</v>
      </c>
      <c r="M6543" s="6">
        <v>43065</v>
      </c>
      <c r="N6543" s="5">
        <v>46.160699999999999</v>
      </c>
      <c r="O6543" s="6">
        <v>45681</v>
      </c>
      <c r="P6543" s="5">
        <v>27.2</v>
      </c>
    </row>
    <row r="6544" spans="1:16" x14ac:dyDescent="0.2">
      <c r="A6544" s="6">
        <v>45684</v>
      </c>
      <c r="B6544" s="5">
        <v>9.6</v>
      </c>
      <c r="C6544" s="6">
        <v>43066</v>
      </c>
      <c r="D6544" s="5">
        <v>31.11</v>
      </c>
      <c r="E6544" s="6">
        <v>45684</v>
      </c>
      <c r="F6544" s="5">
        <v>107.34099999999999</v>
      </c>
      <c r="G6544" s="6">
        <v>45684</v>
      </c>
      <c r="H6544" s="5">
        <v>0.71299999999999997</v>
      </c>
      <c r="I6544" s="6">
        <v>45684</v>
      </c>
      <c r="J6544" s="5">
        <v>99.17</v>
      </c>
      <c r="K6544" s="6">
        <v>45684</v>
      </c>
      <c r="L6544" s="5">
        <v>17.899999999999999</v>
      </c>
      <c r="M6544" s="6">
        <v>43066</v>
      </c>
      <c r="N6544" s="5">
        <v>45.292200000000001</v>
      </c>
      <c r="O6544" s="6">
        <v>45684</v>
      </c>
      <c r="P6544" s="5">
        <v>33.6</v>
      </c>
    </row>
    <row r="6545" spans="1:16" x14ac:dyDescent="0.2">
      <c r="A6545" s="6">
        <v>45685</v>
      </c>
      <c r="B6545" s="5">
        <v>8</v>
      </c>
      <c r="C6545" s="6">
        <v>43067</v>
      </c>
      <c r="D6545" s="5">
        <v>206.63</v>
      </c>
      <c r="E6545" s="6">
        <v>45685</v>
      </c>
      <c r="F6545" s="5">
        <v>107.866</v>
      </c>
      <c r="G6545" s="6">
        <v>45685</v>
      </c>
      <c r="H6545" s="5">
        <v>0.78200000000000003</v>
      </c>
      <c r="I6545" s="6">
        <v>45685</v>
      </c>
      <c r="J6545" s="5">
        <v>99.14</v>
      </c>
      <c r="K6545" s="6">
        <v>45685</v>
      </c>
      <c r="L6545" s="5">
        <v>16.41</v>
      </c>
      <c r="M6545" s="6">
        <v>43067</v>
      </c>
      <c r="N6545" s="5">
        <v>44.932099999999998</v>
      </c>
      <c r="O6545" s="6">
        <v>45685</v>
      </c>
      <c r="P6545" s="5">
        <v>31.1</v>
      </c>
    </row>
    <row r="6546" spans="1:16" x14ac:dyDescent="0.2">
      <c r="A6546" s="6">
        <v>45686</v>
      </c>
      <c r="B6546" s="5">
        <v>8.6999999999999993</v>
      </c>
      <c r="C6546" s="6">
        <v>43068</v>
      </c>
      <c r="D6546" s="5">
        <v>103.98</v>
      </c>
      <c r="E6546" s="6">
        <v>45686</v>
      </c>
      <c r="F6546" s="5">
        <v>108</v>
      </c>
      <c r="G6546" s="6">
        <v>45686</v>
      </c>
      <c r="H6546" s="5">
        <v>0.76300000000000001</v>
      </c>
      <c r="I6546" s="6">
        <v>45686</v>
      </c>
      <c r="J6546" s="5">
        <v>99.18</v>
      </c>
      <c r="K6546" s="6">
        <v>45686</v>
      </c>
      <c r="L6546" s="5">
        <v>16.559999999999999</v>
      </c>
      <c r="M6546" s="6">
        <v>43068</v>
      </c>
      <c r="N6546" s="5">
        <v>45.535499999999999</v>
      </c>
      <c r="O6546" s="6">
        <v>45686</v>
      </c>
      <c r="P6546" s="5">
        <v>33.9</v>
      </c>
    </row>
    <row r="6547" spans="1:16" x14ac:dyDescent="0.2">
      <c r="A6547" s="6">
        <v>45687</v>
      </c>
      <c r="B6547" s="5">
        <v>9.4</v>
      </c>
      <c r="C6547" s="6">
        <v>43069</v>
      </c>
      <c r="D6547" s="5">
        <v>101.48</v>
      </c>
      <c r="E6547" s="6">
        <v>45687</v>
      </c>
      <c r="F6547" s="5">
        <v>107.797</v>
      </c>
      <c r="G6547" s="6">
        <v>45687</v>
      </c>
      <c r="H6547" s="5">
        <v>0.80900000000000005</v>
      </c>
      <c r="I6547" s="6">
        <v>45687</v>
      </c>
      <c r="J6547" s="5">
        <v>99.14</v>
      </c>
      <c r="K6547" s="6">
        <v>45687</v>
      </c>
      <c r="L6547" s="5">
        <v>15.84</v>
      </c>
      <c r="M6547" s="6">
        <v>43069</v>
      </c>
      <c r="N6547" s="5">
        <v>46.827100000000002</v>
      </c>
      <c r="O6547" s="6">
        <v>45687</v>
      </c>
      <c r="P6547" s="5">
        <v>33.5</v>
      </c>
    </row>
    <row r="6548" spans="1:16" x14ac:dyDescent="0.2">
      <c r="A6548" s="6">
        <v>45688</v>
      </c>
      <c r="B6548" s="5">
        <v>12.4</v>
      </c>
      <c r="C6548" s="6">
        <v>43070</v>
      </c>
      <c r="D6548" s="5">
        <v>86.95</v>
      </c>
      <c r="E6548" s="6">
        <v>45688</v>
      </c>
      <c r="F6548" s="5">
        <v>108.37</v>
      </c>
      <c r="G6548" s="6">
        <v>45688</v>
      </c>
      <c r="H6548" s="5">
        <v>0.78400000000000003</v>
      </c>
      <c r="I6548" s="6">
        <v>45688</v>
      </c>
      <c r="J6548" s="5">
        <v>99.22</v>
      </c>
      <c r="K6548" s="6">
        <v>45688</v>
      </c>
      <c r="L6548" s="5">
        <v>16.43</v>
      </c>
      <c r="M6548" s="6">
        <v>43070</v>
      </c>
      <c r="N6548" s="5">
        <v>50.170400000000001</v>
      </c>
      <c r="O6548" s="6">
        <v>45688</v>
      </c>
      <c r="P6548" s="5">
        <v>36.9</v>
      </c>
    </row>
    <row r="6549" spans="1:16" x14ac:dyDescent="0.2">
      <c r="A6549" s="6">
        <v>45691</v>
      </c>
      <c r="B6549" s="5">
        <v>16.8</v>
      </c>
      <c r="C6549" s="6">
        <v>43071</v>
      </c>
      <c r="D6549" s="5">
        <v>93.82</v>
      </c>
      <c r="E6549" s="6">
        <v>45691</v>
      </c>
      <c r="F6549" s="5">
        <v>108.99</v>
      </c>
      <c r="G6549" s="6">
        <v>45691</v>
      </c>
      <c r="H6549" s="5">
        <v>0.69</v>
      </c>
      <c r="I6549" s="6">
        <v>45691</v>
      </c>
      <c r="J6549" s="5">
        <v>99.24</v>
      </c>
      <c r="K6549" s="6">
        <v>45691</v>
      </c>
      <c r="L6549" s="5">
        <v>18.62</v>
      </c>
      <c r="M6549" s="6">
        <v>43071</v>
      </c>
      <c r="N6549" s="5">
        <v>50.170400000000001</v>
      </c>
      <c r="O6549" s="6">
        <v>45691</v>
      </c>
      <c r="P6549" s="5">
        <v>46.6</v>
      </c>
    </row>
    <row r="6550" spans="1:16" x14ac:dyDescent="0.2">
      <c r="A6550" s="6">
        <v>45692</v>
      </c>
      <c r="B6550" s="5">
        <v>10.3</v>
      </c>
      <c r="C6550" s="6">
        <v>43072</v>
      </c>
      <c r="D6550" s="5">
        <v>87.52</v>
      </c>
      <c r="E6550" s="6">
        <v>45692</v>
      </c>
      <c r="F6550" s="5">
        <v>107.96</v>
      </c>
      <c r="G6550" s="6">
        <v>45692</v>
      </c>
      <c r="H6550" s="5">
        <v>0.69</v>
      </c>
      <c r="I6550" s="6">
        <v>45692</v>
      </c>
      <c r="J6550" s="5">
        <v>99.24</v>
      </c>
      <c r="K6550" s="6">
        <v>45692</v>
      </c>
      <c r="L6550" s="5">
        <v>17.21</v>
      </c>
      <c r="M6550" s="6">
        <v>43072</v>
      </c>
      <c r="N6550" s="5">
        <v>50.170400000000001</v>
      </c>
      <c r="O6550" s="6">
        <v>45692</v>
      </c>
      <c r="P6550" s="5">
        <v>28.9</v>
      </c>
    </row>
    <row r="6551" spans="1:16" x14ac:dyDescent="0.2">
      <c r="A6551" s="6">
        <v>45693</v>
      </c>
      <c r="B6551" s="5">
        <v>9.1999999999999993</v>
      </c>
      <c r="C6551" s="6">
        <v>43073</v>
      </c>
      <c r="D6551" s="5">
        <v>101.07</v>
      </c>
      <c r="E6551" s="6">
        <v>45693</v>
      </c>
      <c r="F6551" s="5">
        <v>107.57899999999999</v>
      </c>
      <c r="G6551" s="6">
        <v>45693</v>
      </c>
      <c r="H6551" s="5">
        <v>0.78300000000000003</v>
      </c>
      <c r="I6551" s="6">
        <v>45693</v>
      </c>
      <c r="J6551" s="5">
        <v>99.1</v>
      </c>
      <c r="K6551" s="6">
        <v>45693</v>
      </c>
      <c r="L6551" s="5">
        <v>15.77</v>
      </c>
      <c r="M6551" s="6">
        <v>43073</v>
      </c>
      <c r="N6551" s="5">
        <v>48.761299999999999</v>
      </c>
      <c r="O6551" s="6">
        <v>45693</v>
      </c>
      <c r="P6551" s="5">
        <v>28.5</v>
      </c>
    </row>
    <row r="6552" spans="1:16" x14ac:dyDescent="0.2">
      <c r="A6552" s="6">
        <v>45694</v>
      </c>
      <c r="B6552" s="5">
        <v>7.7</v>
      </c>
      <c r="C6552" s="6">
        <v>43074</v>
      </c>
      <c r="D6552" s="5">
        <v>95.44</v>
      </c>
      <c r="E6552" s="6">
        <v>45694</v>
      </c>
      <c r="F6552" s="5">
        <v>107.68899999999999</v>
      </c>
      <c r="G6552" s="6">
        <v>45694</v>
      </c>
      <c r="H6552" s="5">
        <v>0.80800000000000005</v>
      </c>
      <c r="I6552" s="6">
        <v>45694</v>
      </c>
      <c r="J6552" s="5">
        <v>99.09</v>
      </c>
      <c r="K6552" s="6">
        <v>45694</v>
      </c>
      <c r="L6552" s="5">
        <v>15.5</v>
      </c>
      <c r="M6552" s="6">
        <v>43074</v>
      </c>
      <c r="N6552" s="5">
        <v>49.237299999999998</v>
      </c>
      <c r="O6552" s="6">
        <v>45694</v>
      </c>
      <c r="P6552" s="5">
        <v>29</v>
      </c>
    </row>
    <row r="6553" spans="1:16" x14ac:dyDescent="0.2">
      <c r="A6553" s="6">
        <v>45695</v>
      </c>
      <c r="B6553" s="5">
        <v>3</v>
      </c>
      <c r="C6553" s="6">
        <v>43075</v>
      </c>
      <c r="D6553" s="5">
        <v>57.79</v>
      </c>
      <c r="E6553" s="6">
        <v>45695</v>
      </c>
      <c r="F6553" s="5">
        <v>108.04</v>
      </c>
      <c r="G6553" s="6">
        <v>45695</v>
      </c>
      <c r="H6553" s="5">
        <v>0.76700000000000002</v>
      </c>
      <c r="I6553" s="6">
        <v>45695</v>
      </c>
      <c r="J6553" s="5">
        <v>99.18</v>
      </c>
      <c r="K6553" s="6">
        <v>45695</v>
      </c>
      <c r="L6553" s="5">
        <v>16.54</v>
      </c>
      <c r="M6553" s="6">
        <v>43075</v>
      </c>
      <c r="N6553" s="5">
        <v>49.321800000000003</v>
      </c>
      <c r="O6553" s="6">
        <v>45695</v>
      </c>
      <c r="P6553" s="5">
        <v>21.3</v>
      </c>
    </row>
    <row r="6554" spans="1:16" x14ac:dyDescent="0.2">
      <c r="A6554" s="6">
        <v>45698</v>
      </c>
      <c r="B6554" s="5">
        <v>2.2000000000000002</v>
      </c>
      <c r="C6554" s="6">
        <v>43076</v>
      </c>
      <c r="D6554" s="5">
        <v>40.69</v>
      </c>
      <c r="E6554" s="6">
        <v>45698</v>
      </c>
      <c r="F6554" s="5">
        <v>108.319</v>
      </c>
      <c r="G6554" s="6">
        <v>45698</v>
      </c>
      <c r="H6554" s="5">
        <v>0.80900000000000005</v>
      </c>
      <c r="I6554" s="6">
        <v>45698</v>
      </c>
      <c r="J6554" s="5">
        <v>99.16</v>
      </c>
      <c r="K6554" s="6">
        <v>45698</v>
      </c>
      <c r="L6554" s="5">
        <v>15.81</v>
      </c>
      <c r="M6554" s="6">
        <v>43076</v>
      </c>
      <c r="N6554" s="5">
        <v>49.235799999999998</v>
      </c>
      <c r="O6554" s="6">
        <v>45698</v>
      </c>
      <c r="P6554" s="5">
        <v>20.3</v>
      </c>
    </row>
    <row r="6555" spans="1:16" x14ac:dyDescent="0.2">
      <c r="A6555" s="6">
        <v>45699</v>
      </c>
      <c r="B6555" s="5">
        <v>0.7</v>
      </c>
      <c r="C6555" s="6">
        <v>43077</v>
      </c>
      <c r="D6555" s="5">
        <v>63.52</v>
      </c>
      <c r="E6555" s="6">
        <v>45699</v>
      </c>
      <c r="F6555" s="5">
        <v>107.96299999999999</v>
      </c>
      <c r="G6555" s="6">
        <v>45699</v>
      </c>
      <c r="H6555" s="5">
        <v>0.81100000000000005</v>
      </c>
      <c r="I6555" s="6">
        <v>45699</v>
      </c>
      <c r="J6555" s="5">
        <v>99.16</v>
      </c>
      <c r="K6555" s="6">
        <v>45699</v>
      </c>
      <c r="L6555" s="5">
        <v>16.02</v>
      </c>
      <c r="M6555" s="6">
        <v>43077</v>
      </c>
      <c r="N6555" s="5">
        <v>47.492199999999997</v>
      </c>
      <c r="O6555" s="6">
        <v>45699</v>
      </c>
      <c r="P6555" s="5">
        <v>25.4</v>
      </c>
    </row>
    <row r="6556" spans="1:16" x14ac:dyDescent="0.2">
      <c r="A6556" s="6">
        <v>45700</v>
      </c>
      <c r="B6556" s="5">
        <v>4.0999999999999996</v>
      </c>
      <c r="C6556" s="6">
        <v>43078</v>
      </c>
      <c r="D6556" s="5">
        <v>129.88999999999999</v>
      </c>
      <c r="E6556" s="6">
        <v>45700</v>
      </c>
      <c r="F6556" s="5">
        <v>107.938</v>
      </c>
      <c r="G6556" s="6">
        <v>45700</v>
      </c>
      <c r="H6556" s="5">
        <v>0.81100000000000005</v>
      </c>
      <c r="I6556" s="6">
        <v>45700</v>
      </c>
      <c r="J6556" s="5">
        <v>99.2</v>
      </c>
      <c r="K6556" s="6">
        <v>45700</v>
      </c>
      <c r="L6556" s="5">
        <v>15.89</v>
      </c>
      <c r="M6556" s="6">
        <v>43078</v>
      </c>
      <c r="N6556" s="5">
        <v>47.492199999999997</v>
      </c>
      <c r="O6556" s="6">
        <v>45700</v>
      </c>
      <c r="P6556" s="5">
        <v>30</v>
      </c>
    </row>
    <row r="6557" spans="1:16" x14ac:dyDescent="0.2">
      <c r="A6557" s="6">
        <v>45701</v>
      </c>
      <c r="B6557" s="5">
        <v>4.9000000000000004</v>
      </c>
      <c r="C6557" s="6">
        <v>43079</v>
      </c>
      <c r="D6557" s="5">
        <v>87.45</v>
      </c>
      <c r="E6557" s="6">
        <v>45701</v>
      </c>
      <c r="F6557" s="5">
        <v>107.313</v>
      </c>
      <c r="G6557" s="6">
        <v>45701</v>
      </c>
      <c r="H6557" s="5">
        <v>0.83099999999999996</v>
      </c>
      <c r="I6557" s="6">
        <v>45701</v>
      </c>
      <c r="J6557" s="5">
        <v>99.08</v>
      </c>
      <c r="K6557" s="6">
        <v>45701</v>
      </c>
      <c r="L6557" s="5">
        <v>15.1</v>
      </c>
      <c r="M6557" s="6">
        <v>43079</v>
      </c>
      <c r="N6557" s="5">
        <v>47.492199999999997</v>
      </c>
      <c r="O6557" s="6">
        <v>45701</v>
      </c>
      <c r="P6557" s="5">
        <v>32</v>
      </c>
    </row>
    <row r="6558" spans="1:16" x14ac:dyDescent="0.2">
      <c r="A6558" s="6">
        <v>45702</v>
      </c>
      <c r="B6558" s="5">
        <v>-0.5</v>
      </c>
      <c r="C6558" s="6">
        <v>43080</v>
      </c>
      <c r="D6558" s="5">
        <v>81.459999999999994</v>
      </c>
      <c r="E6558" s="6">
        <v>45702</v>
      </c>
      <c r="F6558" s="5">
        <v>106.71</v>
      </c>
      <c r="G6558" s="6">
        <v>45702</v>
      </c>
      <c r="H6558" s="5">
        <v>0.83799999999999997</v>
      </c>
      <c r="I6558" s="6">
        <v>45702</v>
      </c>
      <c r="J6558" s="5">
        <v>99.04</v>
      </c>
      <c r="K6558" s="6">
        <v>45702</v>
      </c>
      <c r="L6558" s="5">
        <v>14.77</v>
      </c>
      <c r="M6558" s="6">
        <v>43080</v>
      </c>
      <c r="N6558" s="5">
        <v>46.572099999999999</v>
      </c>
      <c r="O6558" s="6">
        <v>45702</v>
      </c>
      <c r="P6558" s="5">
        <v>25.9</v>
      </c>
    </row>
    <row r="6559" spans="1:16" x14ac:dyDescent="0.2">
      <c r="A6559" s="6">
        <v>45705</v>
      </c>
      <c r="B6559" s="5">
        <v>0.2</v>
      </c>
      <c r="C6559" s="6">
        <v>43081</v>
      </c>
      <c r="D6559" s="5">
        <v>66.430000000000007</v>
      </c>
      <c r="E6559" s="6">
        <v>45705</v>
      </c>
      <c r="F6559" s="5">
        <v>106.575</v>
      </c>
      <c r="G6559" s="6">
        <v>45705</v>
      </c>
      <c r="H6559" s="5">
        <v>0.80800000000000005</v>
      </c>
      <c r="I6559" s="6">
        <v>45705</v>
      </c>
      <c r="J6559" s="5">
        <v>99.04</v>
      </c>
      <c r="K6559" s="6">
        <v>45705</v>
      </c>
      <c r="L6559" s="5">
        <v>15.37</v>
      </c>
      <c r="M6559" s="6">
        <v>43081</v>
      </c>
      <c r="N6559" s="5">
        <v>46.746600000000001</v>
      </c>
      <c r="O6559" s="6">
        <v>45705</v>
      </c>
      <c r="P6559" s="5">
        <v>25.4</v>
      </c>
    </row>
    <row r="6560" spans="1:16" x14ac:dyDescent="0.2">
      <c r="A6560" s="6">
        <v>45706</v>
      </c>
      <c r="B6560" s="5">
        <v>0.4</v>
      </c>
      <c r="C6560" s="6">
        <v>43082</v>
      </c>
      <c r="D6560" s="5">
        <v>52.01</v>
      </c>
      <c r="E6560" s="6">
        <v>45706</v>
      </c>
      <c r="F6560" s="5">
        <v>107.054</v>
      </c>
      <c r="G6560" s="6">
        <v>45706</v>
      </c>
      <c r="H6560" s="5">
        <v>0.86</v>
      </c>
      <c r="I6560" s="6">
        <v>45706</v>
      </c>
      <c r="J6560" s="5">
        <v>99.07</v>
      </c>
      <c r="K6560" s="6">
        <v>45706</v>
      </c>
      <c r="L6560" s="5">
        <v>15.35</v>
      </c>
      <c r="M6560" s="6">
        <v>43082</v>
      </c>
      <c r="N6560" s="5">
        <v>45.034799999999997</v>
      </c>
      <c r="O6560" s="6">
        <v>45706</v>
      </c>
      <c r="P6560" s="5">
        <v>25.9</v>
      </c>
    </row>
    <row r="6561" spans="1:16" x14ac:dyDescent="0.2">
      <c r="A6561" s="6">
        <v>45707</v>
      </c>
      <c r="B6561" s="5">
        <v>0.5</v>
      </c>
      <c r="C6561" s="6">
        <v>43083</v>
      </c>
      <c r="D6561" s="5">
        <v>32.590000000000003</v>
      </c>
      <c r="E6561" s="6">
        <v>45707</v>
      </c>
      <c r="F6561" s="5">
        <v>107.173</v>
      </c>
      <c r="G6561" s="6">
        <v>45707</v>
      </c>
      <c r="H6561" s="5">
        <v>0.84899999999999998</v>
      </c>
      <c r="I6561" s="6">
        <v>45707</v>
      </c>
      <c r="J6561" s="5">
        <v>99.07</v>
      </c>
      <c r="K6561" s="6">
        <v>45707</v>
      </c>
      <c r="L6561" s="5">
        <v>15.27</v>
      </c>
      <c r="M6561" s="6">
        <v>43083</v>
      </c>
      <c r="N6561" s="5">
        <v>44.835700000000003</v>
      </c>
      <c r="O6561" s="6">
        <v>45707</v>
      </c>
      <c r="P6561" s="5">
        <v>25.9</v>
      </c>
    </row>
    <row r="6562" spans="1:16" x14ac:dyDescent="0.2">
      <c r="A6562" s="6">
        <v>45708</v>
      </c>
      <c r="B6562" s="5">
        <v>-0.2</v>
      </c>
      <c r="C6562" s="6">
        <v>43084</v>
      </c>
      <c r="D6562" s="5">
        <v>104.84</v>
      </c>
      <c r="E6562" s="6">
        <v>45708</v>
      </c>
      <c r="F6562" s="5">
        <v>106.372</v>
      </c>
      <c r="G6562" s="6">
        <v>45708</v>
      </c>
      <c r="H6562" s="5">
        <v>0.81599999999999995</v>
      </c>
      <c r="I6562" s="6">
        <v>45708</v>
      </c>
      <c r="J6562" s="5">
        <v>99.05</v>
      </c>
      <c r="K6562" s="6">
        <v>45708</v>
      </c>
      <c r="L6562" s="5">
        <v>15.66</v>
      </c>
      <c r="M6562" s="6">
        <v>43084</v>
      </c>
      <c r="N6562" s="5">
        <v>46.433799999999998</v>
      </c>
      <c r="O6562" s="6">
        <v>45708</v>
      </c>
      <c r="P6562" s="5">
        <v>29.2</v>
      </c>
    </row>
    <row r="6563" spans="1:16" x14ac:dyDescent="0.2">
      <c r="A6563" s="6">
        <v>45709</v>
      </c>
      <c r="B6563" s="5">
        <v>-7.8</v>
      </c>
      <c r="C6563" s="6">
        <v>43085</v>
      </c>
      <c r="D6563" s="5">
        <v>95.65</v>
      </c>
      <c r="E6563" s="6">
        <v>45709</v>
      </c>
      <c r="F6563" s="5">
        <v>106.61199999999999</v>
      </c>
      <c r="G6563" s="6">
        <v>45709</v>
      </c>
      <c r="H6563" s="5">
        <v>0.64500000000000002</v>
      </c>
      <c r="I6563" s="6">
        <v>45709</v>
      </c>
      <c r="J6563" s="5">
        <v>99.13</v>
      </c>
      <c r="K6563" s="6">
        <v>45709</v>
      </c>
      <c r="L6563" s="5">
        <v>18.21</v>
      </c>
      <c r="M6563" s="6">
        <v>43085</v>
      </c>
      <c r="N6563" s="5">
        <v>46.433799999999998</v>
      </c>
      <c r="O6563" s="6">
        <v>45709</v>
      </c>
      <c r="P6563" s="5">
        <v>20.3</v>
      </c>
    </row>
    <row r="6564" spans="1:16" x14ac:dyDescent="0.2">
      <c r="A6564" s="6">
        <v>45712</v>
      </c>
      <c r="B6564" s="5">
        <v>-5.5</v>
      </c>
      <c r="C6564" s="6">
        <v>43086</v>
      </c>
      <c r="D6564" s="5">
        <v>141.38</v>
      </c>
      <c r="E6564" s="6">
        <v>45712</v>
      </c>
      <c r="F6564" s="5">
        <v>106.596</v>
      </c>
      <c r="G6564" s="6">
        <v>45712</v>
      </c>
      <c r="H6564" s="5">
        <v>0.59699999999999998</v>
      </c>
      <c r="I6564" s="6">
        <v>45712</v>
      </c>
      <c r="J6564" s="5">
        <v>99.15</v>
      </c>
      <c r="K6564" s="6">
        <v>45712</v>
      </c>
      <c r="L6564" s="5">
        <v>18.98</v>
      </c>
      <c r="M6564" s="6">
        <v>43086</v>
      </c>
      <c r="N6564" s="5">
        <v>46.433799999999998</v>
      </c>
      <c r="O6564" s="6">
        <v>45712</v>
      </c>
      <c r="P6564" s="5">
        <v>21.2</v>
      </c>
    </row>
    <row r="6565" spans="1:16" x14ac:dyDescent="0.2">
      <c r="A6565" s="6">
        <v>45713</v>
      </c>
      <c r="B6565" s="5">
        <v>-7.7</v>
      </c>
      <c r="C6565" s="6">
        <v>43087</v>
      </c>
      <c r="D6565" s="5">
        <v>94.77</v>
      </c>
      <c r="E6565" s="6">
        <v>45713</v>
      </c>
      <c r="F6565" s="5">
        <v>106.30800000000001</v>
      </c>
      <c r="G6565" s="6">
        <v>45713</v>
      </c>
      <c r="H6565" s="5">
        <v>0.53800000000000003</v>
      </c>
      <c r="I6565" s="6">
        <v>45713</v>
      </c>
      <c r="J6565" s="5">
        <v>99.13</v>
      </c>
      <c r="K6565" s="6">
        <v>45713</v>
      </c>
      <c r="L6565" s="5">
        <v>19.43</v>
      </c>
      <c r="M6565" s="6">
        <v>43087</v>
      </c>
      <c r="N6565" s="5">
        <v>46.727499999999999</v>
      </c>
      <c r="O6565" s="6">
        <v>45713</v>
      </c>
      <c r="P6565" s="5">
        <v>16</v>
      </c>
    </row>
    <row r="6566" spans="1:16" x14ac:dyDescent="0.2">
      <c r="A6566" s="6">
        <v>45714</v>
      </c>
      <c r="B6566" s="5">
        <v>-8.5</v>
      </c>
      <c r="C6566" s="6">
        <v>43088</v>
      </c>
      <c r="D6566" s="5">
        <v>82.4</v>
      </c>
      <c r="E6566" s="6">
        <v>45714</v>
      </c>
      <c r="F6566" s="5">
        <v>106.416</v>
      </c>
      <c r="G6566" s="6">
        <v>45714</v>
      </c>
      <c r="H6566" s="5">
        <v>0.54200000000000004</v>
      </c>
      <c r="I6566" s="6">
        <v>45714</v>
      </c>
      <c r="J6566" s="5">
        <v>99.12</v>
      </c>
      <c r="K6566" s="6">
        <v>45714</v>
      </c>
      <c r="L6566" s="5">
        <v>19.100000000000001</v>
      </c>
      <c r="M6566" s="6">
        <v>43088</v>
      </c>
      <c r="N6566" s="5">
        <v>48.957700000000003</v>
      </c>
      <c r="O6566" s="6">
        <v>45714</v>
      </c>
      <c r="P6566" s="5">
        <v>15.5</v>
      </c>
    </row>
    <row r="6567" spans="1:16" x14ac:dyDescent="0.2">
      <c r="A6567" s="6">
        <v>45715</v>
      </c>
      <c r="B6567" s="5">
        <v>-10.7</v>
      </c>
      <c r="C6567" s="6">
        <v>43089</v>
      </c>
      <c r="D6567" s="5">
        <v>57.2</v>
      </c>
      <c r="E6567" s="6">
        <v>45715</v>
      </c>
      <c r="F6567" s="5">
        <v>107.244</v>
      </c>
      <c r="G6567" s="6">
        <v>45715</v>
      </c>
      <c r="H6567" s="5">
        <v>0.43</v>
      </c>
      <c r="I6567" s="6">
        <v>45715</v>
      </c>
      <c r="J6567" s="5">
        <v>99.26</v>
      </c>
      <c r="K6567" s="6">
        <v>45715</v>
      </c>
      <c r="L6567" s="5">
        <v>21.13</v>
      </c>
      <c r="M6567" s="6">
        <v>43089</v>
      </c>
      <c r="N6567" s="5">
        <v>49.953899999999997</v>
      </c>
      <c r="O6567" s="6">
        <v>45715</v>
      </c>
      <c r="P6567" s="5">
        <v>15</v>
      </c>
    </row>
    <row r="6568" spans="1:16" x14ac:dyDescent="0.2">
      <c r="A6568" s="6">
        <v>45716</v>
      </c>
      <c r="B6568" s="5">
        <v>-16.5</v>
      </c>
      <c r="C6568" s="6">
        <v>43090</v>
      </c>
      <c r="D6568" s="5">
        <v>92.94</v>
      </c>
      <c r="E6568" s="6">
        <v>45716</v>
      </c>
      <c r="F6568" s="5">
        <v>107.614</v>
      </c>
      <c r="G6568" s="6">
        <v>45716</v>
      </c>
      <c r="H6568" s="5">
        <v>0.47899999999999998</v>
      </c>
      <c r="I6568" s="6">
        <v>45716</v>
      </c>
      <c r="J6568" s="5">
        <v>99.19</v>
      </c>
      <c r="K6568" s="6">
        <v>45716</v>
      </c>
      <c r="L6568" s="5">
        <v>19.63</v>
      </c>
      <c r="M6568" s="6">
        <v>43090</v>
      </c>
      <c r="N6568" s="5">
        <v>51.603499999999997</v>
      </c>
      <c r="O6568" s="6">
        <v>45716</v>
      </c>
      <c r="P6568" s="5">
        <v>5</v>
      </c>
    </row>
    <row r="6569" spans="1:16" x14ac:dyDescent="0.2">
      <c r="A6569" s="6">
        <v>45719</v>
      </c>
      <c r="B6569" s="5">
        <v>-12.2</v>
      </c>
      <c r="C6569" s="6">
        <v>43091</v>
      </c>
      <c r="D6569" s="5">
        <v>72.69</v>
      </c>
      <c r="E6569" s="6">
        <v>45719</v>
      </c>
      <c r="F6569" s="5">
        <v>106.747</v>
      </c>
      <c r="G6569" s="6">
        <v>45719</v>
      </c>
      <c r="H6569" s="5">
        <v>0.28799999999999998</v>
      </c>
      <c r="I6569" s="6">
        <v>45719</v>
      </c>
      <c r="J6569" s="5">
        <v>99.25</v>
      </c>
      <c r="K6569" s="6">
        <v>45719</v>
      </c>
      <c r="L6569" s="5">
        <v>22.78</v>
      </c>
      <c r="M6569" s="6">
        <v>43091</v>
      </c>
      <c r="N6569" s="5">
        <v>50.380299999999998</v>
      </c>
      <c r="O6569" s="6">
        <v>45719</v>
      </c>
      <c r="P6569" s="5">
        <v>18.8</v>
      </c>
    </row>
    <row r="6570" spans="1:16" x14ac:dyDescent="0.2">
      <c r="A6570" s="6">
        <v>45720</v>
      </c>
      <c r="B6570" s="5">
        <v>-11.9</v>
      </c>
      <c r="C6570" s="6">
        <v>43092</v>
      </c>
      <c r="D6570" s="5">
        <v>133.94</v>
      </c>
      <c r="E6570" s="6">
        <v>45720</v>
      </c>
      <c r="F6570" s="5">
        <v>105.74299999999999</v>
      </c>
      <c r="G6570" s="6">
        <v>45720</v>
      </c>
      <c r="H6570" s="5">
        <v>0.28799999999999998</v>
      </c>
      <c r="I6570" s="6">
        <v>45720</v>
      </c>
      <c r="J6570" s="5">
        <v>99.32</v>
      </c>
      <c r="K6570" s="6">
        <v>45720</v>
      </c>
      <c r="L6570" s="5">
        <v>23.51</v>
      </c>
      <c r="M6570" s="6">
        <v>43092</v>
      </c>
      <c r="N6570" s="5">
        <v>50.380299999999998</v>
      </c>
      <c r="O6570" s="6">
        <v>45720</v>
      </c>
      <c r="P6570" s="5">
        <v>18.600000000000001</v>
      </c>
    </row>
    <row r="6571" spans="1:16" x14ac:dyDescent="0.2">
      <c r="A6571" s="6">
        <v>45721</v>
      </c>
      <c r="B6571" s="5">
        <v>-9.8000000000000007</v>
      </c>
      <c r="C6571" s="6">
        <v>43093</v>
      </c>
      <c r="D6571" s="5">
        <v>158.85</v>
      </c>
      <c r="E6571" s="6">
        <v>45721</v>
      </c>
      <c r="F6571" s="5">
        <v>104.276</v>
      </c>
      <c r="G6571" s="6">
        <v>45721</v>
      </c>
      <c r="H6571" s="5">
        <v>0.38700000000000001</v>
      </c>
      <c r="I6571" s="6">
        <v>45721</v>
      </c>
      <c r="J6571" s="5">
        <v>99.22</v>
      </c>
      <c r="K6571" s="6">
        <v>45721</v>
      </c>
      <c r="L6571" s="5">
        <v>21.93</v>
      </c>
      <c r="M6571" s="6">
        <v>43093</v>
      </c>
      <c r="N6571" s="5">
        <v>50.380299999999998</v>
      </c>
      <c r="O6571" s="6">
        <v>45721</v>
      </c>
      <c r="P6571" s="5">
        <v>37.5</v>
      </c>
    </row>
    <row r="6572" spans="1:16" x14ac:dyDescent="0.2">
      <c r="A6572" s="6">
        <v>45722</v>
      </c>
      <c r="B6572" s="5">
        <v>-6.2</v>
      </c>
      <c r="C6572" s="6">
        <v>43094</v>
      </c>
      <c r="D6572" s="5">
        <v>101.81</v>
      </c>
      <c r="E6572" s="6">
        <v>45722</v>
      </c>
      <c r="F6572" s="5">
        <v>104.062</v>
      </c>
      <c r="G6572" s="6">
        <v>45722</v>
      </c>
      <c r="H6572" s="5">
        <v>0.192</v>
      </c>
      <c r="I6572" s="6">
        <v>45722</v>
      </c>
      <c r="J6572" s="5">
        <v>99.31</v>
      </c>
      <c r="K6572" s="6">
        <v>45722</v>
      </c>
      <c r="L6572" s="5">
        <v>24.87</v>
      </c>
      <c r="M6572" s="6">
        <v>43094</v>
      </c>
      <c r="N6572" s="5">
        <v>50.380299999999998</v>
      </c>
      <c r="O6572" s="6">
        <v>45722</v>
      </c>
      <c r="P6572" s="5">
        <v>37.700000000000003</v>
      </c>
    </row>
    <row r="6573" spans="1:16" x14ac:dyDescent="0.2">
      <c r="A6573" s="6">
        <v>45723</v>
      </c>
      <c r="B6573" s="5">
        <v>-7.4</v>
      </c>
      <c r="C6573" s="6">
        <v>43095</v>
      </c>
      <c r="D6573" s="5">
        <v>106.31</v>
      </c>
      <c r="E6573" s="6">
        <v>45723</v>
      </c>
      <c r="F6573" s="5">
        <v>103.83799999999999</v>
      </c>
      <c r="G6573" s="6">
        <v>45723</v>
      </c>
      <c r="H6573" s="5">
        <v>0.27</v>
      </c>
      <c r="I6573" s="6">
        <v>45723</v>
      </c>
      <c r="J6573" s="5">
        <v>99.3</v>
      </c>
      <c r="K6573" s="6">
        <v>45723</v>
      </c>
      <c r="L6573" s="5">
        <v>23.37</v>
      </c>
      <c r="M6573" s="6">
        <v>43095</v>
      </c>
      <c r="N6573" s="5">
        <v>48.820900000000002</v>
      </c>
      <c r="O6573" s="6">
        <v>45723</v>
      </c>
      <c r="P6573" s="5">
        <v>34.299999999999997</v>
      </c>
    </row>
    <row r="6574" spans="1:16" x14ac:dyDescent="0.2">
      <c r="A6574" s="6">
        <v>45726</v>
      </c>
      <c r="B6574" s="5">
        <v>-6.9</v>
      </c>
      <c r="C6574" s="6">
        <v>43096</v>
      </c>
      <c r="D6574" s="5">
        <v>58.44</v>
      </c>
      <c r="E6574" s="6">
        <v>45726</v>
      </c>
      <c r="F6574" s="5">
        <v>103.9</v>
      </c>
      <c r="G6574" s="6">
        <v>45726</v>
      </c>
      <c r="H6574" s="5">
        <v>-0.01</v>
      </c>
      <c r="I6574" s="6">
        <v>45726</v>
      </c>
      <c r="J6574" s="5">
        <v>99.43</v>
      </c>
      <c r="K6574" s="6">
        <v>45726</v>
      </c>
      <c r="L6574" s="5">
        <v>27.86</v>
      </c>
      <c r="M6574" s="6">
        <v>43096</v>
      </c>
      <c r="N6574" s="5">
        <v>47.73</v>
      </c>
      <c r="O6574" s="6">
        <v>45726</v>
      </c>
      <c r="P6574" s="5">
        <v>32.9</v>
      </c>
    </row>
    <row r="6575" spans="1:16" x14ac:dyDescent="0.2">
      <c r="A6575" s="6">
        <v>45727</v>
      </c>
      <c r="B6575" s="5">
        <v>-4.2</v>
      </c>
      <c r="C6575" s="6">
        <v>43097</v>
      </c>
      <c r="D6575" s="5">
        <v>63.24</v>
      </c>
      <c r="E6575" s="6">
        <v>45727</v>
      </c>
      <c r="F6575" s="5">
        <v>103.419</v>
      </c>
      <c r="G6575" s="6">
        <v>45727</v>
      </c>
      <c r="H6575" s="5">
        <v>3.2000000000000001E-2</v>
      </c>
      <c r="I6575" s="6">
        <v>45727</v>
      </c>
      <c r="J6575" s="5">
        <v>99.47</v>
      </c>
      <c r="K6575" s="6">
        <v>45727</v>
      </c>
      <c r="L6575" s="5">
        <v>26.92</v>
      </c>
      <c r="M6575" s="6">
        <v>43097</v>
      </c>
      <c r="N6575" s="5">
        <v>46.193800000000003</v>
      </c>
      <c r="O6575" s="6">
        <v>45727</v>
      </c>
      <c r="P6575" s="5">
        <v>30.5</v>
      </c>
    </row>
    <row r="6576" spans="1:16" x14ac:dyDescent="0.2">
      <c r="A6576" s="6">
        <v>45728</v>
      </c>
      <c r="B6576" s="5">
        <v>-8</v>
      </c>
      <c r="C6576" s="6">
        <v>43098</v>
      </c>
      <c r="D6576" s="5">
        <v>146.43</v>
      </c>
      <c r="E6576" s="6">
        <v>45728</v>
      </c>
      <c r="F6576" s="5">
        <v>103.61199999999999</v>
      </c>
      <c r="G6576" s="6">
        <v>45728</v>
      </c>
      <c r="H6576" s="5">
        <v>0.11799999999999999</v>
      </c>
      <c r="I6576" s="6">
        <v>45728</v>
      </c>
      <c r="J6576" s="5">
        <v>99.47</v>
      </c>
      <c r="K6576" s="6">
        <v>45728</v>
      </c>
      <c r="L6576" s="5">
        <v>24.23</v>
      </c>
      <c r="M6576" s="6">
        <v>43098</v>
      </c>
      <c r="N6576" s="5">
        <v>46.596200000000003</v>
      </c>
      <c r="O6576" s="6">
        <v>45728</v>
      </c>
      <c r="P6576" s="5">
        <v>26.9</v>
      </c>
    </row>
    <row r="6577" spans="1:16" x14ac:dyDescent="0.2">
      <c r="A6577" s="6">
        <v>45729</v>
      </c>
      <c r="B6577" s="5">
        <v>-6.2</v>
      </c>
      <c r="C6577" s="6">
        <v>43099</v>
      </c>
      <c r="D6577" s="5">
        <v>45.33</v>
      </c>
      <c r="E6577" s="6">
        <v>45729</v>
      </c>
      <c r="F6577" s="5">
        <v>103.828</v>
      </c>
      <c r="G6577" s="6">
        <v>45729</v>
      </c>
      <c r="H6577" s="5">
        <v>1.9E-2</v>
      </c>
      <c r="I6577" s="6">
        <v>45729</v>
      </c>
      <c r="J6577" s="5">
        <v>99.53</v>
      </c>
      <c r="K6577" s="6">
        <v>45729</v>
      </c>
      <c r="L6577" s="5">
        <v>24.66</v>
      </c>
      <c r="M6577" s="6">
        <v>43099</v>
      </c>
      <c r="N6577" s="5">
        <v>46.596200000000003</v>
      </c>
      <c r="O6577" s="6">
        <v>45729</v>
      </c>
      <c r="P6577" s="5">
        <v>27.5</v>
      </c>
    </row>
    <row r="6578" spans="1:16" x14ac:dyDescent="0.2">
      <c r="A6578" s="6">
        <v>45730</v>
      </c>
      <c r="B6578" s="5">
        <v>-9.6999999999999993</v>
      </c>
      <c r="C6578" s="6">
        <v>43100</v>
      </c>
      <c r="D6578" s="5">
        <v>174.9</v>
      </c>
      <c r="E6578" s="6">
        <v>45730</v>
      </c>
      <c r="F6578" s="5">
        <v>103.718</v>
      </c>
      <c r="G6578" s="6">
        <v>45730</v>
      </c>
      <c r="H6578" s="5">
        <v>0.2</v>
      </c>
      <c r="I6578" s="6">
        <v>45730</v>
      </c>
      <c r="J6578" s="5">
        <v>99.42</v>
      </c>
      <c r="K6578" s="6">
        <v>45730</v>
      </c>
      <c r="L6578" s="5">
        <v>21.77</v>
      </c>
      <c r="M6578" s="6">
        <v>43100</v>
      </c>
      <c r="N6578" s="5">
        <v>46.596200000000003</v>
      </c>
      <c r="O6578" s="6">
        <v>45730</v>
      </c>
      <c r="P6578" s="5">
        <v>17.3</v>
      </c>
    </row>
    <row r="6579" spans="1:16" x14ac:dyDescent="0.2">
      <c r="A6579" s="6">
        <v>45733</v>
      </c>
      <c r="B6579" s="5">
        <v>-13.7</v>
      </c>
      <c r="C6579" s="6">
        <v>43101</v>
      </c>
      <c r="D6579" s="5">
        <v>178.3</v>
      </c>
      <c r="E6579" s="6">
        <v>45733</v>
      </c>
      <c r="F6579" s="5">
        <v>103.37</v>
      </c>
      <c r="G6579" s="6">
        <v>45733</v>
      </c>
      <c r="H6579" s="5">
        <v>0.26500000000000001</v>
      </c>
      <c r="I6579" s="6">
        <v>45733</v>
      </c>
      <c r="J6579" s="5">
        <v>99.35</v>
      </c>
      <c r="K6579" s="6">
        <v>45733</v>
      </c>
      <c r="L6579" s="5">
        <v>20.51</v>
      </c>
      <c r="M6579" s="6">
        <v>43101</v>
      </c>
      <c r="N6579" s="5">
        <v>46.596200000000003</v>
      </c>
      <c r="O6579" s="6">
        <v>45733</v>
      </c>
      <c r="P6579" s="5">
        <v>11.8</v>
      </c>
    </row>
    <row r="6580" spans="1:16" x14ac:dyDescent="0.2">
      <c r="A6580" s="6">
        <v>45734</v>
      </c>
      <c r="B6580" s="5">
        <v>-7.3</v>
      </c>
      <c r="C6580" s="6">
        <v>43102</v>
      </c>
      <c r="D6580" s="5">
        <v>111.2</v>
      </c>
      <c r="E6580" s="6">
        <v>45734</v>
      </c>
      <c r="F6580" s="5">
        <v>103.244</v>
      </c>
      <c r="G6580" s="6">
        <v>45734</v>
      </c>
      <c r="H6580" s="5">
        <v>0.19500000000000001</v>
      </c>
      <c r="I6580" s="6">
        <v>45734</v>
      </c>
      <c r="J6580" s="5">
        <v>99.4</v>
      </c>
      <c r="K6580" s="6">
        <v>45734</v>
      </c>
      <c r="L6580" s="5">
        <v>21.7</v>
      </c>
      <c r="M6580" s="6">
        <v>43102</v>
      </c>
      <c r="N6580" s="5">
        <v>49.171999999999997</v>
      </c>
      <c r="O6580" s="6">
        <v>45734</v>
      </c>
      <c r="P6580" s="5">
        <v>17.2</v>
      </c>
    </row>
    <row r="6581" spans="1:16" x14ac:dyDescent="0.2">
      <c r="A6581" s="6">
        <v>45735</v>
      </c>
      <c r="B6581" s="5">
        <v>-6.9</v>
      </c>
      <c r="C6581" s="6">
        <v>43103</v>
      </c>
      <c r="D6581" s="5">
        <v>52.45</v>
      </c>
      <c r="E6581" s="6">
        <v>45735</v>
      </c>
      <c r="F6581" s="5">
        <v>103.428</v>
      </c>
      <c r="G6581" s="6">
        <v>45735</v>
      </c>
      <c r="H6581" s="5">
        <v>0.26700000000000002</v>
      </c>
      <c r="I6581" s="6">
        <v>45735</v>
      </c>
      <c r="J6581" s="5">
        <v>99.33</v>
      </c>
      <c r="K6581" s="6">
        <v>45735</v>
      </c>
      <c r="L6581" s="5">
        <v>19.899999999999999</v>
      </c>
      <c r="M6581" s="6">
        <v>43103</v>
      </c>
      <c r="N6581" s="5">
        <v>47.604300000000002</v>
      </c>
      <c r="O6581" s="6">
        <v>45735</v>
      </c>
      <c r="P6581" s="5">
        <v>16.8</v>
      </c>
    </row>
    <row r="6582" spans="1:16" x14ac:dyDescent="0.2">
      <c r="A6582" s="6">
        <v>45736</v>
      </c>
      <c r="B6582" s="5">
        <v>-5.3</v>
      </c>
      <c r="C6582" s="6">
        <v>43104</v>
      </c>
      <c r="D6582" s="5">
        <v>243.48</v>
      </c>
      <c r="E6582" s="6">
        <v>45736</v>
      </c>
      <c r="F6582" s="5">
        <v>103.851</v>
      </c>
      <c r="G6582" s="6">
        <v>45736</v>
      </c>
      <c r="H6582" s="5">
        <v>0.28000000000000003</v>
      </c>
      <c r="I6582" s="6">
        <v>45736</v>
      </c>
      <c r="J6582" s="5">
        <v>99.37</v>
      </c>
      <c r="K6582" s="6">
        <v>45736</v>
      </c>
      <c r="L6582" s="5">
        <v>19.8</v>
      </c>
      <c r="M6582" s="6">
        <v>43104</v>
      </c>
      <c r="N6582" s="5">
        <v>47.381999999999998</v>
      </c>
      <c r="O6582" s="6">
        <v>45736</v>
      </c>
      <c r="P6582" s="5">
        <v>18.100000000000001</v>
      </c>
    </row>
    <row r="6583" spans="1:16" x14ac:dyDescent="0.2">
      <c r="A6583" s="6">
        <v>45737</v>
      </c>
      <c r="B6583" s="5">
        <v>-5.0999999999999996</v>
      </c>
      <c r="C6583" s="6">
        <v>43105</v>
      </c>
      <c r="D6583" s="5">
        <v>108.68</v>
      </c>
      <c r="E6583" s="6">
        <v>45737</v>
      </c>
      <c r="F6583" s="5">
        <v>104.08799999999999</v>
      </c>
      <c r="G6583" s="6">
        <v>45737</v>
      </c>
      <c r="H6583" s="5">
        <v>0.30099999999999999</v>
      </c>
      <c r="I6583" s="6">
        <v>45737</v>
      </c>
      <c r="J6583" s="5">
        <v>99.4</v>
      </c>
      <c r="K6583" s="6">
        <v>45737</v>
      </c>
      <c r="L6583" s="5">
        <v>19.28</v>
      </c>
      <c r="M6583" s="6">
        <v>43105</v>
      </c>
      <c r="N6583" s="5">
        <v>46.067700000000002</v>
      </c>
      <c r="O6583" s="6">
        <v>45737</v>
      </c>
      <c r="P6583" s="5">
        <v>17.8</v>
      </c>
    </row>
    <row r="6584" spans="1:16" x14ac:dyDescent="0.2">
      <c r="A6584" s="6">
        <v>45740</v>
      </c>
      <c r="B6584" s="5">
        <v>-2.5</v>
      </c>
      <c r="C6584" s="6">
        <v>43106</v>
      </c>
      <c r="D6584" s="5">
        <v>83.81</v>
      </c>
      <c r="E6584" s="6">
        <v>45740</v>
      </c>
      <c r="F6584" s="5">
        <v>104.262</v>
      </c>
      <c r="G6584" s="6">
        <v>45740</v>
      </c>
      <c r="H6584" s="5">
        <v>0.44800000000000001</v>
      </c>
      <c r="I6584" s="6">
        <v>45740</v>
      </c>
      <c r="J6584" s="5">
        <v>99.34</v>
      </c>
      <c r="K6584" s="6">
        <v>45740</v>
      </c>
      <c r="L6584" s="5">
        <v>17.48</v>
      </c>
      <c r="M6584" s="6">
        <v>43106</v>
      </c>
      <c r="N6584" s="5">
        <v>46.067700000000002</v>
      </c>
      <c r="O6584" s="6">
        <v>45740</v>
      </c>
      <c r="P6584" s="5">
        <v>17.5</v>
      </c>
    </row>
    <row r="6585" spans="1:16" x14ac:dyDescent="0.2">
      <c r="A6585" s="6">
        <v>45741</v>
      </c>
      <c r="B6585" s="5">
        <v>-4.5999999999999996</v>
      </c>
      <c r="C6585" s="6">
        <v>43107</v>
      </c>
      <c r="D6585" s="5">
        <v>164.82</v>
      </c>
      <c r="E6585" s="6">
        <v>45741</v>
      </c>
      <c r="F6585" s="5">
        <v>104.184</v>
      </c>
      <c r="G6585" s="6">
        <v>45741</v>
      </c>
      <c r="H6585" s="5">
        <v>0.43</v>
      </c>
      <c r="I6585" s="6">
        <v>45741</v>
      </c>
      <c r="J6585" s="5">
        <v>99.32</v>
      </c>
      <c r="K6585" s="6">
        <v>45741</v>
      </c>
      <c r="L6585" s="5">
        <v>17.149999999999999</v>
      </c>
      <c r="M6585" s="6">
        <v>43107</v>
      </c>
      <c r="N6585" s="5">
        <v>46.067700000000002</v>
      </c>
      <c r="O6585" s="6">
        <v>45741</v>
      </c>
      <c r="P6585" s="5">
        <v>11.6</v>
      </c>
    </row>
    <row r="6586" spans="1:16" x14ac:dyDescent="0.2">
      <c r="A6586" s="6">
        <v>45742</v>
      </c>
      <c r="B6586" s="5">
        <v>-1.6</v>
      </c>
      <c r="C6586" s="6">
        <v>43108</v>
      </c>
      <c r="D6586" s="5">
        <v>77.28</v>
      </c>
      <c r="E6586" s="6">
        <v>45742</v>
      </c>
      <c r="F6586" s="5">
        <v>104.547</v>
      </c>
      <c r="G6586" s="6">
        <v>45742</v>
      </c>
      <c r="H6586" s="5">
        <v>0.34</v>
      </c>
      <c r="I6586" s="6">
        <v>45742</v>
      </c>
      <c r="J6586" s="5">
        <v>99.42</v>
      </c>
      <c r="K6586" s="6">
        <v>45742</v>
      </c>
      <c r="L6586" s="5">
        <v>18.329999999999998</v>
      </c>
      <c r="M6586" s="6">
        <v>43108</v>
      </c>
      <c r="N6586" s="5">
        <v>45.898800000000001</v>
      </c>
      <c r="O6586" s="6">
        <v>45742</v>
      </c>
      <c r="P6586" s="5">
        <v>11</v>
      </c>
    </row>
    <row r="6587" spans="1:16" x14ac:dyDescent="0.2">
      <c r="A6587" s="6">
        <v>45743</v>
      </c>
      <c r="B6587" s="5">
        <v>-0.7</v>
      </c>
      <c r="C6587" s="6">
        <v>43109</v>
      </c>
      <c r="D6587" s="5">
        <v>157.58000000000001</v>
      </c>
      <c r="E6587" s="6">
        <v>45743</v>
      </c>
      <c r="F6587" s="5">
        <v>104.33499999999999</v>
      </c>
      <c r="G6587" s="6">
        <v>45743</v>
      </c>
      <c r="H6587" s="5">
        <v>0.30499999999999999</v>
      </c>
      <c r="I6587" s="6">
        <v>45743</v>
      </c>
      <c r="J6587" s="5">
        <v>99.45</v>
      </c>
      <c r="K6587" s="6">
        <v>45743</v>
      </c>
      <c r="L6587" s="5">
        <v>18.690000000000001</v>
      </c>
      <c r="M6587" s="6">
        <v>43109</v>
      </c>
      <c r="N6587" s="5">
        <v>47.286099999999998</v>
      </c>
      <c r="O6587" s="6">
        <v>45743</v>
      </c>
      <c r="P6587" s="5">
        <v>9.8000000000000007</v>
      </c>
    </row>
    <row r="6588" spans="1:16" x14ac:dyDescent="0.2">
      <c r="A6588" s="6">
        <v>45744</v>
      </c>
      <c r="B6588" s="5">
        <v>-3.1</v>
      </c>
      <c r="C6588" s="6">
        <v>43110</v>
      </c>
      <c r="D6588" s="5">
        <v>89.18</v>
      </c>
      <c r="E6588" s="6">
        <v>45744</v>
      </c>
      <c r="F6588" s="5">
        <v>104.044</v>
      </c>
      <c r="G6588" s="6">
        <v>45744</v>
      </c>
      <c r="H6588" s="5">
        <v>8.6999999999999994E-2</v>
      </c>
      <c r="I6588" s="6">
        <v>45744</v>
      </c>
      <c r="J6588" s="5">
        <v>99.52</v>
      </c>
      <c r="K6588" s="6">
        <v>45744</v>
      </c>
      <c r="L6588" s="5">
        <v>21.65</v>
      </c>
      <c r="M6588" s="6">
        <v>43110</v>
      </c>
      <c r="N6588" s="5">
        <v>49.166899999999998</v>
      </c>
      <c r="O6588" s="6">
        <v>45744</v>
      </c>
      <c r="P6588" s="5">
        <v>0.7</v>
      </c>
    </row>
    <row r="6589" spans="1:16" x14ac:dyDescent="0.2">
      <c r="A6589" s="6">
        <v>45747</v>
      </c>
      <c r="B6589" s="5">
        <v>-4.4000000000000004</v>
      </c>
      <c r="C6589" s="6">
        <v>43111</v>
      </c>
      <c r="D6589" s="5">
        <v>111.72</v>
      </c>
      <c r="E6589" s="6">
        <v>45747</v>
      </c>
      <c r="F6589" s="5">
        <v>104.21</v>
      </c>
      <c r="G6589" s="6">
        <v>45747</v>
      </c>
      <c r="H6589" s="5">
        <v>5.8000000000000003E-2</v>
      </c>
      <c r="I6589" s="6">
        <v>45747</v>
      </c>
      <c r="J6589" s="5">
        <v>99.49</v>
      </c>
      <c r="K6589" s="6">
        <v>45747</v>
      </c>
      <c r="L6589" s="5">
        <v>22.28</v>
      </c>
      <c r="M6589" s="6">
        <v>43111</v>
      </c>
      <c r="N6589" s="5">
        <v>48.190800000000003</v>
      </c>
      <c r="O6589" s="6">
        <v>45747</v>
      </c>
      <c r="P6589" s="5">
        <v>1.7</v>
      </c>
    </row>
    <row r="6590" spans="1:16" x14ac:dyDescent="0.2">
      <c r="A6590" s="6">
        <v>45748</v>
      </c>
      <c r="B6590" s="5">
        <v>-8</v>
      </c>
      <c r="C6590" s="6">
        <v>43112</v>
      </c>
      <c r="D6590" s="5">
        <v>107.69</v>
      </c>
      <c r="E6590" s="6">
        <v>45748</v>
      </c>
      <c r="F6590" s="5">
        <v>104.26</v>
      </c>
      <c r="G6590" s="6">
        <v>45748</v>
      </c>
      <c r="H6590" s="5">
        <v>8.3000000000000004E-2</v>
      </c>
      <c r="I6590" s="6">
        <v>45748</v>
      </c>
      <c r="J6590" s="5">
        <v>99.45</v>
      </c>
      <c r="K6590" s="6">
        <v>45748</v>
      </c>
      <c r="L6590" s="5">
        <v>21.77</v>
      </c>
      <c r="M6590" s="6">
        <v>43112</v>
      </c>
      <c r="N6590" s="5">
        <v>47.608600000000003</v>
      </c>
      <c r="O6590" s="6">
        <v>45748</v>
      </c>
      <c r="P6590" s="5">
        <v>-2.8</v>
      </c>
    </row>
    <row r="6591" spans="1:16" x14ac:dyDescent="0.2">
      <c r="A6591" s="6">
        <v>45749</v>
      </c>
      <c r="B6591" s="5">
        <v>-4.8</v>
      </c>
      <c r="C6591" s="6">
        <v>43113</v>
      </c>
      <c r="D6591" s="5">
        <v>171.33</v>
      </c>
      <c r="E6591" s="6">
        <v>45749</v>
      </c>
      <c r="F6591" s="5">
        <v>103.807</v>
      </c>
      <c r="G6591" s="6">
        <v>45749</v>
      </c>
      <c r="H6591" s="5">
        <v>0.09</v>
      </c>
      <c r="I6591" s="6">
        <v>45749</v>
      </c>
      <c r="J6591" s="5">
        <v>99.4</v>
      </c>
      <c r="K6591" s="6">
        <v>45749</v>
      </c>
      <c r="L6591" s="5">
        <v>21.51</v>
      </c>
      <c r="M6591" s="6">
        <v>43113</v>
      </c>
      <c r="N6591" s="5">
        <v>47.608600000000003</v>
      </c>
      <c r="O6591" s="6">
        <v>45749</v>
      </c>
      <c r="P6591" s="5">
        <v>-0.5</v>
      </c>
    </row>
    <row r="6592" spans="1:16" x14ac:dyDescent="0.2">
      <c r="A6592" s="6">
        <v>45750</v>
      </c>
      <c r="B6592" s="5">
        <v>-7.2</v>
      </c>
      <c r="C6592" s="6">
        <v>43114</v>
      </c>
      <c r="D6592" s="5">
        <v>176.99</v>
      </c>
      <c r="E6592" s="6">
        <v>45750</v>
      </c>
      <c r="F6592" s="5">
        <v>102.072</v>
      </c>
      <c r="G6592" s="6">
        <v>45750</v>
      </c>
      <c r="H6592" s="5">
        <v>-0.39</v>
      </c>
      <c r="I6592" s="6">
        <v>45750</v>
      </c>
      <c r="J6592" s="5">
        <v>99.57</v>
      </c>
      <c r="K6592" s="6">
        <v>45750</v>
      </c>
      <c r="L6592" s="5">
        <v>30.02</v>
      </c>
      <c r="M6592" s="6">
        <v>43114</v>
      </c>
      <c r="N6592" s="5">
        <v>47.608600000000003</v>
      </c>
      <c r="O6592" s="6">
        <v>45750</v>
      </c>
      <c r="P6592" s="5">
        <v>-2.9</v>
      </c>
    </row>
    <row r="6593" spans="1:16" x14ac:dyDescent="0.2">
      <c r="A6593" s="6">
        <v>45751</v>
      </c>
      <c r="B6593" s="5">
        <v>-3.3</v>
      </c>
      <c r="C6593" s="6">
        <v>43115</v>
      </c>
      <c r="D6593" s="5">
        <v>272.42</v>
      </c>
      <c r="E6593" s="6">
        <v>45751</v>
      </c>
      <c r="F6593" s="5">
        <v>103.023</v>
      </c>
      <c r="G6593" s="6">
        <v>45751</v>
      </c>
      <c r="H6593" s="5">
        <v>-1.135</v>
      </c>
      <c r="I6593" s="6">
        <v>45751</v>
      </c>
      <c r="J6593" s="5">
        <v>99.95</v>
      </c>
      <c r="K6593" s="6">
        <v>45751</v>
      </c>
      <c r="L6593" s="5">
        <v>45.31</v>
      </c>
      <c r="M6593" s="6">
        <v>43115</v>
      </c>
      <c r="N6593" s="5">
        <v>47.608600000000003</v>
      </c>
      <c r="O6593" s="6">
        <v>45751</v>
      </c>
      <c r="P6593" s="5">
        <v>-2.2000000000000002</v>
      </c>
    </row>
    <row r="6594" spans="1:16" x14ac:dyDescent="0.2">
      <c r="A6594" s="6">
        <v>45754</v>
      </c>
      <c r="B6594" s="5">
        <v>-5.6</v>
      </c>
      <c r="C6594" s="6">
        <v>43116</v>
      </c>
      <c r="D6594" s="5">
        <v>61.57</v>
      </c>
      <c r="E6594" s="6">
        <v>45754</v>
      </c>
      <c r="F6594" s="5">
        <v>103.256</v>
      </c>
      <c r="G6594" s="6">
        <v>45754</v>
      </c>
      <c r="H6594" s="5">
        <v>-1.075</v>
      </c>
      <c r="I6594" s="6">
        <v>45754</v>
      </c>
      <c r="J6594" s="5">
        <v>100.09</v>
      </c>
      <c r="K6594" s="6">
        <v>45754</v>
      </c>
      <c r="L6594" s="5">
        <v>46.98</v>
      </c>
      <c r="M6594" s="6">
        <v>43116</v>
      </c>
      <c r="N6594" s="5">
        <v>45.914400000000001</v>
      </c>
      <c r="O6594" s="6">
        <v>45754</v>
      </c>
      <c r="P6594" s="5">
        <v>-5.0999999999999996</v>
      </c>
    </row>
    <row r="6595" spans="1:16" x14ac:dyDescent="0.2">
      <c r="A6595" s="6">
        <v>45755</v>
      </c>
      <c r="B6595" s="5">
        <v>-6.7</v>
      </c>
      <c r="C6595" s="6">
        <v>43117</v>
      </c>
      <c r="D6595" s="5">
        <v>61.83</v>
      </c>
      <c r="E6595" s="6">
        <v>45755</v>
      </c>
      <c r="F6595" s="5">
        <v>102.955</v>
      </c>
      <c r="G6595" s="6">
        <v>45755</v>
      </c>
      <c r="H6595" s="5">
        <v>-1.583</v>
      </c>
      <c r="I6595" s="6">
        <v>45755</v>
      </c>
      <c r="J6595" s="5">
        <v>100.25</v>
      </c>
      <c r="K6595" s="6">
        <v>45755</v>
      </c>
      <c r="L6595" s="5">
        <v>52.33</v>
      </c>
      <c r="M6595" s="6">
        <v>43117</v>
      </c>
      <c r="N6595" s="5">
        <v>45.882399999999997</v>
      </c>
      <c r="O6595" s="6">
        <v>45755</v>
      </c>
      <c r="P6595" s="5">
        <v>-5.0999999999999996</v>
      </c>
    </row>
    <row r="6596" spans="1:16" x14ac:dyDescent="0.2">
      <c r="A6596" s="6">
        <v>45756</v>
      </c>
      <c r="B6596" s="5">
        <v>-7.6</v>
      </c>
      <c r="C6596" s="6">
        <v>43118</v>
      </c>
      <c r="D6596" s="5">
        <v>115.86</v>
      </c>
      <c r="E6596" s="6">
        <v>45756</v>
      </c>
      <c r="F6596" s="5">
        <v>102.9</v>
      </c>
      <c r="G6596" s="6">
        <v>45756</v>
      </c>
      <c r="H6596" s="5">
        <v>-0.79</v>
      </c>
      <c r="I6596" s="6">
        <v>45756</v>
      </c>
      <c r="J6596" s="5">
        <v>99.71</v>
      </c>
      <c r="K6596" s="6">
        <v>45756</v>
      </c>
      <c r="L6596" s="5">
        <v>33.619999999999997</v>
      </c>
      <c r="M6596" s="6">
        <v>43118</v>
      </c>
      <c r="N6596" s="5">
        <v>48.548999999999999</v>
      </c>
      <c r="O6596" s="6">
        <v>45756</v>
      </c>
      <c r="P6596" s="5">
        <v>-6.1</v>
      </c>
    </row>
    <row r="6597" spans="1:16" x14ac:dyDescent="0.2">
      <c r="A6597" s="6">
        <v>45757</v>
      </c>
      <c r="B6597" s="5">
        <v>-15.4</v>
      </c>
      <c r="C6597" s="6">
        <v>43119</v>
      </c>
      <c r="D6597" s="5">
        <v>88.34</v>
      </c>
      <c r="E6597" s="6">
        <v>45757</v>
      </c>
      <c r="F6597" s="5">
        <v>100.867</v>
      </c>
      <c r="G6597" s="6">
        <v>45757</v>
      </c>
      <c r="H6597" s="5">
        <v>-0.89300000000000002</v>
      </c>
      <c r="I6597" s="6">
        <v>45757</v>
      </c>
      <c r="J6597" s="5">
        <v>99.91</v>
      </c>
      <c r="K6597" s="6">
        <v>45757</v>
      </c>
      <c r="L6597" s="5">
        <v>40.72</v>
      </c>
      <c r="M6597" s="6">
        <v>43119</v>
      </c>
      <c r="N6597" s="5">
        <v>51.990200000000002</v>
      </c>
      <c r="O6597" s="6">
        <v>45757</v>
      </c>
      <c r="P6597" s="5">
        <v>-12.9</v>
      </c>
    </row>
    <row r="6598" spans="1:16" x14ac:dyDescent="0.2">
      <c r="A6598" s="6">
        <v>45758</v>
      </c>
      <c r="B6598" s="5">
        <v>-17.8</v>
      </c>
      <c r="C6598" s="6">
        <v>43120</v>
      </c>
      <c r="D6598" s="5">
        <v>85.4</v>
      </c>
      <c r="E6598" s="6">
        <v>45758</v>
      </c>
      <c r="F6598" s="5">
        <v>100.102</v>
      </c>
      <c r="G6598" s="6">
        <v>45758</v>
      </c>
      <c r="H6598" s="5">
        <v>-0.80900000000000005</v>
      </c>
      <c r="I6598" s="6">
        <v>45758</v>
      </c>
      <c r="J6598" s="5">
        <v>99.77</v>
      </c>
      <c r="K6598" s="6">
        <v>45758</v>
      </c>
      <c r="L6598" s="5">
        <v>37.56</v>
      </c>
      <c r="M6598" s="6">
        <v>43120</v>
      </c>
      <c r="N6598" s="5">
        <v>51.990200000000002</v>
      </c>
      <c r="O6598" s="6">
        <v>45758</v>
      </c>
      <c r="P6598" s="5">
        <v>-27.5</v>
      </c>
    </row>
    <row r="6599" spans="1:16" x14ac:dyDescent="0.2">
      <c r="A6599" s="6">
        <v>45761</v>
      </c>
      <c r="B6599" s="5">
        <v>-18.3</v>
      </c>
      <c r="C6599" s="6">
        <v>43121</v>
      </c>
      <c r="D6599" s="5">
        <v>132.01</v>
      </c>
      <c r="E6599" s="6">
        <v>45761</v>
      </c>
      <c r="F6599" s="5">
        <v>99.64</v>
      </c>
      <c r="G6599" s="6">
        <v>45761</v>
      </c>
      <c r="H6599" s="5">
        <v>-0.51900000000000002</v>
      </c>
      <c r="I6599" s="6">
        <v>45761</v>
      </c>
      <c r="J6599" s="5">
        <v>99.67</v>
      </c>
      <c r="K6599" s="6">
        <v>45761</v>
      </c>
      <c r="L6599" s="5">
        <v>30.89</v>
      </c>
      <c r="M6599" s="6">
        <v>43121</v>
      </c>
      <c r="N6599" s="5">
        <v>51.990200000000002</v>
      </c>
      <c r="O6599" s="6">
        <v>45761</v>
      </c>
      <c r="P6599" s="5">
        <v>-30.6</v>
      </c>
    </row>
    <row r="6600" spans="1:16" x14ac:dyDescent="0.2">
      <c r="A6600" s="6">
        <v>45762</v>
      </c>
      <c r="B6600" s="5">
        <v>-18.8</v>
      </c>
      <c r="C6600" s="6">
        <v>43122</v>
      </c>
      <c r="D6600" s="5">
        <v>110.72</v>
      </c>
      <c r="E6600" s="6">
        <v>45762</v>
      </c>
      <c r="F6600" s="5">
        <v>100.215</v>
      </c>
      <c r="G6600" s="6">
        <v>45762</v>
      </c>
      <c r="H6600" s="5">
        <v>-0.496</v>
      </c>
      <c r="I6600" s="6">
        <v>45762</v>
      </c>
      <c r="J6600" s="5">
        <v>99.69</v>
      </c>
      <c r="K6600" s="6">
        <v>45762</v>
      </c>
      <c r="L6600" s="5">
        <v>30.12</v>
      </c>
      <c r="M6600" s="6">
        <v>43122</v>
      </c>
      <c r="N6600" s="5">
        <v>52.595700000000001</v>
      </c>
      <c r="O6600" s="6">
        <v>45762</v>
      </c>
      <c r="P6600" s="5">
        <v>-33.9</v>
      </c>
    </row>
    <row r="6601" spans="1:16" x14ac:dyDescent="0.2">
      <c r="A6601" s="6">
        <v>45763</v>
      </c>
      <c r="B6601" s="5">
        <v>-19.5</v>
      </c>
      <c r="C6601" s="6">
        <v>43123</v>
      </c>
      <c r="D6601" s="5">
        <v>74.52</v>
      </c>
      <c r="E6601" s="6">
        <v>45763</v>
      </c>
      <c r="F6601" s="5">
        <v>99.38</v>
      </c>
      <c r="G6601" s="6">
        <v>45763</v>
      </c>
      <c r="H6601" s="5">
        <v>-0.64600000000000002</v>
      </c>
      <c r="I6601" s="6">
        <v>45763</v>
      </c>
      <c r="J6601" s="5">
        <v>99.74</v>
      </c>
      <c r="K6601" s="6">
        <v>45763</v>
      </c>
      <c r="L6601" s="5">
        <v>32.64</v>
      </c>
      <c r="M6601" s="6">
        <v>43123</v>
      </c>
      <c r="N6601" s="5">
        <v>52.548900000000003</v>
      </c>
      <c r="O6601" s="6">
        <v>45763</v>
      </c>
      <c r="P6601" s="5">
        <v>-36.6</v>
      </c>
    </row>
    <row r="6602" spans="1:16" x14ac:dyDescent="0.2">
      <c r="A6602" s="6">
        <v>45764</v>
      </c>
      <c r="B6602" s="5">
        <v>-21.8</v>
      </c>
      <c r="C6602" s="6">
        <v>43124</v>
      </c>
      <c r="D6602" s="5">
        <v>93.27</v>
      </c>
      <c r="E6602" s="6">
        <v>45764</v>
      </c>
      <c r="F6602" s="5">
        <v>99.376000000000005</v>
      </c>
      <c r="G6602" s="6">
        <v>45764</v>
      </c>
      <c r="H6602" s="5">
        <v>-0.47</v>
      </c>
      <c r="I6602" s="6">
        <v>45764</v>
      </c>
      <c r="J6602" s="5">
        <v>99.74</v>
      </c>
      <c r="K6602" s="6">
        <v>45764</v>
      </c>
      <c r="L6602" s="5">
        <v>29.65</v>
      </c>
      <c r="M6602" s="6">
        <v>43124</v>
      </c>
      <c r="N6602" s="5">
        <v>54.105499999999999</v>
      </c>
      <c r="O6602" s="6">
        <v>45764</v>
      </c>
      <c r="P6602" s="5">
        <v>-39.1</v>
      </c>
    </row>
    <row r="6603" spans="1:16" x14ac:dyDescent="0.2">
      <c r="A6603" s="6">
        <v>45765</v>
      </c>
      <c r="B6603" s="5">
        <v>-21.8</v>
      </c>
      <c r="C6603" s="6">
        <v>43125</v>
      </c>
      <c r="D6603" s="5">
        <v>77.97</v>
      </c>
      <c r="E6603" s="6">
        <v>45765</v>
      </c>
      <c r="F6603" s="5">
        <v>99.23</v>
      </c>
      <c r="G6603" s="6">
        <v>45765</v>
      </c>
      <c r="H6603" s="5">
        <v>-0.47</v>
      </c>
      <c r="I6603" s="6">
        <v>45765</v>
      </c>
      <c r="J6603" s="5">
        <v>99.74</v>
      </c>
      <c r="K6603" s="6">
        <v>45765</v>
      </c>
      <c r="L6603" s="5">
        <v>29.65</v>
      </c>
      <c r="M6603" s="6">
        <v>43125</v>
      </c>
      <c r="N6603" s="5">
        <v>53.376199999999997</v>
      </c>
      <c r="O6603" s="6">
        <v>45765</v>
      </c>
      <c r="P6603" s="5">
        <v>-39.1</v>
      </c>
    </row>
    <row r="6604" spans="1:16" x14ac:dyDescent="0.2">
      <c r="A6604" s="6">
        <v>45768</v>
      </c>
      <c r="B6604" s="5">
        <v>-20.2</v>
      </c>
      <c r="C6604" s="6">
        <v>43126</v>
      </c>
      <c r="D6604" s="5">
        <v>110</v>
      </c>
      <c r="E6604" s="6">
        <v>45768</v>
      </c>
      <c r="F6604" s="5">
        <v>98.278000000000006</v>
      </c>
      <c r="G6604" s="6">
        <v>45768</v>
      </c>
      <c r="H6604" s="5">
        <v>-0.67200000000000004</v>
      </c>
      <c r="I6604" s="6">
        <v>45768</v>
      </c>
      <c r="J6604" s="5">
        <v>99.9</v>
      </c>
      <c r="K6604" s="6">
        <v>45768</v>
      </c>
      <c r="L6604" s="5">
        <v>33.82</v>
      </c>
      <c r="M6604" s="6">
        <v>43126</v>
      </c>
      <c r="N6604" s="5">
        <v>55.634900000000002</v>
      </c>
      <c r="O6604" s="6">
        <v>45768</v>
      </c>
      <c r="P6604" s="5">
        <v>-39.6</v>
      </c>
    </row>
    <row r="6605" spans="1:16" x14ac:dyDescent="0.2">
      <c r="A6605" s="6">
        <v>45769</v>
      </c>
      <c r="B6605" s="5">
        <v>-20.2</v>
      </c>
      <c r="C6605" s="6">
        <v>43127</v>
      </c>
      <c r="D6605" s="5">
        <v>109.21</v>
      </c>
      <c r="E6605" s="6">
        <v>45769</v>
      </c>
      <c r="F6605" s="5">
        <v>98.918000000000006</v>
      </c>
      <c r="G6605" s="6">
        <v>45769</v>
      </c>
      <c r="H6605" s="5">
        <v>-0.52700000000000002</v>
      </c>
      <c r="I6605" s="6">
        <v>45769</v>
      </c>
      <c r="J6605" s="5">
        <v>99.78</v>
      </c>
      <c r="K6605" s="6">
        <v>45769</v>
      </c>
      <c r="L6605" s="5">
        <v>30.57</v>
      </c>
      <c r="M6605" s="6">
        <v>43127</v>
      </c>
      <c r="N6605" s="5">
        <v>55.634900000000002</v>
      </c>
      <c r="O6605" s="6">
        <v>45769</v>
      </c>
      <c r="P6605" s="5">
        <v>-39.799999999999997</v>
      </c>
    </row>
    <row r="6606" spans="1:16" x14ac:dyDescent="0.2">
      <c r="A6606" s="6">
        <v>45770</v>
      </c>
      <c r="B6606" s="5">
        <v>-15.1</v>
      </c>
      <c r="C6606" s="6">
        <v>43128</v>
      </c>
      <c r="D6606" s="5">
        <v>105.65</v>
      </c>
      <c r="E6606" s="6">
        <v>45770</v>
      </c>
      <c r="F6606" s="5">
        <v>99.843999999999994</v>
      </c>
      <c r="G6606" s="6">
        <v>45770</v>
      </c>
      <c r="H6606" s="5">
        <v>-0.36</v>
      </c>
      <c r="I6606" s="6">
        <v>45770</v>
      </c>
      <c r="J6606" s="5">
        <v>99.68</v>
      </c>
      <c r="K6606" s="6">
        <v>45770</v>
      </c>
      <c r="L6606" s="5">
        <v>28.45</v>
      </c>
      <c r="M6606" s="6">
        <v>43128</v>
      </c>
      <c r="N6606" s="5">
        <v>55.634900000000002</v>
      </c>
      <c r="O6606" s="6">
        <v>45770</v>
      </c>
      <c r="P6606" s="5">
        <v>-42.3</v>
      </c>
    </row>
    <row r="6607" spans="1:16" x14ac:dyDescent="0.2">
      <c r="A6607" s="6">
        <v>45771</v>
      </c>
      <c r="B6607" s="5">
        <v>-0.4</v>
      </c>
      <c r="C6607" s="6">
        <v>43129</v>
      </c>
      <c r="D6607" s="5">
        <v>85.23</v>
      </c>
      <c r="E6607" s="6">
        <v>45771</v>
      </c>
      <c r="F6607" s="5">
        <v>99.376999999999995</v>
      </c>
      <c r="G6607" s="6">
        <v>45771</v>
      </c>
      <c r="H6607" s="5">
        <v>-0.26300000000000001</v>
      </c>
      <c r="I6607" s="6">
        <v>45771</v>
      </c>
      <c r="J6607" s="5">
        <v>99.53</v>
      </c>
      <c r="K6607" s="6">
        <v>45771</v>
      </c>
      <c r="L6607" s="5">
        <v>26.47</v>
      </c>
      <c r="M6607" s="6">
        <v>43129</v>
      </c>
      <c r="N6607" s="5">
        <v>55.977800000000002</v>
      </c>
      <c r="O6607" s="6">
        <v>45771</v>
      </c>
      <c r="P6607" s="5">
        <v>-23.6</v>
      </c>
    </row>
    <row r="6608" spans="1:16" x14ac:dyDescent="0.2">
      <c r="A6608" s="6">
        <v>45772</v>
      </c>
      <c r="B6608" s="5">
        <v>0.9</v>
      </c>
      <c r="C6608" s="6">
        <v>43130</v>
      </c>
      <c r="D6608" s="5">
        <v>68.45</v>
      </c>
      <c r="E6608" s="6">
        <v>45772</v>
      </c>
      <c r="F6608" s="5">
        <v>99.471000000000004</v>
      </c>
      <c r="G6608" s="6">
        <v>45772</v>
      </c>
      <c r="H6608" s="5">
        <v>-0.21299999999999999</v>
      </c>
      <c r="I6608" s="6">
        <v>45772</v>
      </c>
      <c r="J6608" s="5">
        <v>99.47</v>
      </c>
      <c r="K6608" s="6">
        <v>45772</v>
      </c>
      <c r="L6608" s="5">
        <v>24.84</v>
      </c>
      <c r="M6608" s="6">
        <v>43130</v>
      </c>
      <c r="N6608" s="5">
        <v>57.276600000000002</v>
      </c>
      <c r="O6608" s="6">
        <v>45772</v>
      </c>
      <c r="P6608" s="5">
        <v>-35.5</v>
      </c>
    </row>
    <row r="6609" spans="1:16" x14ac:dyDescent="0.2">
      <c r="A6609" s="6">
        <v>45775</v>
      </c>
      <c r="B6609" s="5">
        <v>0.8</v>
      </c>
      <c r="C6609" s="6">
        <v>43131</v>
      </c>
      <c r="D6609" s="5">
        <v>71.84</v>
      </c>
      <c r="E6609" s="6">
        <v>45775</v>
      </c>
      <c r="F6609" s="5">
        <v>99.01</v>
      </c>
      <c r="G6609" s="6">
        <v>45775</v>
      </c>
      <c r="H6609" s="5">
        <v>-0.23699999999999999</v>
      </c>
      <c r="I6609" s="6">
        <v>45775</v>
      </c>
      <c r="J6609" s="5">
        <v>99.45</v>
      </c>
      <c r="K6609" s="6">
        <v>45775</v>
      </c>
      <c r="L6609" s="5">
        <v>25.15</v>
      </c>
      <c r="M6609" s="6">
        <v>43131</v>
      </c>
      <c r="N6609" s="5">
        <v>57.195700000000002</v>
      </c>
      <c r="O6609" s="6">
        <v>45775</v>
      </c>
      <c r="P6609" s="5">
        <v>-34.9</v>
      </c>
    </row>
    <row r="6610" spans="1:16" x14ac:dyDescent="0.2">
      <c r="A6610" s="6">
        <v>45776</v>
      </c>
      <c r="B6610" s="5">
        <v>-6.2</v>
      </c>
      <c r="C6610" s="6">
        <v>43132</v>
      </c>
      <c r="D6610" s="5">
        <v>49.78</v>
      </c>
      <c r="E6610" s="6">
        <v>45776</v>
      </c>
      <c r="F6610" s="5">
        <v>99.236999999999995</v>
      </c>
      <c r="G6610" s="6">
        <v>45776</v>
      </c>
      <c r="H6610" s="5">
        <v>-0.189</v>
      </c>
      <c r="I6610" s="6">
        <v>45776</v>
      </c>
      <c r="J6610" s="5">
        <v>99.41</v>
      </c>
      <c r="K6610" s="6">
        <v>45776</v>
      </c>
      <c r="L6610" s="5">
        <v>24.17</v>
      </c>
      <c r="M6610" s="6">
        <v>43132</v>
      </c>
      <c r="N6610" s="5">
        <v>57.834899999999998</v>
      </c>
      <c r="O6610" s="6">
        <v>45776</v>
      </c>
      <c r="P6610" s="5">
        <v>-56.6</v>
      </c>
    </row>
    <row r="6611" spans="1:16" x14ac:dyDescent="0.2">
      <c r="A6611" s="6">
        <v>45777</v>
      </c>
      <c r="B6611" s="5">
        <v>-8.6</v>
      </c>
      <c r="C6611" s="6">
        <v>43133</v>
      </c>
      <c r="D6611" s="5">
        <v>61.2</v>
      </c>
      <c r="E6611" s="6">
        <v>45777</v>
      </c>
      <c r="F6611" s="5">
        <v>99.468000000000004</v>
      </c>
      <c r="G6611" s="6">
        <v>45777</v>
      </c>
      <c r="H6611" s="5">
        <v>-0.219</v>
      </c>
      <c r="I6611" s="6">
        <v>45777</v>
      </c>
      <c r="J6611" s="5">
        <v>99.44</v>
      </c>
      <c r="K6611" s="6">
        <v>45777</v>
      </c>
      <c r="L6611" s="5">
        <v>24.7</v>
      </c>
      <c r="M6611" s="6">
        <v>43133</v>
      </c>
      <c r="N6611" s="5">
        <v>60.3309</v>
      </c>
      <c r="O6611" s="6">
        <v>45777</v>
      </c>
      <c r="P6611" s="5">
        <v>-81.900000000000006</v>
      </c>
    </row>
    <row r="6612" spans="1:16" x14ac:dyDescent="0.2">
      <c r="A6612" s="6">
        <v>45778</v>
      </c>
      <c r="B6612" s="5">
        <v>-12.9</v>
      </c>
      <c r="C6612" s="6">
        <v>43134</v>
      </c>
      <c r="D6612" s="5">
        <v>44</v>
      </c>
      <c r="E6612" s="6">
        <v>45778</v>
      </c>
      <c r="F6612" s="5">
        <v>100.248</v>
      </c>
      <c r="G6612" s="6">
        <v>45778</v>
      </c>
      <c r="H6612" s="5">
        <v>-0.158</v>
      </c>
      <c r="I6612" s="6">
        <v>45778</v>
      </c>
      <c r="J6612" s="5">
        <v>99.46</v>
      </c>
      <c r="K6612" s="6">
        <v>45778</v>
      </c>
      <c r="L6612" s="5">
        <v>24.6</v>
      </c>
      <c r="M6612" s="6">
        <v>43134</v>
      </c>
      <c r="N6612" s="5">
        <v>60.3309</v>
      </c>
      <c r="O6612" s="6">
        <v>45778</v>
      </c>
      <c r="P6612" s="5">
        <v>-84.9</v>
      </c>
    </row>
    <row r="6613" spans="1:16" x14ac:dyDescent="0.2">
      <c r="A6613" s="6">
        <v>45779</v>
      </c>
      <c r="B6613" s="5">
        <v>-12.9</v>
      </c>
      <c r="C6613" s="6">
        <v>43135</v>
      </c>
      <c r="D6613" s="5">
        <v>145.1</v>
      </c>
      <c r="E6613" s="6">
        <v>45779</v>
      </c>
      <c r="F6613" s="5">
        <v>100.03</v>
      </c>
      <c r="G6613" s="6">
        <v>45779</v>
      </c>
      <c r="H6613" s="5">
        <v>2E-3</v>
      </c>
      <c r="I6613" s="6">
        <v>45779</v>
      </c>
      <c r="J6613" s="5">
        <v>99.38</v>
      </c>
      <c r="K6613" s="6">
        <v>45779</v>
      </c>
      <c r="L6613" s="5">
        <v>22.68</v>
      </c>
      <c r="M6613" s="6">
        <v>43135</v>
      </c>
      <c r="N6613" s="5">
        <v>60.3309</v>
      </c>
      <c r="O6613" s="6">
        <v>45779</v>
      </c>
      <c r="P6613" s="5">
        <v>-19.3</v>
      </c>
    </row>
    <row r="6614" spans="1:16" x14ac:dyDescent="0.2">
      <c r="A6614" s="6">
        <v>45782</v>
      </c>
      <c r="B6614" s="5">
        <v>-8.6</v>
      </c>
      <c r="C6614" s="6">
        <v>43136</v>
      </c>
      <c r="D6614" s="5">
        <v>145.79</v>
      </c>
      <c r="E6614" s="6">
        <v>45782</v>
      </c>
      <c r="F6614" s="5">
        <v>99.831000000000003</v>
      </c>
      <c r="G6614" s="6">
        <v>45782</v>
      </c>
      <c r="H6614" s="5">
        <v>-3.5000000000000003E-2</v>
      </c>
      <c r="I6614" s="6">
        <v>45782</v>
      </c>
      <c r="J6614" s="5">
        <v>99.41</v>
      </c>
      <c r="K6614" s="6">
        <v>45782</v>
      </c>
      <c r="L6614" s="5">
        <v>23.64</v>
      </c>
      <c r="M6614" s="6">
        <v>43136</v>
      </c>
      <c r="N6614" s="5">
        <v>60.409199999999998</v>
      </c>
      <c r="O6614" s="6">
        <v>45782</v>
      </c>
      <c r="P6614" s="5">
        <v>-27</v>
      </c>
    </row>
    <row r="6615" spans="1:16" x14ac:dyDescent="0.2">
      <c r="A6615" s="6">
        <v>45783</v>
      </c>
      <c r="B6615" s="5">
        <v>-7.8</v>
      </c>
      <c r="C6615" s="6">
        <v>43137</v>
      </c>
      <c r="D6615" s="5">
        <v>92.59</v>
      </c>
      <c r="E6615" s="6">
        <v>45783</v>
      </c>
      <c r="F6615" s="5">
        <v>99.238</v>
      </c>
      <c r="G6615" s="6">
        <v>45783</v>
      </c>
      <c r="H6615" s="5">
        <v>-0.126</v>
      </c>
      <c r="I6615" s="6">
        <v>45783</v>
      </c>
      <c r="J6615" s="5">
        <v>99.43</v>
      </c>
      <c r="K6615" s="6">
        <v>45783</v>
      </c>
      <c r="L6615" s="5">
        <v>24.76</v>
      </c>
      <c r="M6615" s="6">
        <v>43137</v>
      </c>
      <c r="N6615" s="5">
        <v>66.071899999999999</v>
      </c>
      <c r="O6615" s="6">
        <v>45783</v>
      </c>
      <c r="P6615" s="5">
        <v>-26.6</v>
      </c>
    </row>
    <row r="6616" spans="1:16" x14ac:dyDescent="0.2">
      <c r="A6616" s="6">
        <v>45784</v>
      </c>
      <c r="B6616" s="5">
        <v>-6.9</v>
      </c>
      <c r="C6616" s="6">
        <v>43138</v>
      </c>
      <c r="D6616" s="5">
        <v>58.29</v>
      </c>
      <c r="E6616" s="6">
        <v>45784</v>
      </c>
      <c r="F6616" s="5">
        <v>99.614000000000004</v>
      </c>
      <c r="G6616" s="6">
        <v>45784</v>
      </c>
      <c r="H6616" s="5">
        <v>-7.0999999999999994E-2</v>
      </c>
      <c r="I6616" s="6">
        <v>45784</v>
      </c>
      <c r="J6616" s="5">
        <v>99.43</v>
      </c>
      <c r="K6616" s="6">
        <v>45784</v>
      </c>
      <c r="L6616" s="5">
        <v>23.55</v>
      </c>
      <c r="M6616" s="6">
        <v>43138</v>
      </c>
      <c r="N6616" s="5">
        <v>62.000999999999998</v>
      </c>
      <c r="O6616" s="6">
        <v>45784</v>
      </c>
      <c r="P6616" s="5">
        <v>-25.6</v>
      </c>
    </row>
    <row r="6617" spans="1:16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1:16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1:16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1:16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1:16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1:16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1:16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1:16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C9048" s="6">
        <v>45572</v>
      </c>
      <c r="D9048" s="5">
        <v>93.7</v>
      </c>
      <c r="M9048" s="6">
        <v>45570</v>
      </c>
      <c r="N9048" s="5">
        <v>100.15</v>
      </c>
    </row>
    <row r="9049" spans="3:14" x14ac:dyDescent="0.2">
      <c r="C9049" s="6">
        <v>45573</v>
      </c>
      <c r="D9049" s="5">
        <v>128.19999999999999</v>
      </c>
      <c r="M9049" s="6">
        <v>45571</v>
      </c>
      <c r="N9049" s="5">
        <v>100.15</v>
      </c>
    </row>
    <row r="9050" spans="3:14" x14ac:dyDescent="0.2">
      <c r="C9050" s="6">
        <v>45574</v>
      </c>
      <c r="D9050" s="5">
        <v>72.45</v>
      </c>
      <c r="M9050" s="6">
        <v>45572</v>
      </c>
      <c r="N9050" s="5">
        <v>124.23</v>
      </c>
    </row>
    <row r="9051" spans="3:14" x14ac:dyDescent="0.2">
      <c r="C9051" s="6">
        <v>45575</v>
      </c>
      <c r="D9051" s="5">
        <v>98.46</v>
      </c>
      <c r="M9051" s="6">
        <v>45573</v>
      </c>
      <c r="N9051" s="5">
        <v>123.77</v>
      </c>
    </row>
    <row r="9052" spans="3:14" x14ac:dyDescent="0.2">
      <c r="C9052" s="6">
        <v>45576</v>
      </c>
      <c r="D9052" s="5">
        <v>250.39</v>
      </c>
      <c r="M9052" s="6">
        <v>45574</v>
      </c>
      <c r="N9052" s="5">
        <v>122.39</v>
      </c>
    </row>
    <row r="9053" spans="3:14" x14ac:dyDescent="0.2">
      <c r="C9053" s="6">
        <v>45577</v>
      </c>
      <c r="D9053" s="5">
        <v>213.83</v>
      </c>
      <c r="M9053" s="6">
        <v>45575</v>
      </c>
      <c r="N9053" s="5">
        <v>116.56</v>
      </c>
    </row>
    <row r="9054" spans="3:14" x14ac:dyDescent="0.2">
      <c r="C9054" s="6">
        <v>45578</v>
      </c>
      <c r="D9054" s="5">
        <v>149.01</v>
      </c>
      <c r="M9054" s="6">
        <v>45576</v>
      </c>
      <c r="N9054" s="5">
        <v>118.47</v>
      </c>
    </row>
    <row r="9055" spans="3:14" x14ac:dyDescent="0.2">
      <c r="C9055" s="6">
        <v>45579</v>
      </c>
      <c r="D9055" s="5">
        <v>63.65</v>
      </c>
      <c r="M9055" s="6">
        <v>45577</v>
      </c>
      <c r="N9055" s="5">
        <v>118.47</v>
      </c>
    </row>
    <row r="9056" spans="3:14" x14ac:dyDescent="0.2">
      <c r="C9056" s="6">
        <v>45580</v>
      </c>
      <c r="D9056" s="5">
        <v>143.80000000000001</v>
      </c>
      <c r="M9056" s="6">
        <v>45578</v>
      </c>
      <c r="N9056" s="5">
        <v>118.47</v>
      </c>
    </row>
    <row r="9057" spans="3:14" x14ac:dyDescent="0.2">
      <c r="C9057" s="6">
        <v>45581</v>
      </c>
      <c r="D9057" s="5">
        <v>82.43</v>
      </c>
      <c r="M9057" s="6">
        <v>45579</v>
      </c>
      <c r="N9057" s="5">
        <v>118.47</v>
      </c>
    </row>
    <row r="9058" spans="3:14" x14ac:dyDescent="0.2">
      <c r="C9058" s="6">
        <v>45582</v>
      </c>
      <c r="D9058" s="5">
        <v>122.05</v>
      </c>
      <c r="M9058" s="6">
        <v>45580</v>
      </c>
      <c r="N9058" s="5">
        <v>127.23</v>
      </c>
    </row>
    <row r="9059" spans="3:14" x14ac:dyDescent="0.2">
      <c r="C9059" s="6">
        <v>45583</v>
      </c>
      <c r="D9059" s="5">
        <v>66.95</v>
      </c>
      <c r="M9059" s="6">
        <v>45581</v>
      </c>
      <c r="N9059" s="5">
        <v>121.86</v>
      </c>
    </row>
    <row r="9060" spans="3:14" x14ac:dyDescent="0.2">
      <c r="C9060" s="6">
        <v>45584</v>
      </c>
      <c r="D9060" s="5">
        <v>64.62</v>
      </c>
      <c r="M9060" s="6">
        <v>45582</v>
      </c>
      <c r="N9060" s="5">
        <v>122.14</v>
      </c>
    </row>
    <row r="9061" spans="3:14" x14ac:dyDescent="0.2">
      <c r="C9061" s="6">
        <v>45585</v>
      </c>
      <c r="D9061" s="5">
        <v>64.62</v>
      </c>
      <c r="M9061" s="6">
        <v>45583</v>
      </c>
      <c r="N9061" s="5">
        <v>123.13</v>
      </c>
    </row>
    <row r="9062" spans="3:14" x14ac:dyDescent="0.2">
      <c r="C9062" s="6">
        <v>45586</v>
      </c>
      <c r="D9062" s="5">
        <v>283.91000000000003</v>
      </c>
      <c r="M9062" s="6">
        <v>45584</v>
      </c>
      <c r="N9062" s="5">
        <v>123.13</v>
      </c>
    </row>
    <row r="9063" spans="3:14" x14ac:dyDescent="0.2">
      <c r="C9063" s="6">
        <v>45587</v>
      </c>
      <c r="D9063" s="5">
        <v>116.22</v>
      </c>
      <c r="M9063" s="6">
        <v>45585</v>
      </c>
      <c r="N9063" s="5">
        <v>123.13</v>
      </c>
    </row>
    <row r="9064" spans="3:14" x14ac:dyDescent="0.2">
      <c r="C9064" s="6">
        <v>45588</v>
      </c>
      <c r="D9064" s="5">
        <v>98.97</v>
      </c>
      <c r="M9064" s="6">
        <v>45586</v>
      </c>
      <c r="N9064" s="5">
        <v>128.94999999999999</v>
      </c>
    </row>
    <row r="9065" spans="3:14" x14ac:dyDescent="0.2">
      <c r="C9065" s="6">
        <v>45589</v>
      </c>
      <c r="D9065" s="5">
        <v>68.06</v>
      </c>
      <c r="M9065" s="6">
        <v>45587</v>
      </c>
      <c r="N9065" s="5">
        <v>129.26</v>
      </c>
    </row>
    <row r="9066" spans="3:14" x14ac:dyDescent="0.2">
      <c r="C9066" s="6">
        <v>45590</v>
      </c>
      <c r="D9066" s="5">
        <v>83.69</v>
      </c>
      <c r="M9066" s="6">
        <v>45588</v>
      </c>
      <c r="N9066" s="5">
        <v>129.05000000000001</v>
      </c>
    </row>
    <row r="9067" spans="3:14" x14ac:dyDescent="0.2">
      <c r="C9067" s="6">
        <v>45591</v>
      </c>
      <c r="D9067" s="5">
        <v>246.66</v>
      </c>
      <c r="M9067" s="6">
        <v>45589</v>
      </c>
      <c r="N9067" s="5">
        <v>127.48</v>
      </c>
    </row>
    <row r="9068" spans="3:14" x14ac:dyDescent="0.2">
      <c r="C9068" s="6">
        <v>45592</v>
      </c>
      <c r="D9068" s="5">
        <v>187.85</v>
      </c>
      <c r="M9068" s="6">
        <v>45590</v>
      </c>
      <c r="N9068" s="5">
        <v>128.4</v>
      </c>
    </row>
    <row r="9069" spans="3:14" x14ac:dyDescent="0.2">
      <c r="C9069" s="6">
        <v>45593</v>
      </c>
      <c r="D9069" s="5">
        <v>75.72</v>
      </c>
      <c r="M9069" s="6">
        <v>45591</v>
      </c>
      <c r="N9069" s="5">
        <v>128.4</v>
      </c>
    </row>
    <row r="9070" spans="3:14" x14ac:dyDescent="0.2">
      <c r="C9070" s="6">
        <v>45594</v>
      </c>
      <c r="D9070" s="5">
        <v>89.26</v>
      </c>
      <c r="M9070" s="6">
        <v>45592</v>
      </c>
      <c r="N9070" s="5">
        <v>128.4</v>
      </c>
    </row>
    <row r="9071" spans="3:14" x14ac:dyDescent="0.2">
      <c r="C9071" s="6">
        <v>45595</v>
      </c>
      <c r="D9071" s="5">
        <v>70.709999999999994</v>
      </c>
      <c r="M9071" s="6">
        <v>45593</v>
      </c>
      <c r="N9071" s="5">
        <v>130.91999999999999</v>
      </c>
    </row>
    <row r="9072" spans="3:14" x14ac:dyDescent="0.2">
      <c r="C9072" s="6">
        <v>45596</v>
      </c>
      <c r="D9072" s="5">
        <v>109.33</v>
      </c>
      <c r="M9072" s="6">
        <v>45594</v>
      </c>
      <c r="N9072" s="5">
        <v>131.87</v>
      </c>
    </row>
    <row r="9073" spans="3:14" x14ac:dyDescent="0.2">
      <c r="C9073" s="6">
        <v>45597</v>
      </c>
      <c r="D9073" s="5">
        <v>117.48</v>
      </c>
      <c r="M9073" s="6">
        <v>45595</v>
      </c>
      <c r="N9073" s="5">
        <v>130.80000000000001</v>
      </c>
    </row>
    <row r="9074" spans="3:14" x14ac:dyDescent="0.2">
      <c r="C9074" s="6">
        <v>45598</v>
      </c>
      <c r="D9074" s="5">
        <v>388.05</v>
      </c>
      <c r="M9074" s="6">
        <v>45596</v>
      </c>
      <c r="N9074" s="5">
        <v>135.18</v>
      </c>
    </row>
    <row r="9075" spans="3:14" x14ac:dyDescent="0.2">
      <c r="C9075" s="6">
        <v>45599</v>
      </c>
      <c r="D9075" s="5">
        <v>301.42</v>
      </c>
      <c r="M9075" s="6">
        <v>45597</v>
      </c>
      <c r="N9075" s="5">
        <v>132.58000000000001</v>
      </c>
    </row>
    <row r="9076" spans="3:14" x14ac:dyDescent="0.2">
      <c r="C9076" s="6">
        <v>45600</v>
      </c>
      <c r="D9076" s="5">
        <v>230.09</v>
      </c>
      <c r="M9076" s="6">
        <v>45598</v>
      </c>
      <c r="N9076" s="5">
        <v>132.58000000000001</v>
      </c>
    </row>
    <row r="9077" spans="3:14" x14ac:dyDescent="0.2">
      <c r="C9077" s="6">
        <v>45601</v>
      </c>
      <c r="D9077" s="5">
        <v>321.91000000000003</v>
      </c>
      <c r="M9077" s="6">
        <v>45599</v>
      </c>
      <c r="N9077" s="5">
        <v>132.58000000000001</v>
      </c>
    </row>
    <row r="9078" spans="3:14" x14ac:dyDescent="0.2">
      <c r="C9078" s="6">
        <v>45602</v>
      </c>
      <c r="D9078" s="5">
        <v>148.69</v>
      </c>
      <c r="M9078" s="6">
        <v>45600</v>
      </c>
      <c r="N9078" s="5">
        <v>136.25</v>
      </c>
    </row>
    <row r="9079" spans="3:14" x14ac:dyDescent="0.2">
      <c r="C9079" s="6">
        <v>45603</v>
      </c>
      <c r="D9079" s="5">
        <v>404.27</v>
      </c>
      <c r="M9079" s="6">
        <v>45601</v>
      </c>
      <c r="N9079" s="5">
        <v>130.43</v>
      </c>
    </row>
    <row r="9080" spans="3:14" x14ac:dyDescent="0.2">
      <c r="C9080" s="6">
        <v>45604</v>
      </c>
      <c r="D9080" s="5">
        <v>310.08999999999997</v>
      </c>
      <c r="M9080" s="6">
        <v>45602</v>
      </c>
      <c r="N9080" s="5">
        <v>117.64</v>
      </c>
    </row>
    <row r="9081" spans="3:14" x14ac:dyDescent="0.2">
      <c r="C9081" s="6">
        <v>45605</v>
      </c>
      <c r="D9081" s="5">
        <v>126.28</v>
      </c>
      <c r="M9081" s="6">
        <v>45603</v>
      </c>
      <c r="N9081" s="5">
        <v>104.08</v>
      </c>
    </row>
    <row r="9082" spans="3:14" x14ac:dyDescent="0.2">
      <c r="C9082" s="6">
        <v>45606</v>
      </c>
      <c r="D9082" s="5">
        <v>484.58</v>
      </c>
      <c r="M9082" s="6">
        <v>45604</v>
      </c>
      <c r="N9082" s="5">
        <v>99.85</v>
      </c>
    </row>
    <row r="9083" spans="3:14" x14ac:dyDescent="0.2">
      <c r="C9083" s="6">
        <v>45607</v>
      </c>
      <c r="D9083" s="5">
        <v>382.32</v>
      </c>
      <c r="M9083" s="6">
        <v>45605</v>
      </c>
      <c r="N9083" s="5">
        <v>99.85</v>
      </c>
    </row>
    <row r="9084" spans="3:14" x14ac:dyDescent="0.2">
      <c r="C9084" s="6">
        <v>45608</v>
      </c>
      <c r="D9084" s="5">
        <v>226.45</v>
      </c>
      <c r="M9084" s="6">
        <v>45606</v>
      </c>
      <c r="N9084" s="5">
        <v>99.85</v>
      </c>
    </row>
    <row r="9085" spans="3:14" x14ac:dyDescent="0.2">
      <c r="C9085" s="6">
        <v>45609</v>
      </c>
      <c r="D9085" s="5">
        <v>172.74</v>
      </c>
      <c r="M9085" s="6">
        <v>45607</v>
      </c>
      <c r="N9085" s="5">
        <v>99.85</v>
      </c>
    </row>
    <row r="9086" spans="3:14" x14ac:dyDescent="0.2">
      <c r="C9086" s="6">
        <v>45610</v>
      </c>
      <c r="D9086" s="5">
        <v>133.02000000000001</v>
      </c>
      <c r="M9086" s="6">
        <v>45608</v>
      </c>
      <c r="N9086" s="5">
        <v>108.55</v>
      </c>
    </row>
    <row r="9087" spans="3:14" x14ac:dyDescent="0.2">
      <c r="C9087" s="6">
        <v>45611</v>
      </c>
      <c r="D9087" s="5">
        <v>262.62</v>
      </c>
      <c r="M9087" s="6">
        <v>45609</v>
      </c>
      <c r="N9087" s="5">
        <v>102.08</v>
      </c>
    </row>
    <row r="9088" spans="3:14" x14ac:dyDescent="0.2">
      <c r="C9088" s="6">
        <v>45612</v>
      </c>
      <c r="D9088" s="5">
        <v>154.65</v>
      </c>
      <c r="M9088" s="6">
        <v>45610</v>
      </c>
      <c r="N9088" s="5">
        <v>99.43</v>
      </c>
    </row>
    <row r="9089" spans="3:14" x14ac:dyDescent="0.2">
      <c r="C9089" s="6">
        <v>45613</v>
      </c>
      <c r="D9089" s="5">
        <v>450.81</v>
      </c>
      <c r="M9089" s="6">
        <v>45611</v>
      </c>
      <c r="N9089" s="5">
        <v>102.47</v>
      </c>
    </row>
    <row r="9090" spans="3:14" x14ac:dyDescent="0.2">
      <c r="C9090" s="6">
        <v>45614</v>
      </c>
      <c r="D9090" s="5">
        <v>465.32</v>
      </c>
      <c r="M9090" s="6">
        <v>45612</v>
      </c>
      <c r="N9090" s="5">
        <v>102.47</v>
      </c>
    </row>
    <row r="9091" spans="3:14" x14ac:dyDescent="0.2">
      <c r="C9091" s="6">
        <v>45615</v>
      </c>
      <c r="D9091" s="5">
        <v>214.54</v>
      </c>
      <c r="M9091" s="6">
        <v>45613</v>
      </c>
      <c r="N9091" s="5">
        <v>102.47</v>
      </c>
    </row>
    <row r="9092" spans="3:14" x14ac:dyDescent="0.2">
      <c r="C9092" s="6">
        <v>45616</v>
      </c>
      <c r="D9092" s="5">
        <v>186.52</v>
      </c>
      <c r="M9092" s="6">
        <v>45614</v>
      </c>
      <c r="N9092" s="5">
        <v>102.01</v>
      </c>
    </row>
    <row r="9093" spans="3:14" x14ac:dyDescent="0.2">
      <c r="C9093" s="6">
        <v>45617</v>
      </c>
      <c r="D9093" s="5">
        <v>222.55</v>
      </c>
      <c r="M9093" s="6">
        <v>45615</v>
      </c>
      <c r="N9093" s="5">
        <v>105.12</v>
      </c>
    </row>
    <row r="9094" spans="3:14" x14ac:dyDescent="0.2">
      <c r="C9094" s="6">
        <v>45618</v>
      </c>
      <c r="D9094" s="5">
        <v>136.44999999999999</v>
      </c>
      <c r="M9094" s="6">
        <v>45616</v>
      </c>
      <c r="N9094" s="5">
        <v>106.69</v>
      </c>
    </row>
    <row r="9095" spans="3:14" x14ac:dyDescent="0.2">
      <c r="C9095" s="6">
        <v>45619</v>
      </c>
      <c r="D9095" s="5">
        <v>105.55</v>
      </c>
      <c r="M9095" s="6">
        <v>45617</v>
      </c>
      <c r="N9095" s="5">
        <v>101.9</v>
      </c>
    </row>
    <row r="9096" spans="3:14" x14ac:dyDescent="0.2">
      <c r="C9096" s="6">
        <v>45620</v>
      </c>
      <c r="D9096" s="5">
        <v>314.8</v>
      </c>
      <c r="M9096" s="6">
        <v>45618</v>
      </c>
      <c r="N9096" s="5">
        <v>99.14</v>
      </c>
    </row>
    <row r="9097" spans="3:14" x14ac:dyDescent="0.2">
      <c r="C9097" s="6">
        <v>45621</v>
      </c>
      <c r="D9097" s="5">
        <v>94.88</v>
      </c>
      <c r="M9097" s="6">
        <v>45619</v>
      </c>
      <c r="N9097" s="5">
        <v>99.14</v>
      </c>
    </row>
    <row r="9098" spans="3:14" x14ac:dyDescent="0.2">
      <c r="C9098" s="6">
        <v>45622</v>
      </c>
      <c r="D9098" s="5">
        <v>152.21</v>
      </c>
      <c r="M9098" s="6">
        <v>45620</v>
      </c>
      <c r="N9098" s="5">
        <v>99.14</v>
      </c>
    </row>
    <row r="9099" spans="3:14" x14ac:dyDescent="0.2">
      <c r="C9099" s="6">
        <v>45623</v>
      </c>
      <c r="D9099" s="5">
        <v>142.07</v>
      </c>
      <c r="M9099" s="6">
        <v>45621</v>
      </c>
      <c r="N9099" s="5">
        <v>99.96</v>
      </c>
    </row>
    <row r="9100" spans="3:14" x14ac:dyDescent="0.2">
      <c r="C9100" s="6">
        <v>45624</v>
      </c>
      <c r="D9100" s="5">
        <v>166.8</v>
      </c>
      <c r="M9100" s="6">
        <v>45622</v>
      </c>
      <c r="N9100" s="5">
        <v>99.18</v>
      </c>
    </row>
    <row r="9101" spans="3:14" x14ac:dyDescent="0.2">
      <c r="C9101" s="6">
        <v>45625</v>
      </c>
      <c r="D9101" s="5">
        <v>177.17</v>
      </c>
      <c r="M9101" s="6">
        <v>45623</v>
      </c>
      <c r="N9101" s="5">
        <v>97.74</v>
      </c>
    </row>
    <row r="9102" spans="3:14" x14ac:dyDescent="0.2">
      <c r="C9102" s="6">
        <v>45626</v>
      </c>
      <c r="D9102" s="5">
        <v>121.31</v>
      </c>
      <c r="M9102" s="6">
        <v>45624</v>
      </c>
      <c r="N9102" s="5">
        <v>97.74</v>
      </c>
    </row>
    <row r="9103" spans="3:14" x14ac:dyDescent="0.2">
      <c r="C9103" s="6">
        <v>45627</v>
      </c>
      <c r="D9103" s="5">
        <v>140.35</v>
      </c>
      <c r="M9103" s="6">
        <v>45625</v>
      </c>
      <c r="N9103" s="5">
        <v>95.22</v>
      </c>
    </row>
    <row r="9104" spans="3:14" x14ac:dyDescent="0.2">
      <c r="C9104" s="6">
        <v>45628</v>
      </c>
      <c r="D9104" s="5">
        <v>75.97</v>
      </c>
      <c r="M9104" s="6">
        <v>45626</v>
      </c>
      <c r="N9104" s="5">
        <v>95.22</v>
      </c>
    </row>
    <row r="9105" spans="3:14" x14ac:dyDescent="0.2">
      <c r="C9105" s="6">
        <v>45629</v>
      </c>
      <c r="D9105" s="5">
        <v>102.92</v>
      </c>
      <c r="M9105" s="6">
        <v>45627</v>
      </c>
      <c r="N9105" s="5">
        <v>95.22</v>
      </c>
    </row>
    <row r="9106" spans="3:14" x14ac:dyDescent="0.2">
      <c r="C9106" s="6">
        <v>45630</v>
      </c>
      <c r="D9106" s="5">
        <v>177.91</v>
      </c>
      <c r="M9106" s="6">
        <v>45628</v>
      </c>
      <c r="N9106" s="5">
        <v>97.81</v>
      </c>
    </row>
    <row r="9107" spans="3:14" x14ac:dyDescent="0.2">
      <c r="C9107" s="6">
        <v>45631</v>
      </c>
      <c r="D9107" s="5">
        <v>97.39</v>
      </c>
      <c r="M9107" s="6">
        <v>45629</v>
      </c>
      <c r="N9107" s="5">
        <v>95.6</v>
      </c>
    </row>
    <row r="9108" spans="3:14" x14ac:dyDescent="0.2">
      <c r="C9108" s="6">
        <v>45632</v>
      </c>
      <c r="D9108" s="5">
        <v>390.69</v>
      </c>
      <c r="M9108" s="6">
        <v>45630</v>
      </c>
      <c r="N9108" s="5">
        <v>92.25</v>
      </c>
    </row>
    <row r="9109" spans="3:14" x14ac:dyDescent="0.2">
      <c r="C9109" s="6">
        <v>45633</v>
      </c>
      <c r="D9109" s="5">
        <v>376.57</v>
      </c>
      <c r="M9109" s="6">
        <v>45631</v>
      </c>
      <c r="N9109" s="5">
        <v>91.48</v>
      </c>
    </row>
    <row r="9110" spans="3:14" x14ac:dyDescent="0.2">
      <c r="C9110" s="6">
        <v>45634</v>
      </c>
      <c r="D9110" s="5">
        <v>114.97</v>
      </c>
      <c r="M9110" s="6">
        <v>45632</v>
      </c>
      <c r="N9110" s="5">
        <v>83.2</v>
      </c>
    </row>
    <row r="9111" spans="3:14" x14ac:dyDescent="0.2">
      <c r="C9111" s="6">
        <v>45635</v>
      </c>
      <c r="D9111" s="5">
        <v>233.8</v>
      </c>
      <c r="M9111" s="6">
        <v>45633</v>
      </c>
      <c r="N9111" s="5">
        <v>83.2</v>
      </c>
    </row>
    <row r="9112" spans="3:14" x14ac:dyDescent="0.2">
      <c r="C9112" s="6">
        <v>45636</v>
      </c>
      <c r="D9112" s="5">
        <v>218.4</v>
      </c>
      <c r="M9112" s="6">
        <v>45634</v>
      </c>
      <c r="N9112" s="5">
        <v>83.2</v>
      </c>
    </row>
    <row r="9113" spans="3:14" x14ac:dyDescent="0.2">
      <c r="C9113" s="6">
        <v>45637</v>
      </c>
      <c r="D9113" s="5">
        <v>219.95</v>
      </c>
      <c r="M9113" s="6">
        <v>45635</v>
      </c>
      <c r="N9113" s="5">
        <v>85.63</v>
      </c>
    </row>
    <row r="9114" spans="3:14" x14ac:dyDescent="0.2">
      <c r="C9114" s="6">
        <v>45638</v>
      </c>
      <c r="D9114" s="5">
        <v>125.57</v>
      </c>
      <c r="M9114" s="6">
        <v>45636</v>
      </c>
      <c r="N9114" s="5">
        <v>90.1</v>
      </c>
    </row>
    <row r="9115" spans="3:14" x14ac:dyDescent="0.2">
      <c r="C9115" s="6">
        <v>45639</v>
      </c>
      <c r="D9115" s="5">
        <v>141.72999999999999</v>
      </c>
      <c r="M9115" s="6">
        <v>45637</v>
      </c>
      <c r="N9115" s="5">
        <v>82.4</v>
      </c>
    </row>
    <row r="9116" spans="3:14" x14ac:dyDescent="0.2">
      <c r="C9116" s="6">
        <v>45640</v>
      </c>
      <c r="D9116" s="5">
        <v>167.4</v>
      </c>
      <c r="M9116" s="6">
        <v>45638</v>
      </c>
      <c r="N9116" s="5">
        <v>82.66</v>
      </c>
    </row>
    <row r="9117" spans="3:14" x14ac:dyDescent="0.2">
      <c r="C9117" s="6">
        <v>45641</v>
      </c>
      <c r="D9117" s="5">
        <v>244.94</v>
      </c>
      <c r="M9117" s="6">
        <v>45639</v>
      </c>
      <c r="N9117" s="5">
        <v>85.66</v>
      </c>
    </row>
    <row r="9118" spans="3:14" x14ac:dyDescent="0.2">
      <c r="C9118" s="6">
        <v>45642</v>
      </c>
      <c r="D9118" s="5">
        <v>289.08999999999997</v>
      </c>
      <c r="M9118" s="6">
        <v>45640</v>
      </c>
      <c r="N9118" s="5">
        <v>85.66</v>
      </c>
    </row>
    <row r="9119" spans="3:14" x14ac:dyDescent="0.2">
      <c r="C9119" s="6">
        <v>45643</v>
      </c>
      <c r="D9119" s="5">
        <v>86.99</v>
      </c>
      <c r="M9119" s="6">
        <v>45641</v>
      </c>
      <c r="N9119" s="5">
        <v>85.66</v>
      </c>
    </row>
    <row r="9120" spans="3:14" x14ac:dyDescent="0.2">
      <c r="C9120" s="6">
        <v>45644</v>
      </c>
      <c r="D9120" s="5">
        <v>253.75</v>
      </c>
      <c r="M9120" s="6">
        <v>45642</v>
      </c>
      <c r="N9120" s="5">
        <v>90.88</v>
      </c>
    </row>
    <row r="9121" spans="3:14" x14ac:dyDescent="0.2">
      <c r="C9121" s="6">
        <v>45645</v>
      </c>
      <c r="D9121" s="5">
        <v>172.68</v>
      </c>
      <c r="M9121" s="6">
        <v>45643</v>
      </c>
      <c r="N9121" s="5">
        <v>90.42</v>
      </c>
    </row>
    <row r="9122" spans="3:14" x14ac:dyDescent="0.2">
      <c r="C9122" s="6">
        <v>45646</v>
      </c>
      <c r="D9122" s="5">
        <v>181</v>
      </c>
      <c r="M9122" s="6">
        <v>45644</v>
      </c>
      <c r="N9122" s="5">
        <v>87.21</v>
      </c>
    </row>
    <row r="9123" spans="3:14" x14ac:dyDescent="0.2">
      <c r="C9123" s="6">
        <v>45647</v>
      </c>
      <c r="D9123" s="5">
        <v>180.14</v>
      </c>
      <c r="M9123" s="6">
        <v>45645</v>
      </c>
      <c r="N9123" s="5">
        <v>90.41</v>
      </c>
    </row>
    <row r="9124" spans="3:14" x14ac:dyDescent="0.2">
      <c r="C9124" s="6">
        <v>45648</v>
      </c>
      <c r="D9124" s="5">
        <v>382.7</v>
      </c>
      <c r="M9124" s="6">
        <v>45646</v>
      </c>
      <c r="N9124" s="5">
        <v>91.75</v>
      </c>
    </row>
    <row r="9125" spans="3:14" x14ac:dyDescent="0.2">
      <c r="C9125" s="6">
        <v>45649</v>
      </c>
      <c r="D9125" s="5">
        <v>139.41999999999999</v>
      </c>
      <c r="M9125" s="6">
        <v>45647</v>
      </c>
      <c r="N9125" s="5">
        <v>91.75</v>
      </c>
    </row>
    <row r="9126" spans="3:14" x14ac:dyDescent="0.2">
      <c r="C9126" s="6">
        <v>45650</v>
      </c>
      <c r="D9126" s="5">
        <v>254.47</v>
      </c>
      <c r="M9126" s="6">
        <v>45648</v>
      </c>
      <c r="N9126" s="5">
        <v>91.75</v>
      </c>
    </row>
    <row r="9127" spans="3:14" x14ac:dyDescent="0.2">
      <c r="C9127" s="6">
        <v>45651</v>
      </c>
      <c r="D9127" s="5">
        <v>194.02</v>
      </c>
      <c r="M9127" s="6">
        <v>45649</v>
      </c>
      <c r="N9127" s="5">
        <v>95.85</v>
      </c>
    </row>
    <row r="9128" spans="3:14" x14ac:dyDescent="0.2">
      <c r="C9128" s="6">
        <v>45652</v>
      </c>
      <c r="D9128" s="5">
        <v>119.89</v>
      </c>
      <c r="M9128" s="6">
        <v>45650</v>
      </c>
      <c r="N9128" s="5">
        <v>96.95</v>
      </c>
    </row>
    <row r="9129" spans="3:14" x14ac:dyDescent="0.2">
      <c r="C9129" s="6">
        <v>45653</v>
      </c>
      <c r="D9129" s="5">
        <v>104.89</v>
      </c>
      <c r="M9129" s="6">
        <v>45651</v>
      </c>
      <c r="N9129" s="5">
        <v>96.95</v>
      </c>
    </row>
    <row r="9130" spans="3:14" x14ac:dyDescent="0.2">
      <c r="C9130" s="6">
        <v>45654</v>
      </c>
      <c r="D9130" s="5">
        <v>144.16</v>
      </c>
      <c r="M9130" s="6">
        <v>45652</v>
      </c>
      <c r="N9130" s="5">
        <v>95.2</v>
      </c>
    </row>
    <row r="9131" spans="3:14" x14ac:dyDescent="0.2">
      <c r="C9131" s="6">
        <v>45655</v>
      </c>
      <c r="D9131" s="5">
        <v>168.97</v>
      </c>
      <c r="M9131" s="6">
        <v>45653</v>
      </c>
      <c r="N9131" s="5">
        <v>94.8</v>
      </c>
    </row>
    <row r="9132" spans="3:14" x14ac:dyDescent="0.2">
      <c r="C9132" s="6">
        <v>45656</v>
      </c>
      <c r="D9132" s="5">
        <v>139.52000000000001</v>
      </c>
      <c r="M9132" s="6">
        <v>45654</v>
      </c>
      <c r="N9132" s="5">
        <v>94.8</v>
      </c>
    </row>
    <row r="9133" spans="3:14" x14ac:dyDescent="0.2">
      <c r="C9133" s="6">
        <v>45657</v>
      </c>
      <c r="D9133" s="5">
        <v>111.09</v>
      </c>
      <c r="M9133" s="6">
        <v>45655</v>
      </c>
      <c r="N9133" s="5">
        <v>94.8</v>
      </c>
    </row>
    <row r="9134" spans="3:14" x14ac:dyDescent="0.2">
      <c r="C9134" s="6">
        <v>45658</v>
      </c>
      <c r="D9134" s="5">
        <v>202.87</v>
      </c>
      <c r="M9134" s="6">
        <v>45656</v>
      </c>
      <c r="N9134" s="5">
        <v>99.08</v>
      </c>
    </row>
    <row r="9135" spans="3:14" x14ac:dyDescent="0.2">
      <c r="C9135" s="6">
        <v>45659</v>
      </c>
      <c r="D9135" s="5">
        <v>196.64</v>
      </c>
      <c r="M9135" s="6">
        <v>45657</v>
      </c>
      <c r="N9135" s="5">
        <v>98.8</v>
      </c>
    </row>
    <row r="9136" spans="3:14" x14ac:dyDescent="0.2">
      <c r="C9136" s="6">
        <v>45660</v>
      </c>
      <c r="D9136" s="5">
        <v>175.77</v>
      </c>
      <c r="M9136" s="6">
        <v>45658</v>
      </c>
      <c r="N9136" s="5">
        <v>98.8</v>
      </c>
    </row>
    <row r="9137" spans="3:14" x14ac:dyDescent="0.2">
      <c r="C9137" s="6">
        <v>45661</v>
      </c>
      <c r="D9137" s="5">
        <v>221.62</v>
      </c>
      <c r="M9137" s="6">
        <v>45659</v>
      </c>
      <c r="N9137" s="5">
        <v>96.67</v>
      </c>
    </row>
    <row r="9138" spans="3:14" x14ac:dyDescent="0.2">
      <c r="C9138" s="6">
        <v>45662</v>
      </c>
      <c r="D9138" s="5">
        <v>728.59</v>
      </c>
      <c r="M9138" s="6">
        <v>45660</v>
      </c>
      <c r="N9138" s="5">
        <v>93.35</v>
      </c>
    </row>
    <row r="9139" spans="3:14" x14ac:dyDescent="0.2">
      <c r="C9139" s="6">
        <v>45663</v>
      </c>
      <c r="D9139" s="5">
        <v>225.01</v>
      </c>
      <c r="M9139" s="6">
        <v>45661</v>
      </c>
      <c r="N9139" s="5">
        <v>93.35</v>
      </c>
    </row>
    <row r="9140" spans="3:14" x14ac:dyDescent="0.2">
      <c r="C9140" s="6">
        <v>45664</v>
      </c>
      <c r="D9140" s="5">
        <v>265.33</v>
      </c>
      <c r="M9140" s="6">
        <v>45662</v>
      </c>
      <c r="N9140" s="5">
        <v>93.35</v>
      </c>
    </row>
    <row r="9141" spans="3:14" x14ac:dyDescent="0.2">
      <c r="C9141" s="6">
        <v>45665</v>
      </c>
      <c r="D9141" s="5">
        <v>211.77</v>
      </c>
      <c r="M9141" s="6">
        <v>45663</v>
      </c>
      <c r="N9141" s="5">
        <v>97.89</v>
      </c>
    </row>
    <row r="9142" spans="3:14" x14ac:dyDescent="0.2">
      <c r="C9142" s="6">
        <v>45666</v>
      </c>
      <c r="D9142" s="5">
        <v>237.82</v>
      </c>
      <c r="M9142" s="6">
        <v>45664</v>
      </c>
      <c r="N9142" s="5">
        <v>102.78</v>
      </c>
    </row>
    <row r="9143" spans="3:14" x14ac:dyDescent="0.2">
      <c r="C9143" s="6">
        <v>45667</v>
      </c>
      <c r="D9143" s="5">
        <v>153.88999999999999</v>
      </c>
      <c r="M9143" s="6">
        <v>45665</v>
      </c>
      <c r="N9143" s="5">
        <v>100.76</v>
      </c>
    </row>
    <row r="9144" spans="3:14" x14ac:dyDescent="0.2">
      <c r="C9144" s="6">
        <v>45668</v>
      </c>
      <c r="D9144" s="5">
        <v>482.29</v>
      </c>
      <c r="M9144" s="6">
        <v>45666</v>
      </c>
      <c r="N9144" s="5">
        <v>99.73</v>
      </c>
    </row>
    <row r="9145" spans="3:14" x14ac:dyDescent="0.2">
      <c r="C9145" s="6">
        <v>45669</v>
      </c>
      <c r="D9145" s="5">
        <v>482.29</v>
      </c>
      <c r="M9145" s="6">
        <v>45667</v>
      </c>
      <c r="N9145" s="5">
        <v>96.57</v>
      </c>
    </row>
    <row r="9146" spans="3:14" x14ac:dyDescent="0.2">
      <c r="C9146" s="6">
        <v>45670</v>
      </c>
      <c r="D9146" s="5">
        <v>179.65</v>
      </c>
      <c r="M9146" s="6">
        <v>45668</v>
      </c>
      <c r="N9146" s="5">
        <v>96.57</v>
      </c>
    </row>
    <row r="9147" spans="3:14" x14ac:dyDescent="0.2">
      <c r="C9147" s="6">
        <v>45671</v>
      </c>
      <c r="D9147" s="5">
        <v>185.56</v>
      </c>
      <c r="M9147" s="6">
        <v>45669</v>
      </c>
      <c r="N9147" s="5">
        <v>96.57</v>
      </c>
    </row>
    <row r="9148" spans="3:14" x14ac:dyDescent="0.2">
      <c r="C9148" s="6">
        <v>45672</v>
      </c>
      <c r="D9148" s="5">
        <v>110.79</v>
      </c>
      <c r="M9148" s="6">
        <v>45670</v>
      </c>
      <c r="N9148" s="5">
        <v>103.51</v>
      </c>
    </row>
    <row r="9149" spans="3:14" x14ac:dyDescent="0.2">
      <c r="C9149" s="6">
        <v>45673</v>
      </c>
      <c r="D9149" s="5">
        <v>134.88999999999999</v>
      </c>
      <c r="M9149" s="6">
        <v>45671</v>
      </c>
      <c r="N9149" s="5">
        <v>101.99</v>
      </c>
    </row>
    <row r="9150" spans="3:14" x14ac:dyDescent="0.2">
      <c r="C9150" s="6">
        <v>45674</v>
      </c>
      <c r="D9150" s="5">
        <v>173.81</v>
      </c>
      <c r="M9150" s="6">
        <v>45672</v>
      </c>
      <c r="N9150" s="5">
        <v>93.1</v>
      </c>
    </row>
    <row r="9151" spans="3:14" x14ac:dyDescent="0.2">
      <c r="C9151" s="6">
        <v>45675</v>
      </c>
      <c r="D9151" s="5">
        <v>234.19</v>
      </c>
      <c r="M9151" s="6">
        <v>45673</v>
      </c>
      <c r="N9151" s="5">
        <v>92.72</v>
      </c>
    </row>
    <row r="9152" spans="3:14" x14ac:dyDescent="0.2">
      <c r="C9152" s="6">
        <v>45676</v>
      </c>
      <c r="D9152" s="5">
        <v>508.23</v>
      </c>
      <c r="M9152" s="6">
        <v>45674</v>
      </c>
      <c r="N9152" s="5">
        <v>95.6</v>
      </c>
    </row>
    <row r="9153" spans="3:14" x14ac:dyDescent="0.2">
      <c r="C9153" s="6">
        <v>45677</v>
      </c>
      <c r="D9153" s="5">
        <v>193.87</v>
      </c>
      <c r="M9153" s="6">
        <v>45675</v>
      </c>
      <c r="N9153" s="5">
        <v>95.6</v>
      </c>
    </row>
    <row r="9154" spans="3:14" x14ac:dyDescent="0.2">
      <c r="C9154" s="6">
        <v>45678</v>
      </c>
      <c r="D9154" s="5">
        <v>221.78</v>
      </c>
      <c r="M9154" s="6">
        <v>45676</v>
      </c>
      <c r="N9154" s="5">
        <v>95.6</v>
      </c>
    </row>
    <row r="9155" spans="3:14" x14ac:dyDescent="0.2">
      <c r="C9155" s="6">
        <v>45679</v>
      </c>
      <c r="D9155" s="5">
        <v>122.06</v>
      </c>
      <c r="M9155" s="6">
        <v>45677</v>
      </c>
      <c r="N9155" s="5">
        <v>95.6</v>
      </c>
    </row>
    <row r="9156" spans="3:14" x14ac:dyDescent="0.2">
      <c r="C9156" s="6">
        <v>45680</v>
      </c>
      <c r="D9156" s="5">
        <v>175</v>
      </c>
      <c r="M9156" s="6">
        <v>45678</v>
      </c>
      <c r="N9156" s="5">
        <v>96.78</v>
      </c>
    </row>
    <row r="9157" spans="3:14" x14ac:dyDescent="0.2">
      <c r="C9157" s="6">
        <v>45681</v>
      </c>
      <c r="D9157" s="5">
        <v>186.31</v>
      </c>
      <c r="M9157" s="6">
        <v>45679</v>
      </c>
      <c r="N9157" s="5">
        <v>89.9</v>
      </c>
    </row>
    <row r="9158" spans="3:14" x14ac:dyDescent="0.2">
      <c r="C9158" s="6">
        <v>45682</v>
      </c>
      <c r="D9158" s="5">
        <v>159.97</v>
      </c>
      <c r="M9158" s="6">
        <v>45680</v>
      </c>
      <c r="N9158" s="5">
        <v>88.51</v>
      </c>
    </row>
    <row r="9159" spans="3:14" x14ac:dyDescent="0.2">
      <c r="C9159" s="6">
        <v>45683</v>
      </c>
      <c r="D9159" s="5">
        <v>179.38</v>
      </c>
      <c r="M9159" s="6">
        <v>45681</v>
      </c>
      <c r="N9159" s="5">
        <v>86.75</v>
      </c>
    </row>
    <row r="9160" spans="3:14" x14ac:dyDescent="0.2">
      <c r="C9160" s="6">
        <v>45684</v>
      </c>
      <c r="D9160" s="5">
        <v>160.22</v>
      </c>
      <c r="M9160" s="6">
        <v>45682</v>
      </c>
      <c r="N9160" s="5">
        <v>86.75</v>
      </c>
    </row>
    <row r="9161" spans="3:14" x14ac:dyDescent="0.2">
      <c r="C9161" s="6">
        <v>45685</v>
      </c>
      <c r="D9161" s="5">
        <v>265.45999999999998</v>
      </c>
      <c r="M9161" s="6">
        <v>45683</v>
      </c>
      <c r="N9161" s="5">
        <v>86.75</v>
      </c>
    </row>
    <row r="9162" spans="3:14" x14ac:dyDescent="0.2">
      <c r="C9162" s="6">
        <v>45686</v>
      </c>
      <c r="D9162" s="5">
        <v>348.12</v>
      </c>
      <c r="M9162" s="6">
        <v>45684</v>
      </c>
      <c r="N9162" s="5">
        <v>95.05</v>
      </c>
    </row>
    <row r="9163" spans="3:14" x14ac:dyDescent="0.2">
      <c r="C9163" s="6">
        <v>45687</v>
      </c>
      <c r="D9163" s="5">
        <v>286.36</v>
      </c>
      <c r="M9163" s="6">
        <v>45685</v>
      </c>
      <c r="N9163" s="5">
        <v>92.83</v>
      </c>
    </row>
    <row r="9164" spans="3:14" x14ac:dyDescent="0.2">
      <c r="C9164" s="6">
        <v>45688</v>
      </c>
      <c r="D9164" s="5">
        <v>504.25</v>
      </c>
      <c r="M9164" s="6">
        <v>45686</v>
      </c>
      <c r="N9164" s="5">
        <v>90.73</v>
      </c>
    </row>
    <row r="9165" spans="3:14" x14ac:dyDescent="0.2">
      <c r="C9165" s="6">
        <v>45689</v>
      </c>
      <c r="D9165" s="5">
        <v>247.37</v>
      </c>
      <c r="M9165" s="6">
        <v>45687</v>
      </c>
      <c r="N9165" s="5">
        <v>90.54</v>
      </c>
    </row>
    <row r="9166" spans="3:14" x14ac:dyDescent="0.2">
      <c r="C9166" s="6">
        <v>45690</v>
      </c>
      <c r="D9166" s="5">
        <v>323.82</v>
      </c>
      <c r="M9166" s="6">
        <v>45688</v>
      </c>
      <c r="N9166" s="5">
        <v>91.76</v>
      </c>
    </row>
    <row r="9167" spans="3:14" x14ac:dyDescent="0.2">
      <c r="C9167" s="6">
        <v>45691</v>
      </c>
      <c r="D9167" s="5">
        <v>249.76</v>
      </c>
      <c r="M9167" s="6">
        <v>45689</v>
      </c>
      <c r="N9167" s="5">
        <v>91.76</v>
      </c>
    </row>
    <row r="9168" spans="3:14" x14ac:dyDescent="0.2">
      <c r="C9168" s="6">
        <v>45692</v>
      </c>
      <c r="D9168" s="5">
        <v>249.76</v>
      </c>
      <c r="M9168" s="6">
        <v>45690</v>
      </c>
      <c r="N9168" s="5">
        <v>91.76</v>
      </c>
    </row>
    <row r="9169" spans="3:14" x14ac:dyDescent="0.2">
      <c r="C9169" s="6">
        <v>45693</v>
      </c>
      <c r="D9169" s="5">
        <v>226.19</v>
      </c>
      <c r="M9169" s="6">
        <v>45691</v>
      </c>
      <c r="N9169" s="5">
        <v>94.15</v>
      </c>
    </row>
    <row r="9170" spans="3:14" x14ac:dyDescent="0.2">
      <c r="C9170" s="6">
        <v>45694</v>
      </c>
      <c r="D9170" s="5">
        <v>372.45</v>
      </c>
      <c r="M9170" s="6">
        <v>45692</v>
      </c>
      <c r="N9170" s="5">
        <v>90.28</v>
      </c>
    </row>
    <row r="9171" spans="3:14" x14ac:dyDescent="0.2">
      <c r="C9171" s="6">
        <v>45695</v>
      </c>
      <c r="D9171" s="5">
        <v>332.89</v>
      </c>
      <c r="M9171" s="6">
        <v>45693</v>
      </c>
      <c r="N9171" s="5">
        <v>94.68</v>
      </c>
    </row>
    <row r="9172" spans="3:14" x14ac:dyDescent="0.2">
      <c r="C9172" s="6">
        <v>45696</v>
      </c>
      <c r="D9172" s="5">
        <v>578.84</v>
      </c>
      <c r="M9172" s="6">
        <v>45694</v>
      </c>
      <c r="N9172" s="5">
        <v>93.9</v>
      </c>
    </row>
    <row r="9173" spans="3:14" x14ac:dyDescent="0.2">
      <c r="C9173" s="6">
        <v>45697</v>
      </c>
      <c r="D9173" s="5">
        <v>613.98</v>
      </c>
      <c r="M9173" s="6">
        <v>45695</v>
      </c>
      <c r="N9173" s="5">
        <v>93.13</v>
      </c>
    </row>
    <row r="9174" spans="3:14" x14ac:dyDescent="0.2">
      <c r="C9174" s="6">
        <v>45698</v>
      </c>
      <c r="D9174" s="5">
        <v>290.33999999999997</v>
      </c>
      <c r="M9174" s="6">
        <v>45696</v>
      </c>
      <c r="N9174" s="5">
        <v>93.13</v>
      </c>
    </row>
    <row r="9175" spans="3:14" x14ac:dyDescent="0.2">
      <c r="C9175" s="6">
        <v>45699</v>
      </c>
      <c r="D9175" s="5">
        <v>231.02</v>
      </c>
      <c r="M9175" s="6">
        <v>45697</v>
      </c>
      <c r="N9175" s="5">
        <v>93.13</v>
      </c>
    </row>
    <row r="9176" spans="3:14" x14ac:dyDescent="0.2">
      <c r="C9176" s="6">
        <v>45700</v>
      </c>
      <c r="D9176" s="5">
        <v>285.79000000000002</v>
      </c>
      <c r="M9176" s="6">
        <v>45698</v>
      </c>
      <c r="N9176" s="5">
        <v>87.68</v>
      </c>
    </row>
    <row r="9177" spans="3:14" x14ac:dyDescent="0.2">
      <c r="C9177" s="6">
        <v>45701</v>
      </c>
      <c r="D9177" s="5">
        <v>237.14</v>
      </c>
      <c r="M9177" s="6">
        <v>45699</v>
      </c>
      <c r="N9177" s="5">
        <v>85.58</v>
      </c>
    </row>
    <row r="9178" spans="3:14" x14ac:dyDescent="0.2">
      <c r="C9178" s="6">
        <v>45702</v>
      </c>
      <c r="D9178" s="5">
        <v>299.08</v>
      </c>
      <c r="M9178" s="6">
        <v>45700</v>
      </c>
      <c r="N9178" s="5">
        <v>86.58</v>
      </c>
    </row>
    <row r="9179" spans="3:14" x14ac:dyDescent="0.2">
      <c r="C9179" s="6">
        <v>45703</v>
      </c>
      <c r="D9179" s="5">
        <v>229.84</v>
      </c>
      <c r="M9179" s="6">
        <v>45701</v>
      </c>
      <c r="N9179" s="5">
        <v>84.57</v>
      </c>
    </row>
    <row r="9180" spans="3:14" x14ac:dyDescent="0.2">
      <c r="C9180" s="6">
        <v>45704</v>
      </c>
      <c r="D9180" s="5">
        <v>295.02</v>
      </c>
      <c r="M9180" s="6">
        <v>45702</v>
      </c>
      <c r="N9180" s="5">
        <v>84.67</v>
      </c>
    </row>
    <row r="9181" spans="3:14" x14ac:dyDescent="0.2">
      <c r="C9181" s="6">
        <v>45705</v>
      </c>
      <c r="D9181" s="5">
        <v>376.42</v>
      </c>
      <c r="M9181" s="6">
        <v>45703</v>
      </c>
      <c r="N9181" s="5">
        <v>84.67</v>
      </c>
    </row>
    <row r="9182" spans="3:14" x14ac:dyDescent="0.2">
      <c r="C9182" s="6">
        <v>45706</v>
      </c>
      <c r="D9182" s="5">
        <v>278.62</v>
      </c>
      <c r="M9182" s="6">
        <v>45704</v>
      </c>
      <c r="N9182" s="5">
        <v>84.67</v>
      </c>
    </row>
    <row r="9183" spans="3:14" x14ac:dyDescent="0.2">
      <c r="C9183" s="6">
        <v>45707</v>
      </c>
      <c r="D9183" s="5">
        <v>341.26</v>
      </c>
      <c r="M9183" s="6">
        <v>45705</v>
      </c>
      <c r="N9183" s="5">
        <v>84.67</v>
      </c>
    </row>
    <row r="9184" spans="3:14" x14ac:dyDescent="0.2">
      <c r="C9184" s="6">
        <v>45708</v>
      </c>
      <c r="D9184" s="5">
        <v>373.35</v>
      </c>
      <c r="M9184" s="6">
        <v>45706</v>
      </c>
      <c r="N9184" s="5">
        <v>84.51</v>
      </c>
    </row>
    <row r="9185" spans="3:14" x14ac:dyDescent="0.2">
      <c r="C9185" s="6">
        <v>45709</v>
      </c>
      <c r="D9185" s="5">
        <v>379.85</v>
      </c>
      <c r="M9185" s="6">
        <v>45707</v>
      </c>
      <c r="N9185" s="5">
        <v>83.86</v>
      </c>
    </row>
    <row r="9186" spans="3:14" x14ac:dyDescent="0.2">
      <c r="C9186" s="6">
        <v>45710</v>
      </c>
      <c r="D9186" s="5">
        <v>200.86</v>
      </c>
      <c r="M9186" s="6">
        <v>45708</v>
      </c>
      <c r="N9186" s="5">
        <v>86.26</v>
      </c>
    </row>
    <row r="9187" spans="3:14" x14ac:dyDescent="0.2">
      <c r="C9187" s="6">
        <v>45711</v>
      </c>
      <c r="D9187" s="5">
        <v>478.29</v>
      </c>
      <c r="M9187" s="6">
        <v>45709</v>
      </c>
      <c r="N9187" s="5">
        <v>91.83</v>
      </c>
    </row>
    <row r="9188" spans="3:14" x14ac:dyDescent="0.2">
      <c r="C9188" s="6">
        <v>45712</v>
      </c>
      <c r="D9188" s="5">
        <v>355.54</v>
      </c>
      <c r="M9188" s="6">
        <v>45710</v>
      </c>
      <c r="N9188" s="5">
        <v>91.83</v>
      </c>
    </row>
    <row r="9189" spans="3:14" x14ac:dyDescent="0.2">
      <c r="C9189" s="6">
        <v>45713</v>
      </c>
      <c r="D9189" s="5">
        <v>227.14</v>
      </c>
      <c r="M9189" s="6">
        <v>45711</v>
      </c>
      <c r="N9189" s="5">
        <v>91.83</v>
      </c>
    </row>
    <row r="9190" spans="3:14" x14ac:dyDescent="0.2">
      <c r="C9190" s="6">
        <v>45714</v>
      </c>
      <c r="D9190" s="5">
        <v>275.17</v>
      </c>
      <c r="M9190" s="6">
        <v>45712</v>
      </c>
      <c r="N9190" s="5">
        <v>88.44</v>
      </c>
    </row>
    <row r="9191" spans="3:14" x14ac:dyDescent="0.2">
      <c r="C9191" s="6">
        <v>45715</v>
      </c>
      <c r="D9191" s="5">
        <v>293.02</v>
      </c>
      <c r="M9191" s="6">
        <v>45713</v>
      </c>
      <c r="N9191" s="5">
        <v>96.61</v>
      </c>
    </row>
    <row r="9192" spans="3:14" x14ac:dyDescent="0.2">
      <c r="C9192" s="6">
        <v>45716</v>
      </c>
      <c r="D9192" s="5">
        <v>345.55</v>
      </c>
      <c r="M9192" s="6">
        <v>45714</v>
      </c>
      <c r="N9192" s="5">
        <v>97.52</v>
      </c>
    </row>
    <row r="9193" spans="3:14" x14ac:dyDescent="0.2">
      <c r="C9193" s="6">
        <v>45717</v>
      </c>
      <c r="D9193" s="5">
        <v>523.16</v>
      </c>
      <c r="M9193" s="6">
        <v>45715</v>
      </c>
      <c r="N9193" s="5">
        <v>96.27</v>
      </c>
    </row>
    <row r="9194" spans="3:14" x14ac:dyDescent="0.2">
      <c r="C9194" s="6">
        <v>45718</v>
      </c>
      <c r="D9194" s="5">
        <v>479.31</v>
      </c>
      <c r="M9194" s="6">
        <v>45716</v>
      </c>
      <c r="N9194" s="5">
        <v>104.46</v>
      </c>
    </row>
    <row r="9195" spans="3:14" x14ac:dyDescent="0.2">
      <c r="C9195" s="6">
        <v>45719</v>
      </c>
      <c r="D9195" s="5">
        <v>438.01</v>
      </c>
      <c r="M9195" s="6">
        <v>45717</v>
      </c>
      <c r="N9195" s="5">
        <v>104.46</v>
      </c>
    </row>
    <row r="9196" spans="3:14" x14ac:dyDescent="0.2">
      <c r="C9196" s="6">
        <v>45720</v>
      </c>
      <c r="D9196" s="5">
        <v>448.72</v>
      </c>
      <c r="M9196" s="6">
        <v>45718</v>
      </c>
      <c r="N9196" s="5">
        <v>104.46</v>
      </c>
    </row>
    <row r="9197" spans="3:14" x14ac:dyDescent="0.2">
      <c r="C9197" s="6">
        <v>45721</v>
      </c>
      <c r="D9197" s="5">
        <v>397.48</v>
      </c>
      <c r="M9197" s="6">
        <v>45719</v>
      </c>
      <c r="N9197" s="5">
        <v>105.65</v>
      </c>
    </row>
    <row r="9198" spans="3:14" x14ac:dyDescent="0.2">
      <c r="C9198" s="6">
        <v>45722</v>
      </c>
      <c r="D9198" s="5">
        <v>743.27</v>
      </c>
      <c r="M9198" s="6">
        <v>45720</v>
      </c>
      <c r="N9198" s="5">
        <v>108.87</v>
      </c>
    </row>
    <row r="9199" spans="3:14" x14ac:dyDescent="0.2">
      <c r="C9199" s="6">
        <v>45723</v>
      </c>
      <c r="D9199" s="5">
        <v>517.66999999999996</v>
      </c>
      <c r="M9199" s="6">
        <v>45721</v>
      </c>
      <c r="N9199" s="5">
        <v>104.32</v>
      </c>
    </row>
    <row r="9200" spans="3:14" x14ac:dyDescent="0.2">
      <c r="C9200" s="6">
        <v>45724</v>
      </c>
      <c r="D9200" s="5">
        <v>475.08</v>
      </c>
      <c r="M9200" s="6">
        <v>45722</v>
      </c>
      <c r="N9200" s="5">
        <v>108.95</v>
      </c>
    </row>
    <row r="9201" spans="3:14" x14ac:dyDescent="0.2">
      <c r="C9201" s="6">
        <v>45725</v>
      </c>
      <c r="D9201" s="5">
        <v>475.08</v>
      </c>
      <c r="M9201" s="6">
        <v>45723</v>
      </c>
      <c r="N9201" s="5">
        <v>104.41</v>
      </c>
    </row>
    <row r="9202" spans="3:14" x14ac:dyDescent="0.2">
      <c r="C9202" s="6">
        <v>45726</v>
      </c>
      <c r="D9202" s="5">
        <v>403.78</v>
      </c>
      <c r="M9202" s="6">
        <v>45724</v>
      </c>
      <c r="N9202" s="5">
        <v>104.41</v>
      </c>
    </row>
    <row r="9203" spans="3:14" x14ac:dyDescent="0.2">
      <c r="C9203" s="6">
        <v>45727</v>
      </c>
      <c r="D9203" s="5">
        <v>700.32</v>
      </c>
      <c r="M9203" s="6">
        <v>45725</v>
      </c>
      <c r="N9203" s="5">
        <v>104.41</v>
      </c>
    </row>
    <row r="9204" spans="3:14" x14ac:dyDescent="0.2">
      <c r="C9204" s="6">
        <v>45728</v>
      </c>
      <c r="D9204" s="5">
        <v>421.53</v>
      </c>
      <c r="M9204" s="6">
        <v>45726</v>
      </c>
      <c r="N9204" s="5">
        <v>112.5</v>
      </c>
    </row>
    <row r="9205" spans="3:14" x14ac:dyDescent="0.2">
      <c r="C9205" s="6">
        <v>45729</v>
      </c>
      <c r="D9205" s="5">
        <v>466.6</v>
      </c>
      <c r="M9205" s="6">
        <v>45727</v>
      </c>
      <c r="N9205" s="5">
        <v>114.6</v>
      </c>
    </row>
    <row r="9206" spans="3:14" x14ac:dyDescent="0.2">
      <c r="C9206" s="6">
        <v>45730</v>
      </c>
      <c r="D9206" s="5">
        <v>440.27</v>
      </c>
      <c r="M9206" s="6">
        <v>45728</v>
      </c>
      <c r="N9206" s="5">
        <v>104.11</v>
      </c>
    </row>
    <row r="9207" spans="3:14" x14ac:dyDescent="0.2">
      <c r="C9207" s="6">
        <v>45731</v>
      </c>
      <c r="D9207" s="5">
        <v>487</v>
      </c>
      <c r="M9207" s="6">
        <v>45729</v>
      </c>
      <c r="N9207" s="5">
        <v>106.19</v>
      </c>
    </row>
    <row r="9208" spans="3:14" x14ac:dyDescent="0.2">
      <c r="C9208" s="6">
        <v>45732</v>
      </c>
      <c r="D9208" s="5">
        <v>731.88</v>
      </c>
      <c r="M9208" s="6">
        <v>45730</v>
      </c>
      <c r="N9208" s="5">
        <v>101.01</v>
      </c>
    </row>
    <row r="9209" spans="3:14" x14ac:dyDescent="0.2">
      <c r="C9209" s="6">
        <v>45733</v>
      </c>
      <c r="D9209" s="5">
        <v>649.57000000000005</v>
      </c>
      <c r="M9209" s="6">
        <v>45731</v>
      </c>
      <c r="N9209" s="5">
        <v>101.01</v>
      </c>
    </row>
    <row r="9210" spans="3:14" x14ac:dyDescent="0.2">
      <c r="C9210" s="6">
        <v>45734</v>
      </c>
      <c r="D9210" s="5">
        <v>601.30999999999995</v>
      </c>
      <c r="M9210" s="6">
        <v>45732</v>
      </c>
      <c r="N9210" s="5">
        <v>101.01</v>
      </c>
    </row>
    <row r="9211" spans="3:14" x14ac:dyDescent="0.2">
      <c r="C9211" s="6">
        <v>45735</v>
      </c>
      <c r="D9211" s="5">
        <v>570.42999999999995</v>
      </c>
      <c r="M9211" s="6">
        <v>45733</v>
      </c>
      <c r="N9211" s="5">
        <v>99.78</v>
      </c>
    </row>
    <row r="9212" spans="3:14" x14ac:dyDescent="0.2">
      <c r="C9212" s="6">
        <v>45736</v>
      </c>
      <c r="D9212" s="5">
        <v>442.72</v>
      </c>
      <c r="M9212" s="6">
        <v>45734</v>
      </c>
      <c r="N9212" s="5">
        <v>96.68</v>
      </c>
    </row>
    <row r="9213" spans="3:14" x14ac:dyDescent="0.2">
      <c r="C9213" s="6">
        <v>45737</v>
      </c>
      <c r="D9213" s="5">
        <v>376.51</v>
      </c>
      <c r="M9213" s="6">
        <v>45735</v>
      </c>
      <c r="N9213" s="5">
        <v>91.4</v>
      </c>
    </row>
    <row r="9214" spans="3:14" x14ac:dyDescent="0.2">
      <c r="C9214" s="6">
        <v>45738</v>
      </c>
      <c r="D9214" s="5">
        <v>471.88</v>
      </c>
      <c r="M9214" s="6">
        <v>45736</v>
      </c>
      <c r="N9214" s="5">
        <v>95.74</v>
      </c>
    </row>
    <row r="9215" spans="3:14" x14ac:dyDescent="0.2">
      <c r="C9215" s="6">
        <v>45739</v>
      </c>
      <c r="D9215" s="5">
        <v>539.30999999999995</v>
      </c>
      <c r="M9215" s="6">
        <v>45737</v>
      </c>
      <c r="N9215" s="5">
        <v>94.54</v>
      </c>
    </row>
    <row r="9216" spans="3:14" x14ac:dyDescent="0.2">
      <c r="C9216" s="6">
        <v>45740</v>
      </c>
      <c r="D9216" s="5">
        <v>503.51</v>
      </c>
      <c r="M9216" s="6">
        <v>45738</v>
      </c>
      <c r="N9216" s="5">
        <v>94.54</v>
      </c>
    </row>
    <row r="9217" spans="3:14" x14ac:dyDescent="0.2">
      <c r="C9217" s="6">
        <v>45741</v>
      </c>
      <c r="D9217" s="5">
        <v>476.87</v>
      </c>
      <c r="M9217" s="6">
        <v>45739</v>
      </c>
      <c r="N9217" s="5">
        <v>94.54</v>
      </c>
    </row>
    <row r="9218" spans="3:14" x14ac:dyDescent="0.2">
      <c r="C9218" s="6">
        <v>45742</v>
      </c>
      <c r="D9218" s="5">
        <v>315.44</v>
      </c>
      <c r="M9218" s="6">
        <v>45740</v>
      </c>
      <c r="N9218" s="5">
        <v>95.22</v>
      </c>
    </row>
    <row r="9219" spans="3:14" x14ac:dyDescent="0.2">
      <c r="C9219" s="6">
        <v>45743</v>
      </c>
      <c r="D9219" s="5">
        <v>305.64999999999998</v>
      </c>
      <c r="M9219" s="6">
        <v>45741</v>
      </c>
      <c r="N9219" s="5">
        <v>93.57</v>
      </c>
    </row>
    <row r="9220" spans="3:14" x14ac:dyDescent="0.2">
      <c r="C9220" s="6">
        <v>45744</v>
      </c>
      <c r="D9220" s="5">
        <v>365.23</v>
      </c>
      <c r="M9220" s="6">
        <v>45742</v>
      </c>
      <c r="N9220" s="5">
        <v>91.41</v>
      </c>
    </row>
    <row r="9221" spans="3:14" x14ac:dyDescent="0.2">
      <c r="C9221" s="6">
        <v>45745</v>
      </c>
      <c r="D9221" s="5">
        <v>281.52</v>
      </c>
      <c r="M9221" s="6">
        <v>45743</v>
      </c>
      <c r="N9221" s="5">
        <v>91.03</v>
      </c>
    </row>
    <row r="9222" spans="3:14" x14ac:dyDescent="0.2">
      <c r="C9222" s="6">
        <v>45746</v>
      </c>
      <c r="D9222" s="5">
        <v>616.65</v>
      </c>
      <c r="M9222" s="6">
        <v>45744</v>
      </c>
      <c r="N9222" s="5">
        <v>96.83</v>
      </c>
    </row>
    <row r="9223" spans="3:14" x14ac:dyDescent="0.2">
      <c r="C9223" s="6">
        <v>45747</v>
      </c>
      <c r="D9223" s="5">
        <v>428.9</v>
      </c>
      <c r="M9223" s="6">
        <v>45745</v>
      </c>
      <c r="N9223" s="5">
        <v>96.83</v>
      </c>
    </row>
    <row r="9224" spans="3:14" x14ac:dyDescent="0.2">
      <c r="C9224" s="6">
        <v>45748</v>
      </c>
      <c r="D9224" s="5">
        <v>659.49</v>
      </c>
      <c r="M9224" s="6">
        <v>45746</v>
      </c>
      <c r="N9224" s="5">
        <v>96.83</v>
      </c>
    </row>
    <row r="9225" spans="3:14" x14ac:dyDescent="0.2">
      <c r="C9225" s="6">
        <v>45749</v>
      </c>
      <c r="D9225" s="5">
        <v>458.41</v>
      </c>
      <c r="M9225" s="6">
        <v>45747</v>
      </c>
      <c r="N9225" s="5">
        <v>101.35</v>
      </c>
    </row>
    <row r="9226" spans="3:14" x14ac:dyDescent="0.2">
      <c r="C9226" s="6">
        <v>45750</v>
      </c>
      <c r="D9226" s="5">
        <v>441.07</v>
      </c>
      <c r="M9226" s="6">
        <v>45748</v>
      </c>
      <c r="N9226" s="5">
        <v>104.73</v>
      </c>
    </row>
    <row r="9227" spans="3:14" x14ac:dyDescent="0.2">
      <c r="C9227" s="6">
        <v>45751</v>
      </c>
      <c r="D9227" s="5">
        <v>568.5</v>
      </c>
      <c r="M9227" s="6">
        <v>45749</v>
      </c>
      <c r="N9227" s="5">
        <v>106.39</v>
      </c>
    </row>
    <row r="9228" spans="3:14" x14ac:dyDescent="0.2">
      <c r="C9228" s="6">
        <v>45752</v>
      </c>
      <c r="D9228" s="5">
        <v>1203.24</v>
      </c>
      <c r="M9228" s="6">
        <v>45750</v>
      </c>
      <c r="N9228" s="5">
        <v>112</v>
      </c>
    </row>
    <row r="9229" spans="3:14" x14ac:dyDescent="0.2">
      <c r="C9229" s="6">
        <v>45753</v>
      </c>
      <c r="D9229" s="5">
        <v>1203.24</v>
      </c>
      <c r="M9229" s="6">
        <v>45751</v>
      </c>
      <c r="N9229" s="5">
        <v>125.71</v>
      </c>
    </row>
    <row r="9230" spans="3:14" x14ac:dyDescent="0.2">
      <c r="C9230" s="6">
        <v>45754</v>
      </c>
      <c r="D9230" s="5">
        <v>574.97</v>
      </c>
      <c r="M9230" s="6">
        <v>45752</v>
      </c>
      <c r="N9230" s="5">
        <v>125.71</v>
      </c>
    </row>
    <row r="9231" spans="3:14" x14ac:dyDescent="0.2">
      <c r="C9231" s="6">
        <v>45755</v>
      </c>
      <c r="D9231" s="5">
        <v>565.99</v>
      </c>
      <c r="M9231" s="6">
        <v>45753</v>
      </c>
      <c r="N9231" s="5">
        <v>125.71</v>
      </c>
    </row>
    <row r="9232" spans="3:14" x14ac:dyDescent="0.2">
      <c r="C9232" s="6">
        <v>45756</v>
      </c>
      <c r="D9232" s="5">
        <v>590.08000000000004</v>
      </c>
      <c r="M9232" s="6">
        <v>45754</v>
      </c>
      <c r="N9232" s="5">
        <v>137.30000000000001</v>
      </c>
    </row>
    <row r="9233" spans="3:14" x14ac:dyDescent="0.2">
      <c r="C9233" s="6">
        <v>45757</v>
      </c>
      <c r="D9233" s="5">
        <v>623.45000000000005</v>
      </c>
      <c r="M9233" s="6">
        <v>45755</v>
      </c>
      <c r="N9233" s="5">
        <v>139.88</v>
      </c>
    </row>
    <row r="9234" spans="3:14" x14ac:dyDescent="0.2">
      <c r="C9234" s="6">
        <v>45758</v>
      </c>
      <c r="D9234" s="5">
        <v>834.03</v>
      </c>
      <c r="M9234" s="6">
        <v>45756</v>
      </c>
      <c r="N9234" s="5">
        <v>128.83000000000001</v>
      </c>
    </row>
    <row r="9235" spans="3:14" x14ac:dyDescent="0.2">
      <c r="C9235" s="6">
        <v>45759</v>
      </c>
      <c r="D9235" s="5">
        <v>589.49</v>
      </c>
      <c r="M9235" s="6">
        <v>45757</v>
      </c>
      <c r="N9235" s="5">
        <v>128.35</v>
      </c>
    </row>
    <row r="9236" spans="3:14" x14ac:dyDescent="0.2">
      <c r="C9236" s="6">
        <v>45760</v>
      </c>
      <c r="D9236" s="5">
        <v>910.44</v>
      </c>
      <c r="M9236" s="6">
        <v>45758</v>
      </c>
      <c r="N9236" s="5">
        <v>137.26</v>
      </c>
    </row>
    <row r="9237" spans="3:14" x14ac:dyDescent="0.2">
      <c r="C9237" s="6">
        <v>45761</v>
      </c>
      <c r="D9237" s="5">
        <v>490.46</v>
      </c>
      <c r="M9237" s="6">
        <v>45759</v>
      </c>
      <c r="N9237" s="5">
        <v>137.26</v>
      </c>
    </row>
    <row r="9238" spans="3:14" x14ac:dyDescent="0.2">
      <c r="C9238" s="6">
        <v>45762</v>
      </c>
      <c r="D9238" s="5">
        <v>371.97</v>
      </c>
      <c r="M9238" s="6">
        <v>45760</v>
      </c>
      <c r="N9238" s="5">
        <v>137.26</v>
      </c>
    </row>
    <row r="9239" spans="3:14" x14ac:dyDescent="0.2">
      <c r="C9239" s="6">
        <v>45763</v>
      </c>
      <c r="D9239" s="5">
        <v>506.96</v>
      </c>
      <c r="M9239" s="6">
        <v>45761</v>
      </c>
      <c r="N9239" s="5">
        <v>132.46</v>
      </c>
    </row>
    <row r="9240" spans="3:14" x14ac:dyDescent="0.2">
      <c r="C9240" s="6">
        <v>45764</v>
      </c>
      <c r="D9240" s="5">
        <v>511.18</v>
      </c>
      <c r="M9240" s="6">
        <v>45762</v>
      </c>
      <c r="N9240" s="5">
        <v>122.56</v>
      </c>
    </row>
    <row r="9241" spans="3:14" x14ac:dyDescent="0.2">
      <c r="C9241" s="6">
        <v>45765</v>
      </c>
      <c r="D9241" s="5">
        <v>413.61</v>
      </c>
      <c r="M9241" s="6">
        <v>45763</v>
      </c>
      <c r="N9241" s="5">
        <v>119.4</v>
      </c>
    </row>
    <row r="9242" spans="3:14" x14ac:dyDescent="0.2">
      <c r="C9242" s="6">
        <v>45766</v>
      </c>
      <c r="D9242" s="5">
        <v>431.85</v>
      </c>
      <c r="M9242" s="6">
        <v>45764</v>
      </c>
      <c r="N9242" s="5">
        <v>114.64</v>
      </c>
    </row>
    <row r="9243" spans="3:14" x14ac:dyDescent="0.2">
      <c r="C9243" s="6">
        <v>45767</v>
      </c>
      <c r="D9243" s="5">
        <v>526.77</v>
      </c>
      <c r="M9243" s="6">
        <v>45765</v>
      </c>
      <c r="N9243" s="5">
        <v>114.64</v>
      </c>
    </row>
    <row r="9244" spans="3:14" x14ac:dyDescent="0.2">
      <c r="C9244" s="6">
        <v>45768</v>
      </c>
      <c r="D9244" s="5">
        <v>398.08</v>
      </c>
      <c r="M9244" s="6">
        <v>45766</v>
      </c>
      <c r="N9244" s="5">
        <v>114.64</v>
      </c>
    </row>
    <row r="9245" spans="3:14" x14ac:dyDescent="0.2">
      <c r="C9245" s="6">
        <v>45769</v>
      </c>
      <c r="D9245" s="5">
        <v>432.38</v>
      </c>
      <c r="M9245" s="6">
        <v>45767</v>
      </c>
      <c r="N9245" s="5">
        <v>114.64</v>
      </c>
    </row>
    <row r="9246" spans="3:14" x14ac:dyDescent="0.2">
      <c r="C9246" s="6">
        <v>45770</v>
      </c>
      <c r="D9246" s="5">
        <v>333.85</v>
      </c>
      <c r="M9246" s="6">
        <v>45768</v>
      </c>
      <c r="N9246" s="5">
        <v>128.56</v>
      </c>
    </row>
    <row r="9247" spans="3:14" x14ac:dyDescent="0.2">
      <c r="C9247" s="6">
        <v>45771</v>
      </c>
      <c r="D9247" s="5">
        <v>416.02</v>
      </c>
      <c r="M9247" s="6">
        <v>45769</v>
      </c>
      <c r="N9247" s="5">
        <v>118.35</v>
      </c>
    </row>
    <row r="9248" spans="3:14" x14ac:dyDescent="0.2">
      <c r="C9248" s="6">
        <v>45772</v>
      </c>
      <c r="D9248" s="5">
        <v>519.27</v>
      </c>
      <c r="M9248" s="6">
        <v>45770</v>
      </c>
      <c r="N9248" s="5">
        <v>116.6</v>
      </c>
    </row>
    <row r="9249" spans="3:14" x14ac:dyDescent="0.2">
      <c r="C9249" s="6">
        <v>45773</v>
      </c>
      <c r="D9249" s="5">
        <v>475.53</v>
      </c>
      <c r="M9249" s="6">
        <v>45771</v>
      </c>
      <c r="N9249" s="5">
        <v>108.28</v>
      </c>
    </row>
    <row r="9250" spans="3:14" x14ac:dyDescent="0.2">
      <c r="C9250" s="6">
        <v>45774</v>
      </c>
      <c r="D9250" s="5">
        <v>659.6</v>
      </c>
      <c r="M9250" s="6">
        <v>45772</v>
      </c>
      <c r="N9250" s="5">
        <v>105.79</v>
      </c>
    </row>
    <row r="9251" spans="3:14" x14ac:dyDescent="0.2">
      <c r="C9251" s="6">
        <v>45775</v>
      </c>
      <c r="D9251" s="5">
        <v>787.49</v>
      </c>
      <c r="M9251" s="6">
        <v>45773</v>
      </c>
      <c r="N9251" s="5">
        <v>105.79</v>
      </c>
    </row>
    <row r="9252" spans="3:14" x14ac:dyDescent="0.2">
      <c r="C9252" s="6">
        <v>45776</v>
      </c>
      <c r="D9252" s="5">
        <v>581.71</v>
      </c>
      <c r="M9252" s="6">
        <v>45774</v>
      </c>
      <c r="N9252" s="5">
        <v>105.79</v>
      </c>
    </row>
    <row r="9253" spans="3:14" x14ac:dyDescent="0.2">
      <c r="C9253" s="6">
        <v>45777</v>
      </c>
      <c r="D9253" s="5">
        <v>442.34</v>
      </c>
      <c r="M9253" s="6">
        <v>45775</v>
      </c>
      <c r="N9253" s="5">
        <v>110.01</v>
      </c>
    </row>
    <row r="9254" spans="3:14" x14ac:dyDescent="0.2">
      <c r="C9254" s="6">
        <v>45778</v>
      </c>
      <c r="D9254" s="5">
        <v>903.78</v>
      </c>
      <c r="M9254" s="6">
        <v>45776</v>
      </c>
      <c r="N9254" s="5">
        <v>112.27</v>
      </c>
    </row>
    <row r="9255" spans="3:14" x14ac:dyDescent="0.2">
      <c r="C9255" s="6">
        <v>45779</v>
      </c>
      <c r="D9255" s="5">
        <v>607</v>
      </c>
      <c r="M9255" s="6">
        <v>45777</v>
      </c>
      <c r="N9255" s="5">
        <v>112.48</v>
      </c>
    </row>
    <row r="9256" spans="3:14" x14ac:dyDescent="0.2">
      <c r="C9256" s="6">
        <v>45780</v>
      </c>
      <c r="D9256" s="5">
        <v>702.2</v>
      </c>
      <c r="M9256" s="6">
        <v>45778</v>
      </c>
      <c r="N9256" s="5">
        <v>107.33</v>
      </c>
    </row>
    <row r="9257" spans="3:14" x14ac:dyDescent="0.2">
      <c r="C9257" s="6">
        <v>45781</v>
      </c>
      <c r="D9257" s="5">
        <v>650.4</v>
      </c>
      <c r="M9257" s="6">
        <v>45779</v>
      </c>
      <c r="N9257" s="5">
        <v>101.4</v>
      </c>
    </row>
    <row r="9258" spans="3:14" x14ac:dyDescent="0.2">
      <c r="C9258" s="6">
        <v>45782</v>
      </c>
      <c r="D9258" s="5">
        <v>352.02</v>
      </c>
      <c r="M9258" s="6">
        <v>45780</v>
      </c>
      <c r="N9258" s="5">
        <v>101.4</v>
      </c>
    </row>
    <row r="9259" spans="3:14" x14ac:dyDescent="0.2">
      <c r="C9259" s="6">
        <v>45783</v>
      </c>
      <c r="D9259" s="5">
        <v>662.07</v>
      </c>
      <c r="M9259" s="6">
        <v>45781</v>
      </c>
      <c r="N9259" s="5">
        <v>101.4</v>
      </c>
    </row>
    <row r="9260" spans="3:14" x14ac:dyDescent="0.2">
      <c r="C9260" s="6">
        <v>45784</v>
      </c>
      <c r="D9260" s="5">
        <v>662.07</v>
      </c>
      <c r="M9260" s="6">
        <v>45782</v>
      </c>
      <c r="N9260" s="5">
        <v>104.45</v>
      </c>
    </row>
    <row r="9261" spans="3:14" x14ac:dyDescent="0.2">
      <c r="M9261" s="6">
        <v>45783</v>
      </c>
      <c r="N9261" s="5">
        <v>106.18</v>
      </c>
    </row>
    <row r="9262" spans="3:14" x14ac:dyDescent="0.2">
      <c r="M9262" s="6">
        <v>45784</v>
      </c>
      <c r="N9262" s="5">
        <v>99.87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25"/>
  <sheetViews>
    <sheetView topLeftCell="A1299" workbookViewId="0">
      <selection activeCell="G1322" sqref="G1322:H1325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C1293" s="6">
        <v>45574</v>
      </c>
      <c r="D1293" s="5">
        <v>7046840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C1294" s="6">
        <v>45581</v>
      </c>
      <c r="D1294" s="5">
        <v>7039284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A1295" s="6">
        <v>45569</v>
      </c>
      <c r="B1295" s="5">
        <v>260</v>
      </c>
      <c r="C1295" s="6">
        <v>45588</v>
      </c>
      <c r="D1295" s="5">
        <v>7029408</v>
      </c>
      <c r="E1295" s="6">
        <v>45567</v>
      </c>
      <c r="F1295" s="5">
        <v>3089598</v>
      </c>
      <c r="G1295" s="6">
        <v>45567</v>
      </c>
      <c r="H1295" s="5">
        <v>798277</v>
      </c>
    </row>
    <row r="1296" spans="1:8" x14ac:dyDescent="0.2">
      <c r="A1296" s="6">
        <v>45576</v>
      </c>
      <c r="B1296" s="5">
        <v>241</v>
      </c>
      <c r="C1296" s="6">
        <v>45595</v>
      </c>
      <c r="D1296" s="5">
        <v>7013490</v>
      </c>
      <c r="E1296" s="6">
        <v>45574</v>
      </c>
      <c r="F1296" s="5">
        <v>3186207</v>
      </c>
      <c r="G1296" s="6">
        <v>45574</v>
      </c>
      <c r="H1296" s="5">
        <v>802115</v>
      </c>
    </row>
    <row r="1297" spans="1:8" x14ac:dyDescent="0.2">
      <c r="A1297" s="6">
        <v>45583</v>
      </c>
      <c r="B1297" s="5">
        <v>228</v>
      </c>
      <c r="C1297" s="6">
        <v>45602</v>
      </c>
      <c r="D1297" s="5">
        <v>6994299</v>
      </c>
      <c r="E1297" s="6">
        <v>45581</v>
      </c>
      <c r="F1297" s="5">
        <v>3209877</v>
      </c>
      <c r="G1297" s="6">
        <v>45581</v>
      </c>
      <c r="H1297" s="5">
        <v>791792</v>
      </c>
    </row>
    <row r="1298" spans="1:8" x14ac:dyDescent="0.2">
      <c r="A1298" s="6">
        <v>45590</v>
      </c>
      <c r="B1298" s="5">
        <v>218</v>
      </c>
      <c r="C1298" s="6">
        <v>45609</v>
      </c>
      <c r="D1298" s="5">
        <v>6967108</v>
      </c>
      <c r="E1298" s="6">
        <v>45588</v>
      </c>
      <c r="F1298" s="5">
        <v>3230145</v>
      </c>
      <c r="G1298" s="6">
        <v>45588</v>
      </c>
      <c r="H1298" s="5">
        <v>829991</v>
      </c>
    </row>
    <row r="1299" spans="1:8" x14ac:dyDescent="0.2">
      <c r="A1299" s="6">
        <v>45597</v>
      </c>
      <c r="B1299" s="5">
        <v>221</v>
      </c>
      <c r="C1299" s="6">
        <v>45616</v>
      </c>
      <c r="D1299" s="5">
        <v>6923731</v>
      </c>
      <c r="E1299" s="6">
        <v>45595</v>
      </c>
      <c r="F1299" s="5">
        <v>3236958</v>
      </c>
      <c r="G1299" s="6">
        <v>45595</v>
      </c>
      <c r="H1299" s="5">
        <v>835237</v>
      </c>
    </row>
    <row r="1300" spans="1:8" x14ac:dyDescent="0.2">
      <c r="A1300" s="6">
        <v>45604</v>
      </c>
      <c r="B1300" s="5">
        <v>219</v>
      </c>
      <c r="C1300" s="6">
        <v>45623</v>
      </c>
      <c r="D1300" s="5">
        <v>6905140</v>
      </c>
      <c r="E1300" s="6">
        <v>45602</v>
      </c>
      <c r="F1300" s="5">
        <v>3274120</v>
      </c>
      <c r="G1300" s="6">
        <v>45602</v>
      </c>
      <c r="H1300" s="5">
        <v>842051</v>
      </c>
    </row>
    <row r="1301" spans="1:8" x14ac:dyDescent="0.2">
      <c r="A1301" s="6">
        <v>45611</v>
      </c>
      <c r="B1301" s="5">
        <v>215</v>
      </c>
      <c r="C1301" s="6">
        <v>45630</v>
      </c>
      <c r="D1301" s="5">
        <v>6895827</v>
      </c>
      <c r="E1301" s="6">
        <v>45609</v>
      </c>
      <c r="F1301" s="5">
        <v>3244149</v>
      </c>
      <c r="G1301" s="6">
        <v>45609</v>
      </c>
      <c r="H1301" s="5">
        <v>832186</v>
      </c>
    </row>
    <row r="1302" spans="1:8" x14ac:dyDescent="0.2">
      <c r="A1302" s="6">
        <v>45618</v>
      </c>
      <c r="B1302" s="5">
        <v>213</v>
      </c>
      <c r="C1302" s="6">
        <v>45637</v>
      </c>
      <c r="D1302" s="5">
        <v>6897485</v>
      </c>
      <c r="E1302" s="6">
        <v>45616</v>
      </c>
      <c r="F1302" s="5">
        <v>3286885</v>
      </c>
      <c r="G1302" s="6">
        <v>45616</v>
      </c>
      <c r="H1302" s="5">
        <v>751873</v>
      </c>
    </row>
    <row r="1303" spans="1:8" x14ac:dyDescent="0.2">
      <c r="A1303" s="6">
        <v>45625</v>
      </c>
      <c r="B1303" s="5">
        <v>225</v>
      </c>
      <c r="C1303" s="6">
        <v>45644</v>
      </c>
      <c r="D1303" s="5">
        <v>6889332</v>
      </c>
      <c r="E1303" s="6">
        <v>45623</v>
      </c>
      <c r="F1303" s="5">
        <v>3227674</v>
      </c>
      <c r="G1303" s="6">
        <v>45623</v>
      </c>
      <c r="H1303" s="5">
        <v>775250</v>
      </c>
    </row>
    <row r="1304" spans="1:8" x14ac:dyDescent="0.2">
      <c r="A1304" s="6">
        <v>45632</v>
      </c>
      <c r="B1304" s="5">
        <v>242</v>
      </c>
      <c r="C1304" s="6">
        <v>45651</v>
      </c>
      <c r="D1304" s="5">
        <v>6885963</v>
      </c>
      <c r="E1304" s="6">
        <v>45630</v>
      </c>
      <c r="F1304" s="5">
        <v>3225075</v>
      </c>
      <c r="G1304" s="6">
        <v>45630</v>
      </c>
      <c r="H1304" s="5">
        <v>789516</v>
      </c>
    </row>
    <row r="1305" spans="1:8" x14ac:dyDescent="0.2">
      <c r="A1305" s="6">
        <v>45639</v>
      </c>
      <c r="B1305" s="5">
        <v>220</v>
      </c>
      <c r="C1305" s="6">
        <v>45658</v>
      </c>
      <c r="D1305" s="5">
        <v>6852491</v>
      </c>
      <c r="E1305" s="6">
        <v>45637</v>
      </c>
      <c r="F1305" s="5">
        <v>3264559</v>
      </c>
      <c r="G1305" s="6">
        <v>45637</v>
      </c>
      <c r="H1305" s="5">
        <v>775067</v>
      </c>
    </row>
    <row r="1306" spans="1:8" x14ac:dyDescent="0.2">
      <c r="A1306" s="6">
        <v>45646</v>
      </c>
      <c r="B1306" s="5">
        <v>220</v>
      </c>
      <c r="C1306" s="6">
        <v>45665</v>
      </c>
      <c r="D1306" s="5">
        <v>6853554</v>
      </c>
      <c r="E1306" s="6">
        <v>45644</v>
      </c>
      <c r="F1306" s="5">
        <v>3282229</v>
      </c>
      <c r="G1306" s="6">
        <v>45644</v>
      </c>
      <c r="H1306" s="5">
        <v>767932</v>
      </c>
    </row>
    <row r="1307" spans="1:8" x14ac:dyDescent="0.2">
      <c r="A1307" s="6">
        <v>45653</v>
      </c>
      <c r="B1307" s="5">
        <v>211</v>
      </c>
      <c r="C1307" s="6">
        <v>45672</v>
      </c>
      <c r="D1307" s="5">
        <v>6834070</v>
      </c>
      <c r="E1307" s="6">
        <v>45651</v>
      </c>
      <c r="F1307" s="5">
        <v>3247382</v>
      </c>
      <c r="G1307" s="6">
        <v>45651</v>
      </c>
      <c r="H1307" s="5">
        <v>764770</v>
      </c>
    </row>
    <row r="1308" spans="1:8" x14ac:dyDescent="0.2">
      <c r="A1308" s="6">
        <v>45660</v>
      </c>
      <c r="B1308" s="5">
        <v>201</v>
      </c>
      <c r="C1308" s="6">
        <v>45679</v>
      </c>
      <c r="D1308" s="5">
        <v>6831760</v>
      </c>
      <c r="E1308" s="6">
        <v>45658</v>
      </c>
      <c r="F1308" s="5">
        <v>3095997</v>
      </c>
      <c r="G1308" s="6">
        <v>45658</v>
      </c>
      <c r="H1308" s="5">
        <v>719873</v>
      </c>
    </row>
    <row r="1309" spans="1:8" x14ac:dyDescent="0.2">
      <c r="A1309" s="6">
        <v>45667</v>
      </c>
      <c r="B1309" s="5">
        <v>217</v>
      </c>
      <c r="C1309" s="6">
        <v>45686</v>
      </c>
      <c r="D1309" s="5">
        <v>6818186</v>
      </c>
      <c r="E1309" s="6">
        <v>45665</v>
      </c>
      <c r="F1309" s="5">
        <v>3254743</v>
      </c>
      <c r="G1309" s="6">
        <v>45665</v>
      </c>
      <c r="H1309" s="5">
        <v>652636</v>
      </c>
    </row>
    <row r="1310" spans="1:8" x14ac:dyDescent="0.2">
      <c r="A1310" s="6">
        <v>45674</v>
      </c>
      <c r="B1310" s="5">
        <v>223</v>
      </c>
      <c r="C1310" s="6">
        <v>45693</v>
      </c>
      <c r="D1310" s="5">
        <v>6810935</v>
      </c>
      <c r="E1310" s="6">
        <v>45672</v>
      </c>
      <c r="F1310" s="5">
        <v>3340816</v>
      </c>
      <c r="G1310" s="6">
        <v>45672</v>
      </c>
      <c r="H1310" s="5">
        <v>641225</v>
      </c>
    </row>
    <row r="1311" spans="1:8" x14ac:dyDescent="0.2">
      <c r="A1311" s="6">
        <v>45681</v>
      </c>
      <c r="B1311" s="5">
        <v>207</v>
      </c>
      <c r="C1311" s="6">
        <v>45700</v>
      </c>
      <c r="D1311" s="5">
        <v>6813513</v>
      </c>
      <c r="E1311" s="6">
        <v>45679</v>
      </c>
      <c r="F1311" s="5">
        <v>3332278</v>
      </c>
      <c r="G1311" s="6">
        <v>45679</v>
      </c>
      <c r="H1311" s="5">
        <v>677282</v>
      </c>
    </row>
    <row r="1312" spans="1:8" x14ac:dyDescent="0.2">
      <c r="A1312" s="6">
        <v>45688</v>
      </c>
      <c r="B1312" s="5">
        <v>220</v>
      </c>
      <c r="C1312" s="6">
        <v>45707</v>
      </c>
      <c r="D1312" s="5">
        <v>6782332</v>
      </c>
      <c r="E1312" s="6">
        <v>45686</v>
      </c>
      <c r="F1312" s="5">
        <v>3224785</v>
      </c>
      <c r="G1312" s="6">
        <v>45686</v>
      </c>
      <c r="H1312" s="5">
        <v>784206</v>
      </c>
    </row>
    <row r="1313" spans="1:8" x14ac:dyDescent="0.2">
      <c r="A1313" s="6">
        <v>45695</v>
      </c>
      <c r="B1313" s="5">
        <v>214</v>
      </c>
      <c r="C1313" s="6">
        <v>45714</v>
      </c>
      <c r="D1313" s="5">
        <v>6766101</v>
      </c>
      <c r="E1313" s="6">
        <v>45693</v>
      </c>
      <c r="F1313" s="5">
        <v>3177065</v>
      </c>
      <c r="G1313" s="6">
        <v>45693</v>
      </c>
      <c r="H1313" s="5">
        <v>805593</v>
      </c>
    </row>
    <row r="1314" spans="1:8" x14ac:dyDescent="0.2">
      <c r="A1314" s="6">
        <v>45702</v>
      </c>
      <c r="B1314" s="5">
        <v>220</v>
      </c>
      <c r="C1314" s="6">
        <v>45721</v>
      </c>
      <c r="D1314" s="5">
        <v>6756764</v>
      </c>
      <c r="E1314" s="6">
        <v>45700</v>
      </c>
      <c r="F1314" s="5">
        <v>3220027</v>
      </c>
      <c r="G1314" s="6">
        <v>45700</v>
      </c>
      <c r="H1314" s="5">
        <v>828102</v>
      </c>
    </row>
    <row r="1315" spans="1:8" x14ac:dyDescent="0.2">
      <c r="A1315" s="6">
        <v>45709</v>
      </c>
      <c r="B1315" s="5">
        <v>242</v>
      </c>
      <c r="C1315" s="6">
        <v>45728</v>
      </c>
      <c r="D1315" s="5">
        <v>6759571</v>
      </c>
      <c r="E1315" s="6">
        <v>45707</v>
      </c>
      <c r="F1315" s="5">
        <v>3270082</v>
      </c>
      <c r="G1315" s="6">
        <v>45707</v>
      </c>
      <c r="H1315" s="5">
        <v>790062</v>
      </c>
    </row>
    <row r="1316" spans="1:8" x14ac:dyDescent="0.2">
      <c r="A1316" s="6">
        <v>45716</v>
      </c>
      <c r="B1316" s="5">
        <v>221</v>
      </c>
      <c r="C1316" s="6">
        <v>45735</v>
      </c>
      <c r="D1316" s="5">
        <v>6755982</v>
      </c>
      <c r="E1316" s="6">
        <v>45714</v>
      </c>
      <c r="F1316" s="5">
        <v>3327249</v>
      </c>
      <c r="G1316" s="6">
        <v>45714</v>
      </c>
      <c r="H1316" s="5">
        <v>681161</v>
      </c>
    </row>
    <row r="1317" spans="1:8" x14ac:dyDescent="0.2">
      <c r="A1317" s="6">
        <v>45723</v>
      </c>
      <c r="B1317" s="5">
        <v>223</v>
      </c>
      <c r="C1317" s="6">
        <v>45742</v>
      </c>
      <c r="D1317" s="5">
        <v>6740253</v>
      </c>
      <c r="E1317" s="6">
        <v>45721</v>
      </c>
      <c r="F1317" s="5">
        <v>3312625</v>
      </c>
      <c r="G1317" s="6">
        <v>45721</v>
      </c>
      <c r="H1317" s="5">
        <v>548331</v>
      </c>
    </row>
    <row r="1318" spans="1:8" x14ac:dyDescent="0.2">
      <c r="A1318" s="6">
        <v>45730</v>
      </c>
      <c r="B1318" s="5">
        <v>225</v>
      </c>
      <c r="C1318" s="6">
        <v>45749</v>
      </c>
      <c r="D1318" s="5">
        <v>6723452</v>
      </c>
      <c r="E1318" s="6">
        <v>45728</v>
      </c>
      <c r="F1318" s="5">
        <v>3400235</v>
      </c>
      <c r="G1318" s="6">
        <v>45728</v>
      </c>
      <c r="H1318" s="5">
        <v>512581</v>
      </c>
    </row>
    <row r="1319" spans="1:8" x14ac:dyDescent="0.2">
      <c r="A1319" s="6">
        <v>45737</v>
      </c>
      <c r="B1319" s="5">
        <v>225</v>
      </c>
      <c r="C1319" s="6">
        <v>45756</v>
      </c>
      <c r="D1319" s="5">
        <v>6727416</v>
      </c>
      <c r="E1319" s="6">
        <v>45735</v>
      </c>
      <c r="F1319" s="5">
        <v>3467789</v>
      </c>
      <c r="G1319" s="6">
        <v>45735</v>
      </c>
      <c r="H1319" s="5">
        <v>435936</v>
      </c>
    </row>
    <row r="1320" spans="1:8" x14ac:dyDescent="0.2">
      <c r="A1320" s="6">
        <v>45744</v>
      </c>
      <c r="B1320" s="5">
        <v>219</v>
      </c>
      <c r="C1320" s="6">
        <v>45763</v>
      </c>
      <c r="D1320" s="5">
        <v>6727113</v>
      </c>
      <c r="E1320" s="6">
        <v>45742</v>
      </c>
      <c r="F1320" s="5">
        <v>3450933</v>
      </c>
      <c r="G1320" s="6">
        <v>45742</v>
      </c>
      <c r="H1320" s="5">
        <v>360177</v>
      </c>
    </row>
    <row r="1321" spans="1:8" x14ac:dyDescent="0.2">
      <c r="A1321" s="6">
        <v>45751</v>
      </c>
      <c r="B1321" s="5">
        <v>224</v>
      </c>
      <c r="C1321" s="6">
        <v>45770</v>
      </c>
      <c r="D1321" s="5">
        <v>6726930</v>
      </c>
      <c r="E1321" s="6">
        <v>45749</v>
      </c>
      <c r="F1321" s="5">
        <v>3379339</v>
      </c>
      <c r="G1321" s="6">
        <v>45749</v>
      </c>
      <c r="H1321" s="5">
        <v>313326</v>
      </c>
    </row>
    <row r="1322" spans="1:8" x14ac:dyDescent="0.2">
      <c r="A1322" s="6">
        <v>45758</v>
      </c>
      <c r="B1322" s="5">
        <v>216</v>
      </c>
      <c r="C1322" s="6">
        <v>45777</v>
      </c>
      <c r="D1322" s="5">
        <v>6709277</v>
      </c>
      <c r="E1322" s="6">
        <v>45756</v>
      </c>
      <c r="F1322" s="5">
        <v>3474682</v>
      </c>
      <c r="G1322" s="6">
        <v>45756</v>
      </c>
      <c r="H1322" s="5">
        <v>306049</v>
      </c>
    </row>
    <row r="1323" spans="1:8" x14ac:dyDescent="0.2">
      <c r="A1323" s="6">
        <v>45765</v>
      </c>
      <c r="B1323" s="5">
        <v>223</v>
      </c>
      <c r="E1323" s="6">
        <v>45763</v>
      </c>
      <c r="F1323" s="5">
        <v>3452030</v>
      </c>
      <c r="G1323" s="6">
        <v>45763</v>
      </c>
      <c r="H1323" s="5">
        <v>422983</v>
      </c>
    </row>
    <row r="1324" spans="1:8" x14ac:dyDescent="0.2">
      <c r="A1324" s="6">
        <v>45772</v>
      </c>
      <c r="B1324" s="5">
        <v>241</v>
      </c>
      <c r="E1324" s="6">
        <v>45770</v>
      </c>
      <c r="F1324" s="5">
        <v>3256734</v>
      </c>
      <c r="G1324" s="6">
        <v>45770</v>
      </c>
      <c r="H1324" s="5">
        <v>606632</v>
      </c>
    </row>
    <row r="1325" spans="1:8" x14ac:dyDescent="0.2">
      <c r="E1325" s="6">
        <v>45777</v>
      </c>
      <c r="F1325" s="5">
        <v>3219214</v>
      </c>
      <c r="G1325" s="6">
        <v>45777</v>
      </c>
      <c r="H1325" s="5">
        <v>595741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8"/>
  <sheetViews>
    <sheetView topLeftCell="DN284" workbookViewId="0">
      <selection activeCell="EA306" sqref="EA306:EB307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6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6" bestFit="1" customWidth="1"/>
    <col min="50" max="50" width="16.140625" style="5" bestFit="1" customWidth="1"/>
    <col min="51" max="51" width="11.28515625" style="6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6" bestFit="1" customWidth="1"/>
    <col min="62" max="62" width="14.140625" style="5" bestFit="1" customWidth="1"/>
    <col min="63" max="63" width="11.28515625" style="6" bestFit="1" customWidth="1"/>
    <col min="64" max="64" width="15.42578125" style="5" bestFit="1" customWidth="1"/>
    <col min="65" max="65" width="11.28515625" style="6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6" bestFit="1" customWidth="1"/>
    <col min="70" max="70" width="15.5703125" style="5" bestFit="1" customWidth="1"/>
    <col min="71" max="71" width="11.28515625" style="6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6" bestFit="1" customWidth="1"/>
    <col min="78" max="78" width="14.85546875" style="5" bestFit="1" customWidth="1"/>
    <col min="79" max="79" width="11.28515625" style="6" bestFit="1" customWidth="1"/>
    <col min="80" max="80" width="15" style="5" bestFit="1" customWidth="1"/>
    <col min="81" max="81" width="11.28515625" style="6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6" t="s">
        <v>360</v>
      </c>
      <c r="BJ1" s="5" t="s">
        <v>361</v>
      </c>
      <c r="BK1" s="6" t="s">
        <v>362</v>
      </c>
      <c r="BL1" s="5" t="s">
        <v>363</v>
      </c>
      <c r="BM1" s="6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6" t="s">
        <v>376</v>
      </c>
      <c r="BZ1" s="5" t="s">
        <v>377</v>
      </c>
      <c r="CA1" s="6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6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6">
        <v>36585</v>
      </c>
      <c r="AX5" s="5">
        <v>0.2</v>
      </c>
      <c r="AY5" s="6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6">
        <v>36585</v>
      </c>
      <c r="BJ5" s="5">
        <v>9</v>
      </c>
      <c r="BK5" s="6">
        <v>36585</v>
      </c>
      <c r="BL5" s="5">
        <v>1.5</v>
      </c>
      <c r="BM5" s="6">
        <v>36585</v>
      </c>
      <c r="BN5" s="5">
        <v>10.65</v>
      </c>
      <c r="BO5" s="6">
        <v>36585</v>
      </c>
      <c r="BP5" s="5">
        <v>0.6</v>
      </c>
      <c r="BQ5" s="6">
        <v>36585</v>
      </c>
      <c r="BR5" s="5">
        <v>1737</v>
      </c>
      <c r="BS5" s="6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6">
        <v>36585</v>
      </c>
      <c r="BZ5" s="5">
        <v>10.6</v>
      </c>
      <c r="CA5" s="6">
        <v>36585</v>
      </c>
      <c r="CB5" s="5">
        <v>20.3</v>
      </c>
      <c r="CC5" s="6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6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6">
        <v>36616</v>
      </c>
      <c r="AX6" s="5">
        <v>0.7</v>
      </c>
      <c r="AY6" s="6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6">
        <v>36616</v>
      </c>
      <c r="BJ6" s="5">
        <v>9.8000000000000007</v>
      </c>
      <c r="BK6" s="6">
        <v>36616</v>
      </c>
      <c r="BL6" s="5">
        <v>1.2</v>
      </c>
      <c r="BM6" s="6">
        <v>36616</v>
      </c>
      <c r="BN6" s="5">
        <v>10.77</v>
      </c>
      <c r="BO6" s="6">
        <v>36616</v>
      </c>
      <c r="BP6" s="5">
        <v>0.7</v>
      </c>
      <c r="BQ6" s="6">
        <v>36616</v>
      </c>
      <c r="BR6" s="5">
        <v>1604</v>
      </c>
      <c r="BS6" s="6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6">
        <v>36616</v>
      </c>
      <c r="BZ6" s="5">
        <v>12</v>
      </c>
      <c r="CA6" s="6">
        <v>36616</v>
      </c>
      <c r="CB6" s="5">
        <v>23.1</v>
      </c>
      <c r="CC6" s="6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6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6">
        <v>36646</v>
      </c>
      <c r="AX7" s="5">
        <v>0.6</v>
      </c>
      <c r="AY7" s="6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6">
        <v>36646</v>
      </c>
      <c r="BJ7" s="5">
        <v>7.4</v>
      </c>
      <c r="BK7" s="6">
        <v>36646</v>
      </c>
      <c r="BL7" s="5">
        <v>-1.5</v>
      </c>
      <c r="BM7" s="6">
        <v>36646</v>
      </c>
      <c r="BN7" s="5">
        <v>10.86</v>
      </c>
      <c r="BO7" s="6">
        <v>36646</v>
      </c>
      <c r="BP7" s="5">
        <v>0.9</v>
      </c>
      <c r="BQ7" s="6">
        <v>36646</v>
      </c>
      <c r="BR7" s="5">
        <v>1626</v>
      </c>
      <c r="BS7" s="6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6">
        <v>36646</v>
      </c>
      <c r="BZ7" s="5">
        <v>12.4</v>
      </c>
      <c r="CA7" s="6">
        <v>36646</v>
      </c>
      <c r="CB7" s="5">
        <v>21</v>
      </c>
      <c r="CC7" s="6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6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6">
        <v>36677</v>
      </c>
      <c r="AX8" s="5">
        <v>0</v>
      </c>
      <c r="AY8" s="6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6">
        <v>36677</v>
      </c>
      <c r="BJ8" s="5">
        <v>6.5</v>
      </c>
      <c r="BK8" s="6">
        <v>36677</v>
      </c>
      <c r="BL8" s="5">
        <v>0.1</v>
      </c>
      <c r="BM8" s="6">
        <v>36677</v>
      </c>
      <c r="BN8" s="5">
        <v>8.7799999999999994</v>
      </c>
      <c r="BO8" s="6">
        <v>36677</v>
      </c>
      <c r="BP8" s="5">
        <v>0.6</v>
      </c>
      <c r="BQ8" s="6">
        <v>36677</v>
      </c>
      <c r="BR8" s="5">
        <v>1575</v>
      </c>
      <c r="BS8" s="6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6">
        <v>36677</v>
      </c>
      <c r="BZ8" s="5">
        <v>11.8</v>
      </c>
      <c r="CA8" s="6">
        <v>36677</v>
      </c>
      <c r="CB8" s="5">
        <v>18.600000000000001</v>
      </c>
      <c r="CC8" s="6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6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6">
        <v>36707</v>
      </c>
      <c r="AX9" s="5">
        <v>0.2</v>
      </c>
      <c r="AY9" s="6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6">
        <v>36707</v>
      </c>
      <c r="BJ9" s="5">
        <v>7</v>
      </c>
      <c r="BK9" s="6">
        <v>36707</v>
      </c>
      <c r="BL9" s="5">
        <v>0.7</v>
      </c>
      <c r="BM9" s="6">
        <v>36707</v>
      </c>
      <c r="BN9" s="5">
        <v>9.18</v>
      </c>
      <c r="BO9" s="6">
        <v>36707</v>
      </c>
      <c r="BP9" s="5">
        <v>0.6</v>
      </c>
      <c r="BQ9" s="6">
        <v>36707</v>
      </c>
      <c r="BR9" s="5">
        <v>1559</v>
      </c>
      <c r="BS9" s="6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6">
        <v>36707</v>
      </c>
      <c r="BZ9" s="5">
        <v>14.8</v>
      </c>
      <c r="CA9" s="6">
        <v>36707</v>
      </c>
      <c r="CB9" s="5">
        <v>18.8</v>
      </c>
      <c r="CC9" s="6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6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6">
        <v>36738</v>
      </c>
      <c r="AX10" s="5">
        <v>0.1</v>
      </c>
      <c r="AY10" s="6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6">
        <v>36738</v>
      </c>
      <c r="BJ10" s="5">
        <v>5.9</v>
      </c>
      <c r="BK10" s="6">
        <v>36738</v>
      </c>
      <c r="BL10" s="5">
        <v>-0.3</v>
      </c>
      <c r="BM10" s="6">
        <v>36738</v>
      </c>
      <c r="BN10" s="5">
        <v>8.2200000000000006</v>
      </c>
      <c r="BO10" s="6">
        <v>36738</v>
      </c>
      <c r="BP10" s="5">
        <v>0.3</v>
      </c>
      <c r="BQ10" s="6">
        <v>36738</v>
      </c>
      <c r="BR10" s="5">
        <v>1463</v>
      </c>
      <c r="BS10" s="6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6">
        <v>36738</v>
      </c>
      <c r="BZ10" s="5">
        <v>12.4</v>
      </c>
      <c r="CA10" s="6">
        <v>36738</v>
      </c>
      <c r="CB10" s="5">
        <v>17.5</v>
      </c>
      <c r="CC10" s="6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6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6">
        <v>36769</v>
      </c>
      <c r="AX11" s="5">
        <v>-0.7</v>
      </c>
      <c r="AY11" s="6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6">
        <v>36769</v>
      </c>
      <c r="BJ11" s="5">
        <v>4.9000000000000004</v>
      </c>
      <c r="BK11" s="6">
        <v>36769</v>
      </c>
      <c r="BL11" s="5">
        <v>0.1</v>
      </c>
      <c r="BM11" s="6">
        <v>36769</v>
      </c>
      <c r="BN11" s="5">
        <v>7.41</v>
      </c>
      <c r="BO11" s="6">
        <v>36769</v>
      </c>
      <c r="BP11" s="5">
        <v>0.3</v>
      </c>
      <c r="BQ11" s="6">
        <v>36769</v>
      </c>
      <c r="BR11" s="5">
        <v>1541</v>
      </c>
      <c r="BS11" s="6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6">
        <v>36769</v>
      </c>
      <c r="BZ11" s="5">
        <v>12.7</v>
      </c>
      <c r="CA11" s="6">
        <v>36769</v>
      </c>
      <c r="CB11" s="5">
        <v>16.899999999999999</v>
      </c>
      <c r="CC11" s="6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6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6">
        <v>36799</v>
      </c>
      <c r="AX12" s="5">
        <v>0.5</v>
      </c>
      <c r="AY12" s="6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6">
        <v>36799</v>
      </c>
      <c r="BJ12" s="5">
        <v>6.2</v>
      </c>
      <c r="BK12" s="6">
        <v>36799</v>
      </c>
      <c r="BL12" s="5">
        <v>1.7</v>
      </c>
      <c r="BM12" s="6">
        <v>36799</v>
      </c>
      <c r="BN12" s="5">
        <v>7.51</v>
      </c>
      <c r="BO12" s="6">
        <v>36799</v>
      </c>
      <c r="BP12" s="5">
        <v>0.1</v>
      </c>
      <c r="BQ12" s="6">
        <v>36799</v>
      </c>
      <c r="BR12" s="5">
        <v>1507</v>
      </c>
      <c r="BS12" s="6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6">
        <v>36799</v>
      </c>
      <c r="BZ12" s="5">
        <v>11</v>
      </c>
      <c r="CA12" s="6">
        <v>36799</v>
      </c>
      <c r="CB12" s="5">
        <v>18.600000000000001</v>
      </c>
      <c r="CC12" s="6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6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6">
        <v>36830</v>
      </c>
      <c r="AX13" s="5">
        <v>-0.4</v>
      </c>
      <c r="AY13" s="6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6">
        <v>36830</v>
      </c>
      <c r="BJ13" s="5">
        <v>5.8</v>
      </c>
      <c r="BK13" s="6">
        <v>36830</v>
      </c>
      <c r="BL13" s="5">
        <v>-0.2</v>
      </c>
      <c r="BM13" s="6">
        <v>36830</v>
      </c>
      <c r="BN13" s="5">
        <v>6.55</v>
      </c>
      <c r="BO13" s="6">
        <v>36830</v>
      </c>
      <c r="BP13" s="5">
        <v>0.7</v>
      </c>
      <c r="BQ13" s="6">
        <v>36830</v>
      </c>
      <c r="BR13" s="5">
        <v>1549</v>
      </c>
      <c r="BS13" s="6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6">
        <v>36830</v>
      </c>
      <c r="BZ13" s="5">
        <v>9.8000000000000007</v>
      </c>
      <c r="CA13" s="6">
        <v>36830</v>
      </c>
      <c r="CB13" s="5">
        <v>17</v>
      </c>
      <c r="CC13" s="6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6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6">
        <v>36860</v>
      </c>
      <c r="AX14" s="5">
        <v>-0.3</v>
      </c>
      <c r="AY14" s="6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6">
        <v>36860</v>
      </c>
      <c r="BJ14" s="5">
        <v>4.2</v>
      </c>
      <c r="BK14" s="6">
        <v>36860</v>
      </c>
      <c r="BL14" s="5">
        <v>-0.3</v>
      </c>
      <c r="BM14" s="6">
        <v>36860</v>
      </c>
      <c r="BN14" s="5">
        <v>4.8899999999999997</v>
      </c>
      <c r="BO14" s="6">
        <v>36860</v>
      </c>
      <c r="BP14" s="5">
        <v>0.7</v>
      </c>
      <c r="BQ14" s="6">
        <v>36860</v>
      </c>
      <c r="BR14" s="5">
        <v>1551</v>
      </c>
      <c r="BS14" s="6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6">
        <v>36860</v>
      </c>
      <c r="BZ14" s="5">
        <v>8.6</v>
      </c>
      <c r="CA14" s="6">
        <v>36860</v>
      </c>
      <c r="CB14" s="5">
        <v>13.6</v>
      </c>
      <c r="CC14" s="6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6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6">
        <v>36891</v>
      </c>
      <c r="AX15" s="5">
        <v>-0.6</v>
      </c>
      <c r="AY15" s="6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6">
        <v>36891</v>
      </c>
      <c r="BJ15" s="5">
        <v>2.2000000000000002</v>
      </c>
      <c r="BK15" s="6">
        <v>36891</v>
      </c>
      <c r="BL15" s="5">
        <v>-0.1</v>
      </c>
      <c r="BM15" s="6">
        <v>36891</v>
      </c>
      <c r="BN15" s="5">
        <v>5.19</v>
      </c>
      <c r="BO15" s="6">
        <v>36891</v>
      </c>
      <c r="BP15" s="5">
        <v>0</v>
      </c>
      <c r="BQ15" s="6">
        <v>36891</v>
      </c>
      <c r="BR15" s="5">
        <v>1532</v>
      </c>
      <c r="BS15" s="6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6">
        <v>36891</v>
      </c>
      <c r="BZ15" s="5">
        <v>5.6</v>
      </c>
      <c r="CA15" s="6">
        <v>36891</v>
      </c>
      <c r="CB15" s="5">
        <v>11</v>
      </c>
      <c r="CC15" s="6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6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6">
        <v>36922</v>
      </c>
      <c r="AX16" s="5">
        <v>-0.4</v>
      </c>
      <c r="AY16" s="6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6">
        <v>36922</v>
      </c>
      <c r="BJ16" s="5">
        <v>4</v>
      </c>
      <c r="BK16" s="6">
        <v>36922</v>
      </c>
      <c r="BL16" s="5">
        <v>1.1000000000000001</v>
      </c>
      <c r="BM16" s="6">
        <v>36922</v>
      </c>
      <c r="BN16" s="5">
        <v>4.07</v>
      </c>
      <c r="BO16" s="6">
        <v>36922</v>
      </c>
      <c r="BP16" s="5">
        <v>-0.1</v>
      </c>
      <c r="BQ16" s="6">
        <v>36922</v>
      </c>
      <c r="BR16" s="5">
        <v>1600</v>
      </c>
      <c r="BS16" s="6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6">
        <v>36922</v>
      </c>
      <c r="BZ16" s="5">
        <v>5.6</v>
      </c>
      <c r="CA16" s="6">
        <v>36922</v>
      </c>
      <c r="CB16" s="5">
        <v>11.4</v>
      </c>
      <c r="CC16" s="6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6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6">
        <v>36950</v>
      </c>
      <c r="AX17" s="5">
        <v>-0.7</v>
      </c>
      <c r="AY17" s="6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6">
        <v>36950</v>
      </c>
      <c r="BJ17" s="5">
        <v>2.5</v>
      </c>
      <c r="BK17" s="6">
        <v>36950</v>
      </c>
      <c r="BL17" s="5">
        <v>0</v>
      </c>
      <c r="BM17" s="6">
        <v>36950</v>
      </c>
      <c r="BN17" s="5">
        <v>3.89</v>
      </c>
      <c r="BO17" s="6">
        <v>36950</v>
      </c>
      <c r="BP17" s="5">
        <v>0.1</v>
      </c>
      <c r="BQ17" s="6">
        <v>36950</v>
      </c>
      <c r="BR17" s="5">
        <v>1625</v>
      </c>
      <c r="BS17" s="6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6">
        <v>36950</v>
      </c>
      <c r="BZ17" s="5">
        <v>5.3</v>
      </c>
      <c r="CA17" s="6">
        <v>36950</v>
      </c>
      <c r="CB17" s="5">
        <v>3.5</v>
      </c>
      <c r="CC17" s="6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6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6">
        <v>36981</v>
      </c>
      <c r="AX18" s="5">
        <v>-0.2</v>
      </c>
      <c r="AY18" s="6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6">
        <v>36981</v>
      </c>
      <c r="BJ18" s="5">
        <v>0.5</v>
      </c>
      <c r="BK18" s="6">
        <v>36981</v>
      </c>
      <c r="BL18" s="5">
        <v>-0.8</v>
      </c>
      <c r="BM18" s="6">
        <v>36981</v>
      </c>
      <c r="BN18" s="5">
        <v>0.73</v>
      </c>
      <c r="BO18" s="6">
        <v>36981</v>
      </c>
      <c r="BP18" s="5">
        <v>0</v>
      </c>
      <c r="BQ18" s="6">
        <v>36981</v>
      </c>
      <c r="BR18" s="5">
        <v>1590</v>
      </c>
      <c r="BS18" s="6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6">
        <v>36981</v>
      </c>
      <c r="BZ18" s="5">
        <v>1.3</v>
      </c>
      <c r="CA18" s="6">
        <v>36981</v>
      </c>
      <c r="CB18" s="5">
        <v>2.9</v>
      </c>
      <c r="CC18" s="6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6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6">
        <v>37011</v>
      </c>
      <c r="AX19" s="5">
        <v>-0.4</v>
      </c>
      <c r="AY19" s="6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6">
        <v>37011</v>
      </c>
      <c r="BJ19" s="5">
        <v>3.6</v>
      </c>
      <c r="BK19" s="6">
        <v>37011</v>
      </c>
      <c r="BL19" s="5">
        <v>1.6</v>
      </c>
      <c r="BM19" s="6">
        <v>37011</v>
      </c>
      <c r="BN19" s="5">
        <v>0.16</v>
      </c>
      <c r="BO19" s="6">
        <v>37011</v>
      </c>
      <c r="BP19" s="5">
        <v>0.5</v>
      </c>
      <c r="BQ19" s="6">
        <v>37011</v>
      </c>
      <c r="BR19" s="5">
        <v>1649</v>
      </c>
      <c r="BS19" s="6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6">
        <v>37011</v>
      </c>
      <c r="BZ19" s="5">
        <v>-1.6</v>
      </c>
      <c r="CA19" s="6">
        <v>37011</v>
      </c>
      <c r="CB19" s="5">
        <v>0.4</v>
      </c>
      <c r="CC19" s="6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6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6">
        <v>37042</v>
      </c>
      <c r="AX20" s="5">
        <v>-0.6</v>
      </c>
      <c r="AY20" s="6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6">
        <v>37042</v>
      </c>
      <c r="BJ20" s="5">
        <v>3.7</v>
      </c>
      <c r="BK20" s="6">
        <v>37042</v>
      </c>
      <c r="BL20" s="5">
        <v>0.2</v>
      </c>
      <c r="BM20" s="6">
        <v>37042</v>
      </c>
      <c r="BN20" s="5">
        <v>0.22</v>
      </c>
      <c r="BO20" s="6">
        <v>37042</v>
      </c>
      <c r="BP20" s="5">
        <v>0.4</v>
      </c>
      <c r="BQ20" s="6">
        <v>37042</v>
      </c>
      <c r="BR20" s="5">
        <v>1605</v>
      </c>
      <c r="BS20" s="6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6">
        <v>37042</v>
      </c>
      <c r="BZ20" s="5">
        <v>-0.5</v>
      </c>
      <c r="CA20" s="6">
        <v>37042</v>
      </c>
      <c r="CB20" s="5">
        <v>-2.2000000000000002</v>
      </c>
      <c r="CC20" s="6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6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6">
        <v>37072</v>
      </c>
      <c r="AX21" s="5">
        <v>-0.6</v>
      </c>
      <c r="AY21" s="6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6">
        <v>37072</v>
      </c>
      <c r="BJ21" s="5">
        <v>2.6</v>
      </c>
      <c r="BK21" s="6">
        <v>37072</v>
      </c>
      <c r="BL21" s="5">
        <v>-0.4</v>
      </c>
      <c r="BM21" s="6">
        <v>37072</v>
      </c>
      <c r="BN21" s="5">
        <v>-2.73</v>
      </c>
      <c r="BO21" s="6">
        <v>37072</v>
      </c>
      <c r="BP21" s="5">
        <v>-0.8</v>
      </c>
      <c r="BQ21" s="6">
        <v>37072</v>
      </c>
      <c r="BR21" s="5">
        <v>1636</v>
      </c>
      <c r="BS21" s="6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6">
        <v>37072</v>
      </c>
      <c r="BZ21" s="5">
        <v>-6.2</v>
      </c>
      <c r="CA21" s="6">
        <v>37072</v>
      </c>
      <c r="CB21" s="5">
        <v>-5.7</v>
      </c>
      <c r="CC21" s="6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6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6">
        <v>37103</v>
      </c>
      <c r="AX22" s="5">
        <v>-0.5</v>
      </c>
      <c r="AY22" s="6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6">
        <v>37103</v>
      </c>
      <c r="BJ22" s="5">
        <v>2.5</v>
      </c>
      <c r="BK22" s="6">
        <v>37103</v>
      </c>
      <c r="BL22" s="5">
        <v>-0.3</v>
      </c>
      <c r="BM22" s="6">
        <v>37103</v>
      </c>
      <c r="BN22" s="5">
        <v>-1.71</v>
      </c>
      <c r="BO22" s="6">
        <v>37103</v>
      </c>
      <c r="BP22" s="5">
        <v>-1</v>
      </c>
      <c r="BQ22" s="6">
        <v>37103</v>
      </c>
      <c r="BR22" s="5">
        <v>1670</v>
      </c>
      <c r="BS22" s="6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6">
        <v>37103</v>
      </c>
      <c r="BZ22" s="5">
        <v>-8.8000000000000007</v>
      </c>
      <c r="CA22" s="6">
        <v>37103</v>
      </c>
      <c r="CB22" s="5">
        <v>-7.6</v>
      </c>
      <c r="CC22" s="6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6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6">
        <v>37134</v>
      </c>
      <c r="AX23" s="5">
        <v>-0.4</v>
      </c>
      <c r="AY23" s="6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6">
        <v>37134</v>
      </c>
      <c r="BJ23" s="5">
        <v>3.1</v>
      </c>
      <c r="BK23" s="6">
        <v>37134</v>
      </c>
      <c r="BL23" s="5">
        <v>0.7</v>
      </c>
      <c r="BM23" s="6">
        <v>37134</v>
      </c>
      <c r="BN23" s="5">
        <v>-1.21</v>
      </c>
      <c r="BO23" s="6">
        <v>37134</v>
      </c>
      <c r="BP23" s="5">
        <v>-0.3</v>
      </c>
      <c r="BQ23" s="6">
        <v>37134</v>
      </c>
      <c r="BR23" s="5">
        <v>1567</v>
      </c>
      <c r="BS23" s="6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6">
        <v>37134</v>
      </c>
      <c r="BZ23" s="5">
        <v>-9.9</v>
      </c>
      <c r="CA23" s="6">
        <v>37134</v>
      </c>
      <c r="CB23" s="5">
        <v>-9</v>
      </c>
      <c r="CC23" s="6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6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6">
        <v>37164</v>
      </c>
      <c r="AX24" s="5">
        <v>-0.4</v>
      </c>
      <c r="AY24" s="6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6">
        <v>37164</v>
      </c>
      <c r="BJ24" s="5">
        <v>-0.5</v>
      </c>
      <c r="BK24" s="6">
        <v>37164</v>
      </c>
      <c r="BL24" s="5">
        <v>-1.9</v>
      </c>
      <c r="BM24" s="6">
        <v>37164</v>
      </c>
      <c r="BN24" s="5">
        <v>-2.5299999999999998</v>
      </c>
      <c r="BO24" s="6">
        <v>37164</v>
      </c>
      <c r="BP24" s="5">
        <v>-0.2</v>
      </c>
      <c r="BQ24" s="6">
        <v>37164</v>
      </c>
      <c r="BR24" s="5">
        <v>1562</v>
      </c>
      <c r="BS24" s="6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6">
        <v>37164</v>
      </c>
      <c r="BZ24" s="5">
        <v>-14.4</v>
      </c>
      <c r="CA24" s="6">
        <v>37164</v>
      </c>
      <c r="CB24" s="5">
        <v>-13.1</v>
      </c>
      <c r="CC24" s="6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6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6">
        <v>37195</v>
      </c>
      <c r="AX25" s="5">
        <v>-0.4</v>
      </c>
      <c r="AY25" s="6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6">
        <v>37195</v>
      </c>
      <c r="BJ25" s="5">
        <v>6.4</v>
      </c>
      <c r="BK25" s="6">
        <v>37195</v>
      </c>
      <c r="BL25" s="5">
        <v>6.7</v>
      </c>
      <c r="BM25" s="6">
        <v>37195</v>
      </c>
      <c r="BN25" s="5">
        <v>-4.5</v>
      </c>
      <c r="BO25" s="6">
        <v>37195</v>
      </c>
      <c r="BP25" s="5">
        <v>-0.6</v>
      </c>
      <c r="BQ25" s="6">
        <v>37195</v>
      </c>
      <c r="BR25" s="5">
        <v>1540</v>
      </c>
      <c r="BS25" s="6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6">
        <v>37195</v>
      </c>
      <c r="BZ25" s="5">
        <v>-14.2</v>
      </c>
      <c r="CA25" s="6">
        <v>37195</v>
      </c>
      <c r="CB25" s="5">
        <v>-12.7</v>
      </c>
      <c r="CC25" s="6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6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6">
        <v>37225</v>
      </c>
      <c r="AX26" s="5">
        <v>-0.4</v>
      </c>
      <c r="AY26" s="6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6">
        <v>37225</v>
      </c>
      <c r="BJ26" s="5">
        <v>4</v>
      </c>
      <c r="BK26" s="6">
        <v>37225</v>
      </c>
      <c r="BL26" s="5">
        <v>-2.5</v>
      </c>
      <c r="BM26" s="6">
        <v>37225</v>
      </c>
      <c r="BN26" s="5">
        <v>-3.97</v>
      </c>
      <c r="BO26" s="6">
        <v>37225</v>
      </c>
      <c r="BP26" s="5">
        <v>-1.2</v>
      </c>
      <c r="BQ26" s="6">
        <v>37225</v>
      </c>
      <c r="BR26" s="5">
        <v>1602</v>
      </c>
      <c r="BS26" s="6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6">
        <v>37225</v>
      </c>
      <c r="BZ26" s="5">
        <v>-14.7</v>
      </c>
      <c r="CA26" s="6">
        <v>37225</v>
      </c>
      <c r="CB26" s="5">
        <v>-13</v>
      </c>
      <c r="CC26" s="6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6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6">
        <v>37256</v>
      </c>
      <c r="AX27" s="5">
        <v>0.2</v>
      </c>
      <c r="AY27" s="6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6">
        <v>37256</v>
      </c>
      <c r="BJ27" s="5">
        <v>2.9</v>
      </c>
      <c r="BK27" s="6">
        <v>37256</v>
      </c>
      <c r="BL27" s="5">
        <v>-1.2</v>
      </c>
      <c r="BM27" s="6">
        <v>37256</v>
      </c>
      <c r="BN27" s="5">
        <v>-5.25</v>
      </c>
      <c r="BO27" s="6">
        <v>37256</v>
      </c>
      <c r="BP27" s="5">
        <v>-0.6</v>
      </c>
      <c r="BQ27" s="6">
        <v>37256</v>
      </c>
      <c r="BR27" s="5">
        <v>1568</v>
      </c>
      <c r="BS27" s="6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6">
        <v>37256</v>
      </c>
      <c r="BZ27" s="5">
        <v>-14.6</v>
      </c>
      <c r="CA27" s="6">
        <v>37256</v>
      </c>
      <c r="CB27" s="5">
        <v>-15.4</v>
      </c>
      <c r="CC27" s="6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6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6">
        <v>37287</v>
      </c>
      <c r="AX28" s="5">
        <v>0.7</v>
      </c>
      <c r="AY28" s="6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6">
        <v>37287</v>
      </c>
      <c r="BJ28" s="5">
        <v>1.7</v>
      </c>
      <c r="BK28" s="6">
        <v>37287</v>
      </c>
      <c r="BL28" s="5">
        <v>-0.1</v>
      </c>
      <c r="BM28" s="6">
        <v>37287</v>
      </c>
      <c r="BN28" s="5">
        <v>-4.43</v>
      </c>
      <c r="BO28" s="6">
        <v>37287</v>
      </c>
      <c r="BP28" s="5">
        <v>-0.3</v>
      </c>
      <c r="BQ28" s="6">
        <v>37287</v>
      </c>
      <c r="BR28" s="5">
        <v>1698</v>
      </c>
      <c r="BS28" s="6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6">
        <v>37287</v>
      </c>
      <c r="BZ28" s="5">
        <v>-12.7</v>
      </c>
      <c r="CA28" s="6">
        <v>37287</v>
      </c>
      <c r="CB28" s="5">
        <v>-13.5</v>
      </c>
      <c r="CC28" s="6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6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6">
        <v>37315</v>
      </c>
      <c r="AX29" s="5">
        <v>0</v>
      </c>
      <c r="AY29" s="6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6">
        <v>37315</v>
      </c>
      <c r="BJ29" s="5">
        <v>2.2999999999999998</v>
      </c>
      <c r="BK29" s="6">
        <v>37315</v>
      </c>
      <c r="BL29" s="5">
        <v>0.5</v>
      </c>
      <c r="BM29" s="6">
        <v>37315</v>
      </c>
      <c r="BN29" s="5">
        <v>-3.09</v>
      </c>
      <c r="BO29" s="6">
        <v>37315</v>
      </c>
      <c r="BP29" s="5">
        <v>-0.9</v>
      </c>
      <c r="BQ29" s="6">
        <v>37315</v>
      </c>
      <c r="BR29" s="5">
        <v>1829</v>
      </c>
      <c r="BS29" s="6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6">
        <v>37315</v>
      </c>
      <c r="BZ29" s="5">
        <v>-13</v>
      </c>
      <c r="CA29" s="6">
        <v>37315</v>
      </c>
      <c r="CB29" s="5">
        <v>-7.2</v>
      </c>
      <c r="CC29" s="6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6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6">
        <v>37346</v>
      </c>
      <c r="AX30" s="5">
        <v>0.7</v>
      </c>
      <c r="AY30" s="6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6">
        <v>37346</v>
      </c>
      <c r="BJ30" s="5">
        <v>2.8</v>
      </c>
      <c r="BK30" s="6">
        <v>37346</v>
      </c>
      <c r="BL30" s="5">
        <v>-0.3</v>
      </c>
      <c r="BM30" s="6">
        <v>37346</v>
      </c>
      <c r="BN30" s="5">
        <v>-1.61</v>
      </c>
      <c r="BO30" s="6">
        <v>37346</v>
      </c>
      <c r="BP30" s="5">
        <v>0.1</v>
      </c>
      <c r="BQ30" s="6">
        <v>37346</v>
      </c>
      <c r="BR30" s="5">
        <v>1642</v>
      </c>
      <c r="BS30" s="6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6">
        <v>37346</v>
      </c>
      <c r="BZ30" s="5">
        <v>-10</v>
      </c>
      <c r="CA30" s="6">
        <v>37346</v>
      </c>
      <c r="CB30" s="5">
        <v>-8.6</v>
      </c>
      <c r="CC30" s="6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6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6">
        <v>37376</v>
      </c>
      <c r="AX31" s="5">
        <v>0.3</v>
      </c>
      <c r="AY31" s="6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6">
        <v>37376</v>
      </c>
      <c r="BJ31" s="5">
        <v>2.9</v>
      </c>
      <c r="BK31" s="6">
        <v>37376</v>
      </c>
      <c r="BL31" s="5">
        <v>1.6</v>
      </c>
      <c r="BM31" s="6">
        <v>37376</v>
      </c>
      <c r="BN31" s="5">
        <v>0.33</v>
      </c>
      <c r="BO31" s="6">
        <v>37376</v>
      </c>
      <c r="BP31" s="5">
        <v>-0.4</v>
      </c>
      <c r="BQ31" s="6">
        <v>37376</v>
      </c>
      <c r="BR31" s="5">
        <v>1592</v>
      </c>
      <c r="BS31" s="6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6">
        <v>37376</v>
      </c>
      <c r="BZ31" s="5">
        <v>-6.6</v>
      </c>
      <c r="CA31" s="6">
        <v>37376</v>
      </c>
      <c r="CB31" s="5">
        <v>-2</v>
      </c>
      <c r="CC31" s="6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6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6">
        <v>37407</v>
      </c>
      <c r="AX32" s="5">
        <v>0.5</v>
      </c>
      <c r="AY32" s="6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6">
        <v>37407</v>
      </c>
      <c r="BJ32" s="5">
        <v>1.2</v>
      </c>
      <c r="BK32" s="6">
        <v>37407</v>
      </c>
      <c r="BL32" s="5">
        <v>-1.3</v>
      </c>
      <c r="BM32" s="6">
        <v>37407</v>
      </c>
      <c r="BN32" s="5">
        <v>0.56999999999999995</v>
      </c>
      <c r="BO32" s="6">
        <v>37407</v>
      </c>
      <c r="BP32" s="5">
        <v>0.1</v>
      </c>
      <c r="BQ32" s="6">
        <v>37407</v>
      </c>
      <c r="BR32" s="5">
        <v>1764</v>
      </c>
      <c r="BS32" s="6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6">
        <v>37407</v>
      </c>
      <c r="BZ32" s="5">
        <v>-6.8</v>
      </c>
      <c r="CA32" s="6">
        <v>37407</v>
      </c>
      <c r="CB32" s="5">
        <v>0.8</v>
      </c>
      <c r="CC32" s="6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6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6">
        <v>37437</v>
      </c>
      <c r="AX33" s="5">
        <v>1</v>
      </c>
      <c r="AY33" s="6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6">
        <v>37437</v>
      </c>
      <c r="BJ33" s="5">
        <v>2.5</v>
      </c>
      <c r="BK33" s="6">
        <v>37437</v>
      </c>
      <c r="BL33" s="5">
        <v>0.8</v>
      </c>
      <c r="BM33" s="6">
        <v>37437</v>
      </c>
      <c r="BN33" s="5">
        <v>2.96</v>
      </c>
      <c r="BO33" s="6">
        <v>37437</v>
      </c>
      <c r="BP33" s="5">
        <v>0.3</v>
      </c>
      <c r="BQ33" s="6">
        <v>37437</v>
      </c>
      <c r="BR33" s="5">
        <v>1717</v>
      </c>
      <c r="BS33" s="6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6">
        <v>37437</v>
      </c>
      <c r="BZ33" s="5">
        <v>-2.8</v>
      </c>
      <c r="CA33" s="6">
        <v>37437</v>
      </c>
      <c r="CB33" s="5">
        <v>2.8</v>
      </c>
      <c r="CC33" s="6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6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6">
        <v>37468</v>
      </c>
      <c r="AX34" s="5">
        <v>-0.1</v>
      </c>
      <c r="AY34" s="6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6">
        <v>37468</v>
      </c>
      <c r="BJ34" s="5">
        <v>3.9</v>
      </c>
      <c r="BK34" s="6">
        <v>37468</v>
      </c>
      <c r="BL34" s="5">
        <v>1</v>
      </c>
      <c r="BM34" s="6">
        <v>37468</v>
      </c>
      <c r="BN34" s="5">
        <v>2.9</v>
      </c>
      <c r="BO34" s="6">
        <v>37468</v>
      </c>
      <c r="BP34" s="5">
        <v>0.8</v>
      </c>
      <c r="BQ34" s="6">
        <v>37468</v>
      </c>
      <c r="BR34" s="5">
        <v>1655</v>
      </c>
      <c r="BS34" s="6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6">
        <v>37468</v>
      </c>
      <c r="BZ34" s="5">
        <v>0.6</v>
      </c>
      <c r="CA34" s="6">
        <v>37468</v>
      </c>
      <c r="CB34" s="5">
        <v>4</v>
      </c>
      <c r="CC34" s="6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6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6">
        <v>37499</v>
      </c>
      <c r="AX35" s="5">
        <v>0.1</v>
      </c>
      <c r="AY35" s="6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6">
        <v>37499</v>
      </c>
      <c r="BJ35" s="5">
        <v>4</v>
      </c>
      <c r="BK35" s="6">
        <v>37499</v>
      </c>
      <c r="BL35" s="5">
        <v>0.8</v>
      </c>
      <c r="BM35" s="6">
        <v>37499</v>
      </c>
      <c r="BN35" s="5">
        <v>3.35</v>
      </c>
      <c r="BO35" s="6">
        <v>37499</v>
      </c>
      <c r="BP35" s="5">
        <v>0.2</v>
      </c>
      <c r="BQ35" s="6">
        <v>37499</v>
      </c>
      <c r="BR35" s="5">
        <v>1633</v>
      </c>
      <c r="BS35" s="6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6">
        <v>37499</v>
      </c>
      <c r="BZ35" s="5">
        <v>-0.2</v>
      </c>
      <c r="CA35" s="6">
        <v>37499</v>
      </c>
      <c r="CB35" s="5">
        <v>7.2</v>
      </c>
      <c r="CC35" s="6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6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6">
        <v>37529</v>
      </c>
      <c r="AX36" s="5">
        <v>0.1</v>
      </c>
      <c r="AY36" s="6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6">
        <v>37529</v>
      </c>
      <c r="BJ36" s="5">
        <v>4.5</v>
      </c>
      <c r="BK36" s="6">
        <v>37529</v>
      </c>
      <c r="BL36" s="5">
        <v>-1.4</v>
      </c>
      <c r="BM36" s="6">
        <v>37529</v>
      </c>
      <c r="BN36" s="5">
        <v>3.71</v>
      </c>
      <c r="BO36" s="6">
        <v>37529</v>
      </c>
      <c r="BP36" s="5">
        <v>0.4</v>
      </c>
      <c r="BQ36" s="6">
        <v>37529</v>
      </c>
      <c r="BR36" s="5">
        <v>1804</v>
      </c>
      <c r="BS36" s="6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6">
        <v>37529</v>
      </c>
      <c r="BZ36" s="5">
        <v>5</v>
      </c>
      <c r="CA36" s="6">
        <v>37529</v>
      </c>
      <c r="CB36" s="5">
        <v>9</v>
      </c>
      <c r="CC36" s="6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6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6">
        <v>37560</v>
      </c>
      <c r="AX37" s="5">
        <v>-0.3</v>
      </c>
      <c r="AY37" s="6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6">
        <v>37560</v>
      </c>
      <c r="BJ37" s="5">
        <v>-1.7</v>
      </c>
      <c r="BK37" s="6">
        <v>37560</v>
      </c>
      <c r="BL37" s="5">
        <v>0.4</v>
      </c>
      <c r="BM37" s="6">
        <v>37560</v>
      </c>
      <c r="BN37" s="5">
        <v>4.9000000000000004</v>
      </c>
      <c r="BO37" s="6">
        <v>37560</v>
      </c>
      <c r="BP37" s="5">
        <v>-0.1</v>
      </c>
      <c r="BQ37" s="6">
        <v>37560</v>
      </c>
      <c r="BR37" s="5">
        <v>1648</v>
      </c>
      <c r="BS37" s="6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6">
        <v>37560</v>
      </c>
      <c r="BZ37" s="5">
        <v>4.7</v>
      </c>
      <c r="CA37" s="6">
        <v>37560</v>
      </c>
      <c r="CB37" s="5">
        <v>7.5</v>
      </c>
      <c r="CC37" s="6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6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6">
        <v>37590</v>
      </c>
      <c r="AX38" s="5">
        <v>0.5</v>
      </c>
      <c r="AY38" s="6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6">
        <v>37590</v>
      </c>
      <c r="BJ38" s="5">
        <v>1.5</v>
      </c>
      <c r="BK38" s="6">
        <v>37590</v>
      </c>
      <c r="BL38" s="5">
        <v>0.7</v>
      </c>
      <c r="BM38" s="6">
        <v>37590</v>
      </c>
      <c r="BN38" s="5">
        <v>6.43</v>
      </c>
      <c r="BO38" s="6">
        <v>37590</v>
      </c>
      <c r="BP38" s="5">
        <v>0.1</v>
      </c>
      <c r="BQ38" s="6">
        <v>37590</v>
      </c>
      <c r="BR38" s="5">
        <v>1753</v>
      </c>
      <c r="BS38" s="6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6">
        <v>37590</v>
      </c>
      <c r="BZ38" s="5">
        <v>7</v>
      </c>
      <c r="CA38" s="6">
        <v>37590</v>
      </c>
      <c r="CB38" s="5">
        <v>13.8</v>
      </c>
      <c r="CC38" s="6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6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6">
        <v>37621</v>
      </c>
      <c r="AX39" s="5">
        <v>-0.6</v>
      </c>
      <c r="AY39" s="6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6">
        <v>37621</v>
      </c>
      <c r="BJ39" s="5">
        <v>3.6</v>
      </c>
      <c r="BK39" s="6">
        <v>37621</v>
      </c>
      <c r="BL39" s="5">
        <v>0.8</v>
      </c>
      <c r="BM39" s="6">
        <v>37621</v>
      </c>
      <c r="BN39" s="5">
        <v>5.49</v>
      </c>
      <c r="BO39" s="6">
        <v>37621</v>
      </c>
      <c r="BP39" s="5">
        <v>0.9</v>
      </c>
      <c r="BQ39" s="6">
        <v>37621</v>
      </c>
      <c r="BR39" s="5">
        <v>1788</v>
      </c>
      <c r="BS39" s="6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6">
        <v>37621</v>
      </c>
      <c r="BZ39" s="5">
        <v>4.9000000000000004</v>
      </c>
      <c r="CA39" s="6">
        <v>37621</v>
      </c>
      <c r="CB39" s="5">
        <v>18.899999999999999</v>
      </c>
      <c r="CC39" s="6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6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6">
        <v>37652</v>
      </c>
      <c r="AX40" s="5">
        <v>0.8</v>
      </c>
      <c r="AY40" s="6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6">
        <v>37652</v>
      </c>
      <c r="BJ40" s="5">
        <v>4.0999999999999996</v>
      </c>
      <c r="BK40" s="6">
        <v>37652</v>
      </c>
      <c r="BL40" s="5">
        <v>0.4</v>
      </c>
      <c r="BM40" s="6">
        <v>37652</v>
      </c>
      <c r="BN40" s="5">
        <v>6.94</v>
      </c>
      <c r="BO40" s="6">
        <v>37652</v>
      </c>
      <c r="BP40" s="5">
        <v>0</v>
      </c>
      <c r="BQ40" s="6">
        <v>37652</v>
      </c>
      <c r="BR40" s="5">
        <v>1853</v>
      </c>
      <c r="BS40" s="6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6">
        <v>37652</v>
      </c>
      <c r="BZ40" s="5">
        <v>4.0999999999999996</v>
      </c>
      <c r="CA40" s="6">
        <v>37652</v>
      </c>
      <c r="CB40" s="5">
        <v>13.5</v>
      </c>
      <c r="CC40" s="6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I41" s="6">
        <v>45596</v>
      </c>
      <c r="J41" s="5">
        <v>48.5</v>
      </c>
      <c r="K41" s="6">
        <v>45596</v>
      </c>
      <c r="L41" s="5">
        <v>54.1</v>
      </c>
      <c r="M41" s="6">
        <v>45596</v>
      </c>
      <c r="N41" s="5">
        <v>55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6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6">
        <v>37680</v>
      </c>
      <c r="AX41" s="5">
        <v>-0.1</v>
      </c>
      <c r="AY41" s="6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6">
        <v>37680</v>
      </c>
      <c r="BJ41" s="5">
        <v>2.1</v>
      </c>
      <c r="BK41" s="6">
        <v>37680</v>
      </c>
      <c r="BL41" s="5">
        <v>-1.4</v>
      </c>
      <c r="BM41" s="6">
        <v>37680</v>
      </c>
      <c r="BN41" s="5">
        <v>6.25</v>
      </c>
      <c r="BO41" s="6">
        <v>37680</v>
      </c>
      <c r="BP41" s="5">
        <v>0.3</v>
      </c>
      <c r="BQ41" s="6">
        <v>37680</v>
      </c>
      <c r="BR41" s="5">
        <v>1629</v>
      </c>
      <c r="BS41" s="6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6">
        <v>37680</v>
      </c>
      <c r="BZ41" s="5">
        <v>4.8</v>
      </c>
      <c r="CA41" s="6">
        <v>37680</v>
      </c>
      <c r="CB41" s="5">
        <v>10.199999999999999</v>
      </c>
      <c r="CC41" s="6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I42" s="6">
        <v>45626</v>
      </c>
      <c r="J42" s="5">
        <v>49.7</v>
      </c>
      <c r="K42" s="6">
        <v>45626</v>
      </c>
      <c r="L42" s="5">
        <v>55.3</v>
      </c>
      <c r="M42" s="6">
        <v>45626</v>
      </c>
      <c r="N42" s="5">
        <v>57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6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6">
        <v>37711</v>
      </c>
      <c r="AX42" s="5">
        <v>0.1</v>
      </c>
      <c r="AY42" s="6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6">
        <v>37711</v>
      </c>
      <c r="BJ42" s="5">
        <v>4.2</v>
      </c>
      <c r="BK42" s="6">
        <v>37711</v>
      </c>
      <c r="BL42" s="5">
        <v>1.8</v>
      </c>
      <c r="BM42" s="6">
        <v>37711</v>
      </c>
      <c r="BN42" s="5">
        <v>7.4</v>
      </c>
      <c r="BO42" s="6">
        <v>37711</v>
      </c>
      <c r="BP42" s="5">
        <v>0.4</v>
      </c>
      <c r="BQ42" s="6">
        <v>37711</v>
      </c>
      <c r="BR42" s="5">
        <v>1726</v>
      </c>
      <c r="BS42" s="6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6">
        <v>37711</v>
      </c>
      <c r="BZ42" s="5">
        <v>3.5</v>
      </c>
      <c r="CA42" s="6">
        <v>37711</v>
      </c>
      <c r="CB42" s="5">
        <v>13.9</v>
      </c>
      <c r="CC42" s="6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I43" s="6">
        <v>45657</v>
      </c>
      <c r="J43" s="5">
        <v>49.4</v>
      </c>
      <c r="K43" s="6">
        <v>45657</v>
      </c>
      <c r="L43" s="5">
        <v>56.6</v>
      </c>
      <c r="M43" s="6">
        <v>45657</v>
      </c>
      <c r="N43" s="5">
        <v>58.5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6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6">
        <v>37741</v>
      </c>
      <c r="AX43" s="5">
        <v>-0.8</v>
      </c>
      <c r="AY43" s="6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6">
        <v>37741</v>
      </c>
      <c r="BJ43" s="5">
        <v>2.2999999999999998</v>
      </c>
      <c r="BK43" s="6">
        <v>37741</v>
      </c>
      <c r="BL43" s="5">
        <v>-0.2</v>
      </c>
      <c r="BM43" s="6">
        <v>37741</v>
      </c>
      <c r="BN43" s="5">
        <v>3.6</v>
      </c>
      <c r="BO43" s="6">
        <v>37741</v>
      </c>
      <c r="BP43" s="5">
        <v>0.2</v>
      </c>
      <c r="BQ43" s="6">
        <v>37741</v>
      </c>
      <c r="BR43" s="5">
        <v>1643</v>
      </c>
      <c r="BS43" s="6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6">
        <v>37741</v>
      </c>
      <c r="BZ43" s="5">
        <v>0.6</v>
      </c>
      <c r="CA43" s="6">
        <v>37741</v>
      </c>
      <c r="CB43" s="5">
        <v>7.4</v>
      </c>
      <c r="CC43" s="6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I44" s="6">
        <v>45688</v>
      </c>
      <c r="J44" s="5">
        <v>51.2</v>
      </c>
      <c r="K44" s="6">
        <v>45688</v>
      </c>
      <c r="L44" s="5">
        <v>52.4</v>
      </c>
      <c r="M44" s="6">
        <v>45688</v>
      </c>
      <c r="N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6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6">
        <v>37772</v>
      </c>
      <c r="AX44" s="5">
        <v>0</v>
      </c>
      <c r="AY44" s="6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6">
        <v>37772</v>
      </c>
      <c r="BJ44" s="5">
        <v>4</v>
      </c>
      <c r="BK44" s="6">
        <v>37772</v>
      </c>
      <c r="BL44" s="5">
        <v>0.3</v>
      </c>
      <c r="BM44" s="6">
        <v>37772</v>
      </c>
      <c r="BN44" s="5">
        <v>2.52</v>
      </c>
      <c r="BO44" s="6">
        <v>37772</v>
      </c>
      <c r="BP44" s="5">
        <v>-0.5</v>
      </c>
      <c r="BQ44" s="6">
        <v>37772</v>
      </c>
      <c r="BR44" s="5">
        <v>1751</v>
      </c>
      <c r="BS44" s="6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6">
        <v>37772</v>
      </c>
      <c r="BZ44" s="5">
        <v>0.2</v>
      </c>
      <c r="CA44" s="6">
        <v>37772</v>
      </c>
      <c r="CB44" s="5">
        <v>6.2</v>
      </c>
      <c r="CC44" s="6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I45" s="6">
        <v>45716</v>
      </c>
      <c r="J45" s="5">
        <v>52.7</v>
      </c>
      <c r="K45" s="6">
        <v>45716</v>
      </c>
      <c r="L45" s="5">
        <v>51.6</v>
      </c>
      <c r="M45" s="6">
        <v>45716</v>
      </c>
      <c r="N45" s="5">
        <v>51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6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6">
        <v>37802</v>
      </c>
      <c r="AX45" s="5">
        <v>0.5</v>
      </c>
      <c r="AY45" s="6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6">
        <v>37802</v>
      </c>
      <c r="BJ45" s="5">
        <v>4.3</v>
      </c>
      <c r="BK45" s="6">
        <v>37802</v>
      </c>
      <c r="BL45" s="5">
        <v>1.1000000000000001</v>
      </c>
      <c r="BM45" s="6">
        <v>37802</v>
      </c>
      <c r="BN45" s="5">
        <v>3.67</v>
      </c>
      <c r="BO45" s="6">
        <v>37802</v>
      </c>
      <c r="BP45" s="5">
        <v>-0.3</v>
      </c>
      <c r="BQ45" s="6">
        <v>37802</v>
      </c>
      <c r="BR45" s="5">
        <v>1867</v>
      </c>
      <c r="BS45" s="6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6">
        <v>37802</v>
      </c>
      <c r="BZ45" s="5">
        <v>1.9</v>
      </c>
      <c r="CA45" s="6">
        <v>37802</v>
      </c>
      <c r="CB45" s="5">
        <v>5.6</v>
      </c>
      <c r="CC45" s="6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I46" s="6">
        <v>45747</v>
      </c>
      <c r="J46" s="5">
        <v>50.2</v>
      </c>
      <c r="K46" s="6">
        <v>45747</v>
      </c>
      <c r="L46" s="5">
        <v>53.5</v>
      </c>
      <c r="M46" s="6">
        <v>45747</v>
      </c>
      <c r="N46" s="5">
        <v>54.4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6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6">
        <v>37833</v>
      </c>
      <c r="AX46" s="5">
        <v>0.3</v>
      </c>
      <c r="AY46" s="6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6">
        <v>37833</v>
      </c>
      <c r="BJ46" s="5">
        <v>4.3</v>
      </c>
      <c r="BK46" s="6">
        <v>37833</v>
      </c>
      <c r="BL46" s="5">
        <v>1</v>
      </c>
      <c r="BM46" s="6">
        <v>37833</v>
      </c>
      <c r="BN46" s="5">
        <v>4.13</v>
      </c>
      <c r="BO46" s="6">
        <v>37833</v>
      </c>
      <c r="BP46" s="5">
        <v>0.1</v>
      </c>
      <c r="BQ46" s="6">
        <v>37833</v>
      </c>
      <c r="BR46" s="5">
        <v>1897</v>
      </c>
      <c r="BS46" s="6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6">
        <v>37833</v>
      </c>
      <c r="BZ46" s="5">
        <v>2.7</v>
      </c>
      <c r="CA46" s="6">
        <v>37833</v>
      </c>
      <c r="CB46" s="5">
        <v>8.1999999999999993</v>
      </c>
      <c r="CC46" s="6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I47" s="6">
        <v>45777</v>
      </c>
      <c r="J47" s="5">
        <v>50.2</v>
      </c>
      <c r="K47" s="6">
        <v>45777</v>
      </c>
      <c r="L47" s="5">
        <v>50.6</v>
      </c>
      <c r="M47" s="6">
        <v>45777</v>
      </c>
      <c r="N47" s="5">
        <v>50.8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6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6">
        <v>37864</v>
      </c>
      <c r="AX47" s="5">
        <v>-0.5</v>
      </c>
      <c r="AY47" s="6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6">
        <v>37864</v>
      </c>
      <c r="BJ47" s="5">
        <v>5.2</v>
      </c>
      <c r="BK47" s="6">
        <v>37864</v>
      </c>
      <c r="BL47" s="5">
        <v>1.7</v>
      </c>
      <c r="BM47" s="6">
        <v>37864</v>
      </c>
      <c r="BN47" s="5">
        <v>3.16</v>
      </c>
      <c r="BO47" s="6">
        <v>37864</v>
      </c>
      <c r="BP47" s="5">
        <v>-0.2</v>
      </c>
      <c r="BQ47" s="6">
        <v>37864</v>
      </c>
      <c r="BR47" s="5">
        <v>1833</v>
      </c>
      <c r="BS47" s="6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6">
        <v>37864</v>
      </c>
      <c r="BZ47" s="5">
        <v>1.5</v>
      </c>
      <c r="CA47" s="6">
        <v>37864</v>
      </c>
      <c r="CB47" s="5">
        <v>3.9</v>
      </c>
      <c r="CC47" s="6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6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6">
        <v>37894</v>
      </c>
      <c r="AX48" s="5">
        <v>0.8</v>
      </c>
      <c r="AY48" s="6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6">
        <v>37894</v>
      </c>
      <c r="BJ48" s="5">
        <v>6.1</v>
      </c>
      <c r="BK48" s="6">
        <v>37894</v>
      </c>
      <c r="BL48" s="5">
        <v>-0.6</v>
      </c>
      <c r="BM48" s="6">
        <v>37894</v>
      </c>
      <c r="BN48" s="5">
        <v>3.87</v>
      </c>
      <c r="BO48" s="6">
        <v>37894</v>
      </c>
      <c r="BP48" s="5">
        <v>0.3</v>
      </c>
      <c r="BQ48" s="6">
        <v>37894</v>
      </c>
      <c r="BR48" s="5">
        <v>1939</v>
      </c>
      <c r="BS48" s="6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6">
        <v>37894</v>
      </c>
      <c r="BZ48" s="5">
        <v>4.2</v>
      </c>
      <c r="CA48" s="6">
        <v>37894</v>
      </c>
      <c r="CB48" s="5">
        <v>7.7</v>
      </c>
      <c r="CC48" s="6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6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6">
        <v>37925</v>
      </c>
      <c r="AX49" s="5">
        <v>0.1</v>
      </c>
      <c r="AY49" s="6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6">
        <v>37925</v>
      </c>
      <c r="BJ49" s="5">
        <v>5.3</v>
      </c>
      <c r="BK49" s="6">
        <v>37925</v>
      </c>
      <c r="BL49" s="5">
        <v>-0.4</v>
      </c>
      <c r="BM49" s="6">
        <v>37925</v>
      </c>
      <c r="BN49" s="5">
        <v>6.2</v>
      </c>
      <c r="BO49" s="6">
        <v>37925</v>
      </c>
      <c r="BP49" s="5">
        <v>1</v>
      </c>
      <c r="BQ49" s="6">
        <v>37925</v>
      </c>
      <c r="BR49" s="5">
        <v>1967</v>
      </c>
      <c r="BS49" s="6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6">
        <v>37925</v>
      </c>
      <c r="BZ49" s="5">
        <v>7.4</v>
      </c>
      <c r="CA49" s="6">
        <v>37925</v>
      </c>
      <c r="CB49" s="5">
        <v>10.5</v>
      </c>
      <c r="CC49" s="6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6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6">
        <v>37955</v>
      </c>
      <c r="AX50" s="5">
        <v>0.9</v>
      </c>
      <c r="AY50" s="6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6">
        <v>37955</v>
      </c>
      <c r="BJ50" s="5">
        <v>5.8</v>
      </c>
      <c r="BK50" s="6">
        <v>37955</v>
      </c>
      <c r="BL50" s="5">
        <v>1.2</v>
      </c>
      <c r="BM50" s="6">
        <v>37955</v>
      </c>
      <c r="BN50" s="5">
        <v>5.19</v>
      </c>
      <c r="BO50" s="6">
        <v>37955</v>
      </c>
      <c r="BP50" s="5">
        <v>0.3</v>
      </c>
      <c r="BQ50" s="6">
        <v>37955</v>
      </c>
      <c r="BR50" s="5">
        <v>2083</v>
      </c>
      <c r="BS50" s="6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6">
        <v>37955</v>
      </c>
      <c r="BZ50" s="5">
        <v>8.8000000000000007</v>
      </c>
      <c r="CA50" s="6">
        <v>37955</v>
      </c>
      <c r="CB50" s="5">
        <v>6.3</v>
      </c>
      <c r="CC50" s="6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6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6">
        <v>37986</v>
      </c>
      <c r="AX51" s="5">
        <v>-0.1</v>
      </c>
      <c r="AY51" s="6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6">
        <v>37986</v>
      </c>
      <c r="BJ51" s="5">
        <v>4.5999999999999996</v>
      </c>
      <c r="BK51" s="6">
        <v>37986</v>
      </c>
      <c r="BL51" s="5">
        <v>-0.4</v>
      </c>
      <c r="BM51" s="6">
        <v>37986</v>
      </c>
      <c r="BN51" s="5">
        <v>7.71</v>
      </c>
      <c r="BO51" s="6">
        <v>37986</v>
      </c>
      <c r="BP51" s="5">
        <v>0.7</v>
      </c>
      <c r="BQ51" s="6">
        <v>37986</v>
      </c>
      <c r="BR51" s="5">
        <v>2057</v>
      </c>
      <c r="BS51" s="6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6">
        <v>37986</v>
      </c>
      <c r="BZ51" s="5">
        <v>11.6</v>
      </c>
      <c r="CA51" s="6">
        <v>37986</v>
      </c>
      <c r="CB51" s="5">
        <v>7.9</v>
      </c>
      <c r="CC51" s="6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6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6">
        <v>38017</v>
      </c>
      <c r="AX52" s="5">
        <v>-0.1</v>
      </c>
      <c r="AY52" s="6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6">
        <v>38017</v>
      </c>
      <c r="BJ52" s="5">
        <v>4.7</v>
      </c>
      <c r="BK52" s="6">
        <v>38017</v>
      </c>
      <c r="BL52" s="5">
        <v>0.6</v>
      </c>
      <c r="BM52" s="6">
        <v>38017</v>
      </c>
      <c r="BN52" s="5">
        <v>5.59</v>
      </c>
      <c r="BO52" s="6">
        <v>38017</v>
      </c>
      <c r="BP52" s="5">
        <v>0.1</v>
      </c>
      <c r="BQ52" s="6">
        <v>38017</v>
      </c>
      <c r="BR52" s="5">
        <v>1911</v>
      </c>
      <c r="BS52" s="6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6">
        <v>38017</v>
      </c>
      <c r="BZ52" s="5">
        <v>9.8000000000000007</v>
      </c>
      <c r="CA52" s="6">
        <v>38017</v>
      </c>
      <c r="CB52" s="5">
        <v>9.3000000000000007</v>
      </c>
      <c r="CC52" s="6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6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6">
        <v>38046</v>
      </c>
      <c r="AX53" s="5">
        <v>0.8</v>
      </c>
      <c r="AY53" s="6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6">
        <v>38046</v>
      </c>
      <c r="BJ53" s="5">
        <v>6.9</v>
      </c>
      <c r="BK53" s="6">
        <v>38046</v>
      </c>
      <c r="BL53" s="5">
        <v>0.7</v>
      </c>
      <c r="BM53" s="6">
        <v>38046</v>
      </c>
      <c r="BN53" s="5">
        <v>8.01</v>
      </c>
      <c r="BO53" s="6">
        <v>38046</v>
      </c>
      <c r="BP53" s="5">
        <v>1.3</v>
      </c>
      <c r="BQ53" s="6">
        <v>38046</v>
      </c>
      <c r="BR53" s="5">
        <v>1846</v>
      </c>
      <c r="BS53" s="6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6">
        <v>38046</v>
      </c>
      <c r="BZ53" s="5">
        <v>13.3</v>
      </c>
      <c r="CA53" s="6">
        <v>38046</v>
      </c>
      <c r="CB53" s="5">
        <v>12.6</v>
      </c>
      <c r="CC53" s="6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6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6">
        <v>38077</v>
      </c>
      <c r="AX54" s="5">
        <v>0</v>
      </c>
      <c r="AY54" s="6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6">
        <v>38077</v>
      </c>
      <c r="BJ54" s="5">
        <v>6.9</v>
      </c>
      <c r="BK54" s="6">
        <v>38077</v>
      </c>
      <c r="BL54" s="5">
        <v>1.8</v>
      </c>
      <c r="BM54" s="6">
        <v>38077</v>
      </c>
      <c r="BN54" s="5">
        <v>10.44</v>
      </c>
      <c r="BO54" s="6">
        <v>38077</v>
      </c>
      <c r="BP54" s="5">
        <v>0.6</v>
      </c>
      <c r="BQ54" s="6">
        <v>38077</v>
      </c>
      <c r="BR54" s="5">
        <v>1998</v>
      </c>
      <c r="BS54" s="6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6">
        <v>38077</v>
      </c>
      <c r="BZ54" s="5">
        <v>16.3</v>
      </c>
      <c r="CA54" s="6">
        <v>38077</v>
      </c>
      <c r="CB54" s="5">
        <v>13</v>
      </c>
      <c r="CC54" s="6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6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6">
        <v>38107</v>
      </c>
      <c r="AX55" s="5">
        <v>0.3</v>
      </c>
      <c r="AY55" s="6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6">
        <v>38107</v>
      </c>
      <c r="BJ55" s="5">
        <v>6.1</v>
      </c>
      <c r="BK55" s="6">
        <v>38107</v>
      </c>
      <c r="BL55" s="5">
        <v>-1.1000000000000001</v>
      </c>
      <c r="BM55" s="6">
        <v>38107</v>
      </c>
      <c r="BN55" s="5">
        <v>12.51</v>
      </c>
      <c r="BO55" s="6">
        <v>38107</v>
      </c>
      <c r="BP55" s="5">
        <v>0</v>
      </c>
      <c r="BQ55" s="6">
        <v>38107</v>
      </c>
      <c r="BR55" s="5">
        <v>2003</v>
      </c>
      <c r="BS55" s="6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6">
        <v>38107</v>
      </c>
      <c r="BZ55" s="5">
        <v>16.8</v>
      </c>
      <c r="CA55" s="6">
        <v>38107</v>
      </c>
      <c r="CB55" s="5">
        <v>15.3</v>
      </c>
      <c r="CC55" s="6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6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6">
        <v>38138</v>
      </c>
      <c r="AX56" s="5">
        <v>0.7</v>
      </c>
      <c r="AY56" s="6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6">
        <v>38138</v>
      </c>
      <c r="BJ56" s="5">
        <v>7.6</v>
      </c>
      <c r="BK56" s="6">
        <v>38138</v>
      </c>
      <c r="BL56" s="5">
        <v>1.7</v>
      </c>
      <c r="BM56" s="6">
        <v>38138</v>
      </c>
      <c r="BN56" s="5">
        <v>13.58</v>
      </c>
      <c r="BO56" s="6">
        <v>38138</v>
      </c>
      <c r="BP56" s="5">
        <v>1.1000000000000001</v>
      </c>
      <c r="BQ56" s="6">
        <v>38138</v>
      </c>
      <c r="BR56" s="5">
        <v>1981</v>
      </c>
      <c r="BS56" s="6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6">
        <v>38138</v>
      </c>
      <c r="BZ56" s="5">
        <v>18.8</v>
      </c>
      <c r="CA56" s="6">
        <v>38138</v>
      </c>
      <c r="CB56" s="5">
        <v>17.8</v>
      </c>
      <c r="CC56" s="6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6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6">
        <v>38168</v>
      </c>
      <c r="AX57" s="5">
        <v>-0.7</v>
      </c>
      <c r="AY57" s="6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6">
        <v>38168</v>
      </c>
      <c r="BJ57" s="5">
        <v>5.0999999999999996</v>
      </c>
      <c r="BK57" s="6">
        <v>38168</v>
      </c>
      <c r="BL57" s="5">
        <v>-1.3</v>
      </c>
      <c r="BM57" s="6">
        <v>38168</v>
      </c>
      <c r="BN57" s="5">
        <v>11.95</v>
      </c>
      <c r="BO57" s="6">
        <v>38168</v>
      </c>
      <c r="BP57" s="5">
        <v>0.9</v>
      </c>
      <c r="BQ57" s="6">
        <v>38168</v>
      </c>
      <c r="BR57" s="5">
        <v>1828</v>
      </c>
      <c r="BS57" s="6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6">
        <v>38168</v>
      </c>
      <c r="BZ57" s="5">
        <v>12.4</v>
      </c>
      <c r="CA57" s="6">
        <v>38168</v>
      </c>
      <c r="CB57" s="5">
        <v>20.100000000000001</v>
      </c>
      <c r="CC57" s="6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6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6">
        <v>38199</v>
      </c>
      <c r="AX58" s="5">
        <v>0.9</v>
      </c>
      <c r="AY58" s="6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6">
        <v>38199</v>
      </c>
      <c r="BJ58" s="5">
        <v>5.2</v>
      </c>
      <c r="BK58" s="6">
        <v>38199</v>
      </c>
      <c r="BL58" s="5">
        <v>1.1000000000000001</v>
      </c>
      <c r="BM58" s="6">
        <v>38199</v>
      </c>
      <c r="BN58" s="5">
        <v>11.34</v>
      </c>
      <c r="BO58" s="6">
        <v>38199</v>
      </c>
      <c r="BP58" s="5">
        <v>1.8</v>
      </c>
      <c r="BQ58" s="6">
        <v>38199</v>
      </c>
      <c r="BR58" s="5">
        <v>2002</v>
      </c>
      <c r="BS58" s="6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6">
        <v>38199</v>
      </c>
      <c r="BZ58" s="5">
        <v>12.8</v>
      </c>
      <c r="CA58" s="6">
        <v>38199</v>
      </c>
      <c r="CB58" s="5">
        <v>16.7</v>
      </c>
      <c r="CC58" s="6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6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6">
        <v>38230</v>
      </c>
      <c r="AX59" s="5">
        <v>0.5</v>
      </c>
      <c r="AY59" s="6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6">
        <v>38230</v>
      </c>
      <c r="BJ59" s="5">
        <v>3.6</v>
      </c>
      <c r="BK59" s="6">
        <v>38230</v>
      </c>
      <c r="BL59" s="5">
        <v>0.1</v>
      </c>
      <c r="BM59" s="6">
        <v>38230</v>
      </c>
      <c r="BN59" s="5">
        <v>12.82</v>
      </c>
      <c r="BO59" s="6">
        <v>38230</v>
      </c>
      <c r="BP59" s="5">
        <v>1</v>
      </c>
      <c r="BQ59" s="6">
        <v>38230</v>
      </c>
      <c r="BR59" s="5">
        <v>2024</v>
      </c>
      <c r="BS59" s="6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6">
        <v>38230</v>
      </c>
      <c r="BZ59" s="5">
        <v>14.6</v>
      </c>
      <c r="CA59" s="6">
        <v>38230</v>
      </c>
      <c r="CB59" s="5">
        <v>21</v>
      </c>
      <c r="CC59" s="6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6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6">
        <v>38260</v>
      </c>
      <c r="AX60" s="5">
        <v>0</v>
      </c>
      <c r="AY60" s="6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6">
        <v>38260</v>
      </c>
      <c r="BJ60" s="5">
        <v>6.1</v>
      </c>
      <c r="BK60" s="6">
        <v>38260</v>
      </c>
      <c r="BL60" s="5">
        <v>1.8</v>
      </c>
      <c r="BM60" s="6">
        <v>38260</v>
      </c>
      <c r="BN60" s="5">
        <v>12.33</v>
      </c>
      <c r="BO60" s="6">
        <v>38260</v>
      </c>
      <c r="BP60" s="5">
        <v>0</v>
      </c>
      <c r="BQ60" s="6">
        <v>38260</v>
      </c>
      <c r="BR60" s="5">
        <v>1905</v>
      </c>
      <c r="BS60" s="6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6">
        <v>38260</v>
      </c>
      <c r="BZ60" s="5">
        <v>13.6</v>
      </c>
      <c r="CA60" s="6">
        <v>38260</v>
      </c>
      <c r="CB60" s="5">
        <v>16.8</v>
      </c>
      <c r="CC60" s="6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6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6">
        <v>38291</v>
      </c>
      <c r="AX61" s="5">
        <v>0.9</v>
      </c>
      <c r="AY61" s="6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6">
        <v>38291</v>
      </c>
      <c r="BJ61" s="5">
        <v>7.2</v>
      </c>
      <c r="BK61" s="6">
        <v>38291</v>
      </c>
      <c r="BL61" s="5">
        <v>0.7</v>
      </c>
      <c r="BM61" s="6">
        <v>38291</v>
      </c>
      <c r="BN61" s="5">
        <v>11.85</v>
      </c>
      <c r="BO61" s="6">
        <v>38291</v>
      </c>
      <c r="BP61" s="5">
        <v>1.6</v>
      </c>
      <c r="BQ61" s="6">
        <v>38291</v>
      </c>
      <c r="BR61" s="5">
        <v>2072</v>
      </c>
      <c r="BS61" s="6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6">
        <v>38291</v>
      </c>
      <c r="BZ61" s="5">
        <v>13.1</v>
      </c>
      <c r="CA61" s="6">
        <v>38291</v>
      </c>
      <c r="CB61" s="5">
        <v>19.399999999999999</v>
      </c>
      <c r="CC61" s="6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6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6">
        <v>38321</v>
      </c>
      <c r="AX62" s="5">
        <v>0</v>
      </c>
      <c r="AY62" s="6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6">
        <v>38321</v>
      </c>
      <c r="BJ62" s="5">
        <v>6.3</v>
      </c>
      <c r="BK62" s="6">
        <v>38321</v>
      </c>
      <c r="BL62" s="5">
        <v>0.3</v>
      </c>
      <c r="BM62" s="6">
        <v>38321</v>
      </c>
      <c r="BN62" s="5">
        <v>12.71</v>
      </c>
      <c r="BO62" s="6">
        <v>38321</v>
      </c>
      <c r="BP62" s="5">
        <v>1.2</v>
      </c>
      <c r="BQ62" s="6">
        <v>38321</v>
      </c>
      <c r="BR62" s="5">
        <v>1782</v>
      </c>
      <c r="BS62" s="6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6">
        <v>38321</v>
      </c>
      <c r="BZ62" s="5">
        <v>9.6</v>
      </c>
      <c r="CA62" s="6">
        <v>38321</v>
      </c>
      <c r="CB62" s="5">
        <v>21.2</v>
      </c>
      <c r="CC62" s="6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6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6">
        <v>38352</v>
      </c>
      <c r="AX63" s="5">
        <v>0.8</v>
      </c>
      <c r="AY63" s="6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6">
        <v>38352</v>
      </c>
      <c r="BJ63" s="5">
        <v>8</v>
      </c>
      <c r="BK63" s="6">
        <v>38352</v>
      </c>
      <c r="BL63" s="5">
        <v>1.2</v>
      </c>
      <c r="BM63" s="6">
        <v>38352</v>
      </c>
      <c r="BN63" s="5">
        <v>13</v>
      </c>
      <c r="BO63" s="6">
        <v>38352</v>
      </c>
      <c r="BP63" s="5">
        <v>0.2</v>
      </c>
      <c r="BQ63" s="6">
        <v>38352</v>
      </c>
      <c r="BR63" s="5">
        <v>2042</v>
      </c>
      <c r="BS63" s="6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6">
        <v>38352</v>
      </c>
      <c r="BZ63" s="5">
        <v>12.9</v>
      </c>
      <c r="CA63" s="6">
        <v>38352</v>
      </c>
      <c r="CB63" s="5">
        <v>16.7</v>
      </c>
      <c r="CC63" s="6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6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6">
        <v>38383</v>
      </c>
      <c r="AX64" s="5">
        <v>0.6</v>
      </c>
      <c r="AY64" s="6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6">
        <v>38383</v>
      </c>
      <c r="BJ64" s="5">
        <v>6.3</v>
      </c>
      <c r="BK64" s="6">
        <v>38383</v>
      </c>
      <c r="BL64" s="5">
        <v>-1</v>
      </c>
      <c r="BM64" s="6">
        <v>38383</v>
      </c>
      <c r="BN64" s="5">
        <v>13.57</v>
      </c>
      <c r="BO64" s="6">
        <v>38383</v>
      </c>
      <c r="BP64" s="5">
        <v>1.5</v>
      </c>
      <c r="BQ64" s="6">
        <v>38383</v>
      </c>
      <c r="BR64" s="5">
        <v>2144</v>
      </c>
      <c r="BS64" s="6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6">
        <v>38383</v>
      </c>
      <c r="BZ64" s="5">
        <v>14</v>
      </c>
      <c r="CA64" s="6">
        <v>38383</v>
      </c>
      <c r="CB64" s="5">
        <v>17.899999999999999</v>
      </c>
      <c r="CC64" s="6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6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6">
        <v>38411</v>
      </c>
      <c r="AX65" s="5">
        <v>0.9</v>
      </c>
      <c r="AY65" s="6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6">
        <v>38411</v>
      </c>
      <c r="BJ65" s="5">
        <v>6.9</v>
      </c>
      <c r="BK65" s="6">
        <v>38411</v>
      </c>
      <c r="BL65" s="5">
        <v>1.3</v>
      </c>
      <c r="BM65" s="6">
        <v>38411</v>
      </c>
      <c r="BN65" s="5">
        <v>11.5</v>
      </c>
      <c r="BO65" s="6">
        <v>38411</v>
      </c>
      <c r="BP65" s="5">
        <v>0.5</v>
      </c>
      <c r="BQ65" s="6">
        <v>38411</v>
      </c>
      <c r="BR65" s="5">
        <v>2207</v>
      </c>
      <c r="BS65" s="6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6">
        <v>38411</v>
      </c>
      <c r="BZ65" s="5">
        <v>10.5</v>
      </c>
      <c r="CA65" s="6">
        <v>38411</v>
      </c>
      <c r="CB65" s="5">
        <v>16.899999999999999</v>
      </c>
      <c r="CC65" s="6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6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6">
        <v>38442</v>
      </c>
      <c r="AX66" s="5">
        <v>-0.5</v>
      </c>
      <c r="AY66" s="6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6">
        <v>38442</v>
      </c>
      <c r="BJ66" s="5">
        <v>5.3</v>
      </c>
      <c r="BK66" s="6">
        <v>38442</v>
      </c>
      <c r="BL66" s="5">
        <v>0.2</v>
      </c>
      <c r="BM66" s="6">
        <v>38442</v>
      </c>
      <c r="BN66" s="5">
        <v>7.86</v>
      </c>
      <c r="BO66" s="6">
        <v>38442</v>
      </c>
      <c r="BP66" s="5">
        <v>0.5</v>
      </c>
      <c r="BQ66" s="6">
        <v>38442</v>
      </c>
      <c r="BR66" s="5">
        <v>1864</v>
      </c>
      <c r="BS66" s="6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6">
        <v>38442</v>
      </c>
      <c r="BZ66" s="5">
        <v>8.6999999999999993</v>
      </c>
      <c r="CA66" s="6">
        <v>38442</v>
      </c>
      <c r="CB66" s="5">
        <v>10.3</v>
      </c>
      <c r="CC66" s="6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6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6">
        <v>38472</v>
      </c>
      <c r="AX67" s="5">
        <v>0.4</v>
      </c>
      <c r="AY67" s="6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6">
        <v>38472</v>
      </c>
      <c r="BJ67" s="5">
        <v>7.4</v>
      </c>
      <c r="BK67" s="6">
        <v>38472</v>
      </c>
      <c r="BL67" s="5">
        <v>0.9</v>
      </c>
      <c r="BM67" s="6">
        <v>38472</v>
      </c>
      <c r="BN67" s="5">
        <v>9.2899999999999991</v>
      </c>
      <c r="BO67" s="6">
        <v>38472</v>
      </c>
      <c r="BP67" s="5">
        <v>0.9</v>
      </c>
      <c r="BQ67" s="6">
        <v>38472</v>
      </c>
      <c r="BR67" s="5">
        <v>2061</v>
      </c>
      <c r="BS67" s="6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6">
        <v>38472</v>
      </c>
      <c r="BZ67" s="5">
        <v>11.3</v>
      </c>
      <c r="CA67" s="6">
        <v>38472</v>
      </c>
      <c r="CB67" s="5">
        <v>14.5</v>
      </c>
      <c r="CC67" s="6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6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6">
        <v>38503</v>
      </c>
      <c r="AX68" s="5">
        <v>0.3</v>
      </c>
      <c r="AY68" s="6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6">
        <v>38503</v>
      </c>
      <c r="BJ68" s="5">
        <v>4.9000000000000004</v>
      </c>
      <c r="BK68" s="6">
        <v>38503</v>
      </c>
      <c r="BL68" s="5">
        <v>-0.6</v>
      </c>
      <c r="BM68" s="6">
        <v>38503</v>
      </c>
      <c r="BN68" s="5">
        <v>8.33</v>
      </c>
      <c r="BO68" s="6">
        <v>38503</v>
      </c>
      <c r="BP68" s="5">
        <v>0.2</v>
      </c>
      <c r="BQ68" s="6">
        <v>38503</v>
      </c>
      <c r="BR68" s="5">
        <v>2025</v>
      </c>
      <c r="BS68" s="6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6">
        <v>38503</v>
      </c>
      <c r="BZ68" s="5">
        <v>9</v>
      </c>
      <c r="CA68" s="6">
        <v>38503</v>
      </c>
      <c r="CB68" s="5">
        <v>11.9</v>
      </c>
      <c r="CC68" s="6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6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6">
        <v>38533</v>
      </c>
      <c r="AX69" s="5">
        <v>0.2</v>
      </c>
      <c r="AY69" s="6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6">
        <v>38533</v>
      </c>
      <c r="BJ69" s="5">
        <v>9.1999999999999993</v>
      </c>
      <c r="BK69" s="6">
        <v>38533</v>
      </c>
      <c r="BL69" s="5">
        <v>2.8</v>
      </c>
      <c r="BM69" s="6">
        <v>38533</v>
      </c>
      <c r="BN69" s="5">
        <v>8.27</v>
      </c>
      <c r="BO69" s="6">
        <v>38533</v>
      </c>
      <c r="BP69" s="5">
        <v>0.4</v>
      </c>
      <c r="BQ69" s="6">
        <v>38533</v>
      </c>
      <c r="BR69" s="5">
        <v>2068</v>
      </c>
      <c r="BS69" s="6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6">
        <v>38533</v>
      </c>
      <c r="BZ69" s="5">
        <v>11.8</v>
      </c>
      <c r="CA69" s="6">
        <v>38533</v>
      </c>
      <c r="CB69" s="5">
        <v>10.199999999999999</v>
      </c>
      <c r="CC69" s="6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6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6">
        <v>38564</v>
      </c>
      <c r="AX70" s="5">
        <v>-0.3</v>
      </c>
      <c r="AY70" s="6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6">
        <v>38564</v>
      </c>
      <c r="BJ70" s="5">
        <v>8.8000000000000007</v>
      </c>
      <c r="BK70" s="6">
        <v>38564</v>
      </c>
      <c r="BL70" s="5">
        <v>0.7</v>
      </c>
      <c r="BM70" s="6">
        <v>38564</v>
      </c>
      <c r="BN70" s="5">
        <v>9.34</v>
      </c>
      <c r="BO70" s="6">
        <v>38564</v>
      </c>
      <c r="BP70" s="5">
        <v>0.4</v>
      </c>
      <c r="BQ70" s="6">
        <v>38564</v>
      </c>
      <c r="BR70" s="5">
        <v>2054</v>
      </c>
      <c r="BS70" s="6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6">
        <v>38564</v>
      </c>
      <c r="BZ70" s="5">
        <v>10.5</v>
      </c>
      <c r="CA70" s="6">
        <v>38564</v>
      </c>
      <c r="CB70" s="5">
        <v>11.4</v>
      </c>
      <c r="CC70" s="6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6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6">
        <v>38595</v>
      </c>
      <c r="AX71" s="5">
        <v>0.5</v>
      </c>
      <c r="AY71" s="6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6">
        <v>38595</v>
      </c>
      <c r="BJ71" s="5">
        <v>7.6</v>
      </c>
      <c r="BK71" s="6">
        <v>38595</v>
      </c>
      <c r="BL71" s="5">
        <v>-0.9</v>
      </c>
      <c r="BM71" s="6">
        <v>38595</v>
      </c>
      <c r="BN71" s="5">
        <v>9.7200000000000006</v>
      </c>
      <c r="BO71" s="6">
        <v>38595</v>
      </c>
      <c r="BP71" s="5">
        <v>0.5</v>
      </c>
      <c r="BQ71" s="6">
        <v>38595</v>
      </c>
      <c r="BR71" s="5">
        <v>2095</v>
      </c>
      <c r="BS71" s="6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6">
        <v>38595</v>
      </c>
      <c r="BZ71" s="5">
        <v>11.5</v>
      </c>
      <c r="CA71" s="6">
        <v>38595</v>
      </c>
      <c r="CB71" s="5">
        <v>10.8</v>
      </c>
      <c r="CC71" s="6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6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6">
        <v>38625</v>
      </c>
      <c r="AX72" s="5">
        <v>-1.1000000000000001</v>
      </c>
      <c r="AY72" s="6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6">
        <v>38625</v>
      </c>
      <c r="BJ72" s="5">
        <v>6</v>
      </c>
      <c r="BK72" s="6">
        <v>38625</v>
      </c>
      <c r="BL72" s="5">
        <v>0.2</v>
      </c>
      <c r="BM72" s="6">
        <v>38625</v>
      </c>
      <c r="BN72" s="5">
        <v>11.37</v>
      </c>
      <c r="BO72" s="6">
        <v>38625</v>
      </c>
      <c r="BP72" s="5">
        <v>0.4</v>
      </c>
      <c r="BQ72" s="6">
        <v>38625</v>
      </c>
      <c r="BR72" s="5">
        <v>2151</v>
      </c>
      <c r="BS72" s="6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6">
        <v>38625</v>
      </c>
      <c r="BZ72" s="5">
        <v>8.5</v>
      </c>
      <c r="CA72" s="6">
        <v>38625</v>
      </c>
      <c r="CB72" s="5">
        <v>14.3</v>
      </c>
      <c r="CC72" s="6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6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6">
        <v>38656</v>
      </c>
      <c r="AX73" s="5">
        <v>1.4</v>
      </c>
      <c r="AY73" s="6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6">
        <v>38656</v>
      </c>
      <c r="BJ73" s="5">
        <v>5.3</v>
      </c>
      <c r="BK73" s="6">
        <v>38656</v>
      </c>
      <c r="BL73" s="5">
        <v>0</v>
      </c>
      <c r="BM73" s="6">
        <v>38656</v>
      </c>
      <c r="BN73" s="5">
        <v>11.83</v>
      </c>
      <c r="BO73" s="6">
        <v>38656</v>
      </c>
      <c r="BP73" s="5">
        <v>0.9</v>
      </c>
      <c r="BQ73" s="6">
        <v>38656</v>
      </c>
      <c r="BR73" s="5">
        <v>2065</v>
      </c>
      <c r="BS73" s="6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6">
        <v>38656</v>
      </c>
      <c r="BZ73" s="5">
        <v>9.3000000000000007</v>
      </c>
      <c r="CA73" s="6">
        <v>38656</v>
      </c>
      <c r="CB73" s="5">
        <v>13.8</v>
      </c>
      <c r="CC73" s="6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6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6">
        <v>38686</v>
      </c>
      <c r="AX74" s="5">
        <v>0.9</v>
      </c>
      <c r="AY74" s="6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6">
        <v>38686</v>
      </c>
      <c r="BJ74" s="5">
        <v>5.9</v>
      </c>
      <c r="BK74" s="6">
        <v>38686</v>
      </c>
      <c r="BL74" s="5">
        <v>0.9</v>
      </c>
      <c r="BM74" s="6">
        <v>38686</v>
      </c>
      <c r="BN74" s="5">
        <v>8.9499999999999993</v>
      </c>
      <c r="BO74" s="6">
        <v>38686</v>
      </c>
      <c r="BP74" s="5">
        <v>0.5</v>
      </c>
      <c r="BQ74" s="6">
        <v>38686</v>
      </c>
      <c r="BR74" s="5">
        <v>2147</v>
      </c>
      <c r="BS74" s="6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6">
        <v>38686</v>
      </c>
      <c r="BZ74" s="5">
        <v>11.4</v>
      </c>
      <c r="CA74" s="6">
        <v>38686</v>
      </c>
      <c r="CB74" s="5">
        <v>10.199999999999999</v>
      </c>
      <c r="CC74" s="6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6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6">
        <v>38717</v>
      </c>
      <c r="AX75" s="5">
        <v>0.1</v>
      </c>
      <c r="AY75" s="6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6">
        <v>38717</v>
      </c>
      <c r="BJ75" s="5">
        <v>4.7</v>
      </c>
      <c r="BK75" s="6">
        <v>38717</v>
      </c>
      <c r="BL75" s="5">
        <v>0</v>
      </c>
      <c r="BM75" s="6">
        <v>38717</v>
      </c>
      <c r="BN75" s="5">
        <v>8.9600000000000009</v>
      </c>
      <c r="BO75" s="6">
        <v>38717</v>
      </c>
      <c r="BP75" s="5">
        <v>1.2</v>
      </c>
      <c r="BQ75" s="6">
        <v>38717</v>
      </c>
      <c r="BR75" s="5">
        <v>1994</v>
      </c>
      <c r="BS75" s="6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6">
        <v>38717</v>
      </c>
      <c r="BZ75" s="5">
        <v>10.7</v>
      </c>
      <c r="CA75" s="6">
        <v>38717</v>
      </c>
      <c r="CB75" s="5">
        <v>13.1</v>
      </c>
      <c r="CC75" s="6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6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6">
        <v>38748</v>
      </c>
      <c r="AX76" s="5">
        <v>0.8</v>
      </c>
      <c r="AY76" s="6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6">
        <v>38748</v>
      </c>
      <c r="BJ76" s="5">
        <v>8.6999999999999993</v>
      </c>
      <c r="BK76" s="6">
        <v>38748</v>
      </c>
      <c r="BL76" s="5">
        <v>2.9</v>
      </c>
      <c r="BM76" s="6">
        <v>38748</v>
      </c>
      <c r="BN76" s="5">
        <v>9.0299999999999994</v>
      </c>
      <c r="BO76" s="6">
        <v>38748</v>
      </c>
      <c r="BP76" s="5">
        <v>0.4</v>
      </c>
      <c r="BQ76" s="6">
        <v>38748</v>
      </c>
      <c r="BR76" s="5">
        <v>2273</v>
      </c>
      <c r="BS76" s="6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6">
        <v>38748</v>
      </c>
      <c r="BZ76" s="5">
        <v>12.2</v>
      </c>
      <c r="CA76" s="6">
        <v>38748</v>
      </c>
      <c r="CB76" s="5">
        <v>14.7</v>
      </c>
      <c r="CC76" s="6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6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6">
        <v>38776</v>
      </c>
      <c r="AX77" s="5">
        <v>-0.3</v>
      </c>
      <c r="AY77" s="6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6">
        <v>38776</v>
      </c>
      <c r="BJ77" s="5">
        <v>6.5</v>
      </c>
      <c r="BK77" s="6">
        <v>38776</v>
      </c>
      <c r="BL77" s="5">
        <v>-0.7</v>
      </c>
      <c r="BM77" s="6">
        <v>38776</v>
      </c>
      <c r="BN77" s="5">
        <v>9.09</v>
      </c>
      <c r="BO77" s="6">
        <v>38776</v>
      </c>
      <c r="BP77" s="5">
        <v>1</v>
      </c>
      <c r="BQ77" s="6">
        <v>38776</v>
      </c>
      <c r="BR77" s="5">
        <v>2119</v>
      </c>
      <c r="BS77" s="6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6">
        <v>38776</v>
      </c>
      <c r="BZ77" s="5">
        <v>12.4</v>
      </c>
      <c r="CA77" s="6">
        <v>38776</v>
      </c>
      <c r="CB77" s="5">
        <v>10.5</v>
      </c>
      <c r="CC77" s="6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6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6">
        <v>38807</v>
      </c>
      <c r="AX78" s="5">
        <v>0</v>
      </c>
      <c r="AY78" s="6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6">
        <v>38807</v>
      </c>
      <c r="BJ78" s="5">
        <v>6.6</v>
      </c>
      <c r="BK78" s="6">
        <v>38807</v>
      </c>
      <c r="BL78" s="5">
        <v>0.3</v>
      </c>
      <c r="BM78" s="6">
        <v>38807</v>
      </c>
      <c r="BN78" s="5">
        <v>9.5</v>
      </c>
      <c r="BO78" s="6">
        <v>38807</v>
      </c>
      <c r="BP78" s="5">
        <v>0.5</v>
      </c>
      <c r="BQ78" s="6">
        <v>38807</v>
      </c>
      <c r="BR78" s="5">
        <v>1969</v>
      </c>
      <c r="BS78" s="6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6">
        <v>38807</v>
      </c>
      <c r="BZ78" s="5">
        <v>13.1</v>
      </c>
      <c r="CA78" s="6">
        <v>38807</v>
      </c>
      <c r="CB78" s="5">
        <v>14.5</v>
      </c>
      <c r="CC78" s="6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6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6">
        <v>38837</v>
      </c>
      <c r="AX79" s="5">
        <v>0.3</v>
      </c>
      <c r="AY79" s="6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6">
        <v>38837</v>
      </c>
      <c r="BJ79" s="5">
        <v>6.2</v>
      </c>
      <c r="BK79" s="6">
        <v>38837</v>
      </c>
      <c r="BL79" s="5">
        <v>0.5</v>
      </c>
      <c r="BM79" s="6">
        <v>38837</v>
      </c>
      <c r="BN79" s="5">
        <v>8.75</v>
      </c>
      <c r="BO79" s="6">
        <v>38837</v>
      </c>
      <c r="BP79" s="5">
        <v>1.2</v>
      </c>
      <c r="BQ79" s="6">
        <v>38837</v>
      </c>
      <c r="BR79" s="5">
        <v>1821</v>
      </c>
      <c r="BS79" s="6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6">
        <v>38837</v>
      </c>
      <c r="BZ79" s="5">
        <v>11.5</v>
      </c>
      <c r="CA79" s="6">
        <v>38837</v>
      </c>
      <c r="CB79" s="5">
        <v>10.7</v>
      </c>
      <c r="CC79" s="6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6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6">
        <v>38868</v>
      </c>
      <c r="AX80" s="5">
        <v>-0.2</v>
      </c>
      <c r="AY80" s="6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6">
        <v>38868</v>
      </c>
      <c r="BJ80" s="5">
        <v>6.6</v>
      </c>
      <c r="BK80" s="6">
        <v>38868</v>
      </c>
      <c r="BL80" s="5">
        <v>-0.2</v>
      </c>
      <c r="BM80" s="6">
        <v>38868</v>
      </c>
      <c r="BN80" s="5">
        <v>10.76</v>
      </c>
      <c r="BO80" s="6">
        <v>38868</v>
      </c>
      <c r="BP80" s="5">
        <v>0.8</v>
      </c>
      <c r="BQ80" s="6">
        <v>38868</v>
      </c>
      <c r="BR80" s="5">
        <v>1942</v>
      </c>
      <c r="BS80" s="6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6">
        <v>38868</v>
      </c>
      <c r="BZ80" s="5">
        <v>13.1</v>
      </c>
      <c r="CA80" s="6">
        <v>38868</v>
      </c>
      <c r="CB80" s="5">
        <v>14</v>
      </c>
      <c r="CC80" s="6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6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6">
        <v>38898</v>
      </c>
      <c r="AX81" s="5">
        <v>0.3</v>
      </c>
      <c r="AY81" s="6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6">
        <v>38898</v>
      </c>
      <c r="BJ81" s="5">
        <v>4</v>
      </c>
      <c r="BK81" s="6">
        <v>38898</v>
      </c>
      <c r="BL81" s="5">
        <v>0.3</v>
      </c>
      <c r="BM81" s="6">
        <v>38898</v>
      </c>
      <c r="BN81" s="5">
        <v>11.18</v>
      </c>
      <c r="BO81" s="6">
        <v>38898</v>
      </c>
      <c r="BP81" s="5">
        <v>0.8</v>
      </c>
      <c r="BQ81" s="6">
        <v>38898</v>
      </c>
      <c r="BR81" s="5">
        <v>1802</v>
      </c>
      <c r="BS81" s="6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6">
        <v>38898</v>
      </c>
      <c r="BZ81" s="5">
        <v>14.7</v>
      </c>
      <c r="CA81" s="6">
        <v>38898</v>
      </c>
      <c r="CB81" s="5">
        <v>12.9</v>
      </c>
      <c r="CC81" s="6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6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6">
        <v>38929</v>
      </c>
      <c r="AX82" s="5">
        <v>-0.3</v>
      </c>
      <c r="AY82" s="6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6">
        <v>38929</v>
      </c>
      <c r="BJ82" s="5">
        <v>3.6</v>
      </c>
      <c r="BK82" s="6">
        <v>38929</v>
      </c>
      <c r="BL82" s="5">
        <v>0.3</v>
      </c>
      <c r="BM82" s="6">
        <v>38929</v>
      </c>
      <c r="BN82" s="5">
        <v>10.119999999999999</v>
      </c>
      <c r="BO82" s="6">
        <v>38929</v>
      </c>
      <c r="BP82" s="5">
        <v>0.9</v>
      </c>
      <c r="BQ82" s="6">
        <v>38929</v>
      </c>
      <c r="BR82" s="5">
        <v>1737</v>
      </c>
      <c r="BS82" s="6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6">
        <v>38929</v>
      </c>
      <c r="BZ82" s="5">
        <v>12.5</v>
      </c>
      <c r="CA82" s="6">
        <v>38929</v>
      </c>
      <c r="CB82" s="5">
        <v>13.3</v>
      </c>
      <c r="CC82" s="6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6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6">
        <v>38960</v>
      </c>
      <c r="AX83" s="5">
        <v>0.7</v>
      </c>
      <c r="AY83" s="6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6">
        <v>38960</v>
      </c>
      <c r="BJ83" s="5">
        <v>5.0999999999999996</v>
      </c>
      <c r="BK83" s="6">
        <v>38960</v>
      </c>
      <c r="BL83" s="5">
        <v>0.5</v>
      </c>
      <c r="BM83" s="6">
        <v>38960</v>
      </c>
      <c r="BN83" s="5">
        <v>9.39</v>
      </c>
      <c r="BO83" s="6">
        <v>38960</v>
      </c>
      <c r="BP83" s="5">
        <v>0.9</v>
      </c>
      <c r="BQ83" s="6">
        <v>38960</v>
      </c>
      <c r="BR83" s="5">
        <v>1650</v>
      </c>
      <c r="BS83" s="6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6">
        <v>38960</v>
      </c>
      <c r="BZ83" s="5">
        <v>13.2</v>
      </c>
      <c r="CA83" s="6">
        <v>38960</v>
      </c>
      <c r="CB83" s="5">
        <v>14.3</v>
      </c>
      <c r="CC83" s="6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6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6">
        <v>38990</v>
      </c>
      <c r="AX84" s="5">
        <v>0.1</v>
      </c>
      <c r="AY84" s="6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6">
        <v>38990</v>
      </c>
      <c r="BJ84" s="5">
        <v>4.4000000000000004</v>
      </c>
      <c r="BK84" s="6">
        <v>38990</v>
      </c>
      <c r="BL84" s="5">
        <v>-0.5</v>
      </c>
      <c r="BM84" s="6">
        <v>38990</v>
      </c>
      <c r="BN84" s="5">
        <v>6.13</v>
      </c>
      <c r="BO84" s="6">
        <v>38990</v>
      </c>
      <c r="BP84" s="5">
        <v>0.5</v>
      </c>
      <c r="BQ84" s="6">
        <v>38990</v>
      </c>
      <c r="BR84" s="5">
        <v>1720</v>
      </c>
      <c r="BS84" s="6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6">
        <v>38990</v>
      </c>
      <c r="BZ84" s="5">
        <v>15.8</v>
      </c>
      <c r="CA84" s="6">
        <v>38990</v>
      </c>
      <c r="CB84" s="5">
        <v>9.9</v>
      </c>
      <c r="CC84" s="6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6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6">
        <v>39021</v>
      </c>
      <c r="AX85" s="5">
        <v>-0.5</v>
      </c>
      <c r="AY85" s="6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6">
        <v>39021</v>
      </c>
      <c r="BJ85" s="5">
        <v>4.2</v>
      </c>
      <c r="BK85" s="6">
        <v>39021</v>
      </c>
      <c r="BL85" s="5">
        <v>-0.1</v>
      </c>
      <c r="BM85" s="6">
        <v>39021</v>
      </c>
      <c r="BN85" s="5">
        <v>3.93</v>
      </c>
      <c r="BO85" s="6">
        <v>39021</v>
      </c>
      <c r="BP85" s="5">
        <v>0.6</v>
      </c>
      <c r="BQ85" s="6">
        <v>39021</v>
      </c>
      <c r="BR85" s="5">
        <v>1491</v>
      </c>
      <c r="BS85" s="6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6">
        <v>39021</v>
      </c>
      <c r="BZ85" s="5">
        <v>14.3</v>
      </c>
      <c r="CA85" s="6">
        <v>39021</v>
      </c>
      <c r="CB85" s="5">
        <v>4.5</v>
      </c>
      <c r="CC85" s="6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6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6">
        <v>39051</v>
      </c>
      <c r="AX86" s="5">
        <v>0.1</v>
      </c>
      <c r="AY86" s="6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6">
        <v>39051</v>
      </c>
      <c r="BJ86" s="5">
        <v>3.4</v>
      </c>
      <c r="BK86" s="6">
        <v>39051</v>
      </c>
      <c r="BL86" s="5">
        <v>0.2</v>
      </c>
      <c r="BM86" s="6">
        <v>39051</v>
      </c>
      <c r="BN86" s="5">
        <v>5.58</v>
      </c>
      <c r="BO86" s="6">
        <v>39051</v>
      </c>
      <c r="BP86" s="5">
        <v>1</v>
      </c>
      <c r="BQ86" s="6">
        <v>39051</v>
      </c>
      <c r="BR86" s="5">
        <v>1570</v>
      </c>
      <c r="BS86" s="6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6">
        <v>39051</v>
      </c>
      <c r="BZ86" s="5">
        <v>14.3</v>
      </c>
      <c r="CA86" s="6">
        <v>39051</v>
      </c>
      <c r="CB86" s="5">
        <v>6.3</v>
      </c>
      <c r="CC86" s="6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6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6">
        <v>39082</v>
      </c>
      <c r="AX87" s="5">
        <v>1.5</v>
      </c>
      <c r="AY87" s="6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6">
        <v>39082</v>
      </c>
      <c r="BJ87" s="5">
        <v>4.7</v>
      </c>
      <c r="BK87" s="6">
        <v>39082</v>
      </c>
      <c r="BL87" s="5">
        <v>1.2</v>
      </c>
      <c r="BM87" s="6">
        <v>39082</v>
      </c>
      <c r="BN87" s="5">
        <v>6.78</v>
      </c>
      <c r="BO87" s="6">
        <v>39082</v>
      </c>
      <c r="BP87" s="5">
        <v>-0.4</v>
      </c>
      <c r="BQ87" s="6">
        <v>39082</v>
      </c>
      <c r="BR87" s="5">
        <v>1649</v>
      </c>
      <c r="BS87" s="6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6">
        <v>39082</v>
      </c>
      <c r="BZ87" s="5">
        <v>13.2</v>
      </c>
      <c r="CA87" s="6">
        <v>39082</v>
      </c>
      <c r="CB87" s="5">
        <v>6.9</v>
      </c>
      <c r="CC87" s="6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6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6">
        <v>39113</v>
      </c>
      <c r="AX88" s="5">
        <v>-0.4</v>
      </c>
      <c r="AY88" s="6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6">
        <v>39113</v>
      </c>
      <c r="BJ88" s="5">
        <v>1.8</v>
      </c>
      <c r="BK88" s="6">
        <v>39113</v>
      </c>
      <c r="BL88" s="5">
        <v>0</v>
      </c>
      <c r="BM88" s="6">
        <v>39113</v>
      </c>
      <c r="BN88" s="5">
        <v>4.57</v>
      </c>
      <c r="BO88" s="6">
        <v>39113</v>
      </c>
      <c r="BP88" s="5">
        <v>0.3</v>
      </c>
      <c r="BQ88" s="6">
        <v>39113</v>
      </c>
      <c r="BR88" s="5">
        <v>1409</v>
      </c>
      <c r="BS88" s="6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6">
        <v>39113</v>
      </c>
      <c r="BZ88" s="5">
        <v>12.8</v>
      </c>
      <c r="CA88" s="6">
        <v>39113</v>
      </c>
      <c r="CB88" s="5">
        <v>3.2</v>
      </c>
      <c r="CC88" s="6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6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6">
        <v>39141</v>
      </c>
      <c r="AX89" s="5">
        <v>0.3</v>
      </c>
      <c r="AY89" s="6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6">
        <v>39141</v>
      </c>
      <c r="BJ89" s="5">
        <v>2.6</v>
      </c>
      <c r="BK89" s="6">
        <v>39141</v>
      </c>
      <c r="BL89" s="5">
        <v>0.1</v>
      </c>
      <c r="BM89" s="6">
        <v>39141</v>
      </c>
      <c r="BN89" s="5">
        <v>5.45</v>
      </c>
      <c r="BO89" s="6">
        <v>39141</v>
      </c>
      <c r="BP89" s="5">
        <v>0.4</v>
      </c>
      <c r="BQ89" s="6">
        <v>39141</v>
      </c>
      <c r="BR89" s="5">
        <v>1480</v>
      </c>
      <c r="BS89" s="6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6">
        <v>39141</v>
      </c>
      <c r="BZ89" s="5">
        <v>10.8</v>
      </c>
      <c r="CA89" s="6">
        <v>39141</v>
      </c>
      <c r="CB89" s="5">
        <v>4.9000000000000004</v>
      </c>
      <c r="CC89" s="6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6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6">
        <v>39172</v>
      </c>
      <c r="AX90" s="5">
        <v>0.8</v>
      </c>
      <c r="AY90" s="6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6">
        <v>39172</v>
      </c>
      <c r="BJ90" s="5">
        <v>3.2</v>
      </c>
      <c r="BK90" s="6">
        <v>39172</v>
      </c>
      <c r="BL90" s="5">
        <v>0.9</v>
      </c>
      <c r="BM90" s="6">
        <v>39172</v>
      </c>
      <c r="BN90" s="5">
        <v>6.32</v>
      </c>
      <c r="BO90" s="6">
        <v>39172</v>
      </c>
      <c r="BP90" s="5">
        <v>0.6</v>
      </c>
      <c r="BQ90" s="6">
        <v>39172</v>
      </c>
      <c r="BR90" s="5">
        <v>1495</v>
      </c>
      <c r="BS90" s="6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6">
        <v>39172</v>
      </c>
      <c r="BZ90" s="5">
        <v>12.6</v>
      </c>
      <c r="CA90" s="6">
        <v>39172</v>
      </c>
      <c r="CB90" s="5">
        <v>8.1999999999999993</v>
      </c>
      <c r="CC90" s="6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6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6">
        <v>39202</v>
      </c>
      <c r="AX91" s="5">
        <v>0.6</v>
      </c>
      <c r="AY91" s="6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6">
        <v>39202</v>
      </c>
      <c r="BJ91" s="5">
        <v>2.5</v>
      </c>
      <c r="BK91" s="6">
        <v>39202</v>
      </c>
      <c r="BL91" s="5">
        <v>-0.3</v>
      </c>
      <c r="BM91" s="6">
        <v>39202</v>
      </c>
      <c r="BN91" s="5">
        <v>7.44</v>
      </c>
      <c r="BO91" s="6">
        <v>39202</v>
      </c>
      <c r="BP91" s="5">
        <v>0.4</v>
      </c>
      <c r="BQ91" s="6">
        <v>39202</v>
      </c>
      <c r="BR91" s="5">
        <v>1490</v>
      </c>
      <c r="BS91" s="6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6">
        <v>39202</v>
      </c>
      <c r="BZ91" s="5">
        <v>11.5</v>
      </c>
      <c r="CA91" s="6">
        <v>39202</v>
      </c>
      <c r="CB91" s="5">
        <v>6.4</v>
      </c>
      <c r="CC91" s="6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6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6">
        <v>39233</v>
      </c>
      <c r="AX92" s="5">
        <v>-0.1</v>
      </c>
      <c r="AY92" s="6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6">
        <v>39233</v>
      </c>
      <c r="BJ92" s="5">
        <v>4</v>
      </c>
      <c r="BK92" s="6">
        <v>39233</v>
      </c>
      <c r="BL92" s="5">
        <v>1.3</v>
      </c>
      <c r="BM92" s="6">
        <v>39233</v>
      </c>
      <c r="BN92" s="5">
        <v>6.53</v>
      </c>
      <c r="BO92" s="6">
        <v>39233</v>
      </c>
      <c r="BP92" s="5">
        <v>0.3</v>
      </c>
      <c r="BQ92" s="6">
        <v>39233</v>
      </c>
      <c r="BR92" s="5">
        <v>1415</v>
      </c>
      <c r="BS92" s="6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6">
        <v>39233</v>
      </c>
      <c r="BZ92" s="5">
        <v>12.1</v>
      </c>
      <c r="CA92" s="6">
        <v>39233</v>
      </c>
      <c r="CB92" s="5">
        <v>5.0999999999999996</v>
      </c>
      <c r="CC92" s="6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6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6">
        <v>39263</v>
      </c>
      <c r="AX93" s="5">
        <v>0.3</v>
      </c>
      <c r="AY93" s="6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6">
        <v>39263</v>
      </c>
      <c r="BJ93" s="5">
        <v>2.9</v>
      </c>
      <c r="BK93" s="6">
        <v>39263</v>
      </c>
      <c r="BL93" s="5">
        <v>-0.7</v>
      </c>
      <c r="BM93" s="6">
        <v>39263</v>
      </c>
      <c r="BN93" s="5">
        <v>6.31</v>
      </c>
      <c r="BO93" s="6">
        <v>39263</v>
      </c>
      <c r="BP93" s="5">
        <v>0.4</v>
      </c>
      <c r="BQ93" s="6">
        <v>39263</v>
      </c>
      <c r="BR93" s="5">
        <v>1448</v>
      </c>
      <c r="BS93" s="6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6">
        <v>39263</v>
      </c>
      <c r="BZ93" s="5">
        <v>11.9</v>
      </c>
      <c r="CA93" s="6">
        <v>39263</v>
      </c>
      <c r="CB93" s="5">
        <v>5.8</v>
      </c>
      <c r="CC93" s="6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6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6">
        <v>39294</v>
      </c>
      <c r="AX94" s="5">
        <v>-0.1</v>
      </c>
      <c r="AY94" s="6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6">
        <v>39294</v>
      </c>
      <c r="BJ94" s="5">
        <v>3</v>
      </c>
      <c r="BK94" s="6">
        <v>39294</v>
      </c>
      <c r="BL94" s="5">
        <v>0.4</v>
      </c>
      <c r="BM94" s="6">
        <v>39294</v>
      </c>
      <c r="BN94" s="5">
        <v>5.19</v>
      </c>
      <c r="BO94" s="6">
        <v>39294</v>
      </c>
      <c r="BP94" s="5">
        <v>0.2</v>
      </c>
      <c r="BQ94" s="6">
        <v>39294</v>
      </c>
      <c r="BR94" s="5">
        <v>1354</v>
      </c>
      <c r="BS94" s="6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6">
        <v>39294</v>
      </c>
      <c r="BZ94" s="5">
        <v>15</v>
      </c>
      <c r="CA94" s="6">
        <v>39294</v>
      </c>
      <c r="CB94" s="5">
        <v>6.1</v>
      </c>
      <c r="CC94" s="6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6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6">
        <v>39325</v>
      </c>
      <c r="AX95" s="5">
        <v>-0.3</v>
      </c>
      <c r="AY95" s="6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6">
        <v>39325</v>
      </c>
      <c r="BJ95" s="5">
        <v>3</v>
      </c>
      <c r="BK95" s="6">
        <v>39325</v>
      </c>
      <c r="BL95" s="5">
        <v>0.5</v>
      </c>
      <c r="BM95" s="6">
        <v>39325</v>
      </c>
      <c r="BN95" s="5">
        <v>5.21</v>
      </c>
      <c r="BO95" s="6">
        <v>39325</v>
      </c>
      <c r="BP95" s="5">
        <v>0.3</v>
      </c>
      <c r="BQ95" s="6">
        <v>39325</v>
      </c>
      <c r="BR95" s="5">
        <v>1330</v>
      </c>
      <c r="BS95" s="6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6">
        <v>39325</v>
      </c>
      <c r="BZ95" s="5">
        <v>15.3</v>
      </c>
      <c r="CA95" s="6">
        <v>39325</v>
      </c>
      <c r="CB95" s="5">
        <v>4</v>
      </c>
      <c r="CC95" s="6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6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6">
        <v>39355</v>
      </c>
      <c r="AX96" s="5">
        <v>0.3</v>
      </c>
      <c r="AY96" s="6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6">
        <v>39355</v>
      </c>
      <c r="BJ96" s="5">
        <v>3.9</v>
      </c>
      <c r="BK96" s="6">
        <v>39355</v>
      </c>
      <c r="BL96" s="5">
        <v>0.4</v>
      </c>
      <c r="BM96" s="6">
        <v>39355</v>
      </c>
      <c r="BN96" s="5">
        <v>7.54</v>
      </c>
      <c r="BO96" s="6">
        <v>39355</v>
      </c>
      <c r="BP96" s="5">
        <v>0.7</v>
      </c>
      <c r="BQ96" s="6">
        <v>39355</v>
      </c>
      <c r="BR96" s="5">
        <v>1183</v>
      </c>
      <c r="BS96" s="6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6">
        <v>39355</v>
      </c>
      <c r="BZ96" s="5">
        <v>14.5</v>
      </c>
      <c r="CA96" s="6">
        <v>39355</v>
      </c>
      <c r="CB96" s="5">
        <v>5.9</v>
      </c>
      <c r="CC96" s="6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6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6">
        <v>39386</v>
      </c>
      <c r="AX97" s="5">
        <v>-0.2</v>
      </c>
      <c r="AY97" s="6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6">
        <v>39386</v>
      </c>
      <c r="BJ97" s="5">
        <v>4.7</v>
      </c>
      <c r="BK97" s="6">
        <v>39386</v>
      </c>
      <c r="BL97" s="5">
        <v>0.6</v>
      </c>
      <c r="BM97" s="6">
        <v>39386</v>
      </c>
      <c r="BN97" s="5">
        <v>9.7100000000000009</v>
      </c>
      <c r="BO97" s="6">
        <v>39386</v>
      </c>
      <c r="BP97" s="5">
        <v>0.3</v>
      </c>
      <c r="BQ97" s="6">
        <v>39386</v>
      </c>
      <c r="BR97" s="5">
        <v>1264</v>
      </c>
      <c r="BS97" s="6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6">
        <v>39386</v>
      </c>
      <c r="BZ97" s="5">
        <v>15.1</v>
      </c>
      <c r="CA97" s="6">
        <v>39386</v>
      </c>
      <c r="CB97" s="5">
        <v>9.3000000000000007</v>
      </c>
      <c r="CC97" s="6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6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6">
        <v>39416</v>
      </c>
      <c r="AX98" s="5">
        <v>0.5</v>
      </c>
      <c r="AY98" s="6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6">
        <v>39416</v>
      </c>
      <c r="BJ98" s="5">
        <v>5.5</v>
      </c>
      <c r="BK98" s="6">
        <v>39416</v>
      </c>
      <c r="BL98" s="5">
        <v>1</v>
      </c>
      <c r="BM98" s="6">
        <v>39416</v>
      </c>
      <c r="BN98" s="5">
        <v>11.42</v>
      </c>
      <c r="BO98" s="6">
        <v>39416</v>
      </c>
      <c r="BP98" s="5">
        <v>1.2</v>
      </c>
      <c r="BQ98" s="6">
        <v>39416</v>
      </c>
      <c r="BR98" s="5">
        <v>1197</v>
      </c>
      <c r="BS98" s="6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6">
        <v>39416</v>
      </c>
      <c r="BZ98" s="5">
        <v>14.8</v>
      </c>
      <c r="CA98" s="6">
        <v>39416</v>
      </c>
      <c r="CB98" s="5">
        <v>11.1</v>
      </c>
      <c r="CC98" s="6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6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6">
        <v>39447</v>
      </c>
      <c r="AX99" s="5">
        <v>0.2</v>
      </c>
      <c r="AY99" s="6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6">
        <v>39447</v>
      </c>
      <c r="BJ99" s="5">
        <v>2.9</v>
      </c>
      <c r="BK99" s="6">
        <v>39447</v>
      </c>
      <c r="BL99" s="5">
        <v>-1.2</v>
      </c>
      <c r="BM99" s="6">
        <v>39447</v>
      </c>
      <c r="BN99" s="5">
        <v>7.87</v>
      </c>
      <c r="BO99" s="6">
        <v>39447</v>
      </c>
      <c r="BP99" s="5">
        <v>1.3</v>
      </c>
      <c r="BQ99" s="6">
        <v>39447</v>
      </c>
      <c r="BR99" s="5">
        <v>1037</v>
      </c>
      <c r="BS99" s="6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6">
        <v>39447</v>
      </c>
      <c r="BZ99" s="5">
        <v>14.5</v>
      </c>
      <c r="CA99" s="6">
        <v>39447</v>
      </c>
      <c r="CB99" s="5">
        <v>7.9</v>
      </c>
      <c r="CC99" s="6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6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6">
        <v>39478</v>
      </c>
      <c r="AX100" s="5">
        <v>-0.2</v>
      </c>
      <c r="AY100" s="6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6">
        <v>39478</v>
      </c>
      <c r="BJ100" s="5">
        <v>3.2</v>
      </c>
      <c r="BK100" s="6">
        <v>39478</v>
      </c>
      <c r="BL100" s="5">
        <v>0.3</v>
      </c>
      <c r="BM100" s="6">
        <v>39478</v>
      </c>
      <c r="BN100" s="5">
        <v>12.18</v>
      </c>
      <c r="BO100" s="6">
        <v>39478</v>
      </c>
      <c r="BP100" s="5">
        <v>1.3</v>
      </c>
      <c r="BQ100" s="6">
        <v>39478</v>
      </c>
      <c r="BR100" s="5">
        <v>1084</v>
      </c>
      <c r="BS100" s="6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6">
        <v>39478</v>
      </c>
      <c r="BZ100" s="5">
        <v>15.6</v>
      </c>
      <c r="CA100" s="6">
        <v>39478</v>
      </c>
      <c r="CB100" s="5">
        <v>12.6</v>
      </c>
      <c r="CC100" s="6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6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6">
        <v>39507</v>
      </c>
      <c r="AX101" s="5">
        <v>-0.7</v>
      </c>
      <c r="AY101" s="6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6">
        <v>39507</v>
      </c>
      <c r="BJ101" s="5">
        <v>2.2000000000000002</v>
      </c>
      <c r="BK101" s="6">
        <v>39507</v>
      </c>
      <c r="BL101" s="5">
        <v>-0.9</v>
      </c>
      <c r="BM101" s="6">
        <v>39507</v>
      </c>
      <c r="BN101" s="5">
        <v>10.62</v>
      </c>
      <c r="BO101" s="6">
        <v>39507</v>
      </c>
      <c r="BP101" s="5">
        <v>1.2</v>
      </c>
      <c r="BQ101" s="6">
        <v>39507</v>
      </c>
      <c r="BR101" s="5">
        <v>1103</v>
      </c>
      <c r="BS101" s="6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6">
        <v>39507</v>
      </c>
      <c r="BZ101" s="5">
        <v>18.7</v>
      </c>
      <c r="CA101" s="6">
        <v>39507</v>
      </c>
      <c r="CB101" s="5">
        <v>15.9</v>
      </c>
      <c r="CC101" s="6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6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6">
        <v>39538</v>
      </c>
      <c r="AX102" s="5">
        <v>-0.4</v>
      </c>
      <c r="AY102" s="6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6">
        <v>39538</v>
      </c>
      <c r="BJ102" s="5">
        <v>1.5</v>
      </c>
      <c r="BK102" s="6">
        <v>39538</v>
      </c>
      <c r="BL102" s="5">
        <v>0.2</v>
      </c>
      <c r="BM102" s="6">
        <v>39538</v>
      </c>
      <c r="BN102" s="5">
        <v>10.56</v>
      </c>
      <c r="BO102" s="6">
        <v>39538</v>
      </c>
      <c r="BP102" s="5">
        <v>0.2</v>
      </c>
      <c r="BQ102" s="6">
        <v>39538</v>
      </c>
      <c r="BR102" s="5">
        <v>1005</v>
      </c>
      <c r="BS102" s="6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6">
        <v>39538</v>
      </c>
      <c r="BZ102" s="5">
        <v>14.2</v>
      </c>
      <c r="CA102" s="6">
        <v>39538</v>
      </c>
      <c r="CB102" s="5">
        <v>8.6999999999999993</v>
      </c>
      <c r="CC102" s="6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6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6">
        <v>39568</v>
      </c>
      <c r="AX103" s="5">
        <v>-1</v>
      </c>
      <c r="AY103" s="6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6">
        <v>39568</v>
      </c>
      <c r="BJ103" s="5">
        <v>1.7</v>
      </c>
      <c r="BK103" s="6">
        <v>39568</v>
      </c>
      <c r="BL103" s="5">
        <v>0</v>
      </c>
      <c r="BM103" s="6">
        <v>39568</v>
      </c>
      <c r="BN103" s="5">
        <v>10.75</v>
      </c>
      <c r="BO103" s="6">
        <v>39568</v>
      </c>
      <c r="BP103" s="5">
        <v>1.6</v>
      </c>
      <c r="BQ103" s="6">
        <v>39568</v>
      </c>
      <c r="BR103" s="5">
        <v>1013</v>
      </c>
      <c r="BS103" s="6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6">
        <v>39568</v>
      </c>
      <c r="BZ103" s="5">
        <v>18</v>
      </c>
      <c r="CA103" s="6">
        <v>39568</v>
      </c>
      <c r="CB103" s="5">
        <v>14.1</v>
      </c>
      <c r="CC103" s="6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6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6">
        <v>39599</v>
      </c>
      <c r="AX104" s="5">
        <v>-0.6</v>
      </c>
      <c r="AY104" s="6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6">
        <v>39599</v>
      </c>
      <c r="BJ104" s="5">
        <v>1.4</v>
      </c>
      <c r="BK104" s="6">
        <v>39599</v>
      </c>
      <c r="BL104" s="5">
        <v>0.9</v>
      </c>
      <c r="BM104" s="6">
        <v>39599</v>
      </c>
      <c r="BN104" s="5">
        <v>11.97</v>
      </c>
      <c r="BO104" s="6">
        <v>39599</v>
      </c>
      <c r="BP104" s="5">
        <v>0.6</v>
      </c>
      <c r="BQ104" s="6">
        <v>39599</v>
      </c>
      <c r="BR104" s="5">
        <v>973</v>
      </c>
      <c r="BS104" s="6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6">
        <v>39599</v>
      </c>
      <c r="BZ104" s="5">
        <v>17.100000000000001</v>
      </c>
      <c r="CA104" s="6">
        <v>39599</v>
      </c>
      <c r="CB104" s="5">
        <v>13.3</v>
      </c>
      <c r="CC104" s="6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6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6">
        <v>39629</v>
      </c>
      <c r="AX105" s="5">
        <v>-0.7</v>
      </c>
      <c r="AY105" s="6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6">
        <v>39629</v>
      </c>
      <c r="BJ105" s="5">
        <v>2.2999999999999998</v>
      </c>
      <c r="BK105" s="6">
        <v>39629</v>
      </c>
      <c r="BL105" s="5">
        <v>0.1</v>
      </c>
      <c r="BM105" s="6">
        <v>39629</v>
      </c>
      <c r="BN105" s="5">
        <v>14.41</v>
      </c>
      <c r="BO105" s="6">
        <v>39629</v>
      </c>
      <c r="BP105" s="5">
        <v>1.4</v>
      </c>
      <c r="BQ105" s="6">
        <v>39629</v>
      </c>
      <c r="BR105" s="5">
        <v>1046</v>
      </c>
      <c r="BS105" s="6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6">
        <v>39629</v>
      </c>
      <c r="BZ105" s="5">
        <v>19.5</v>
      </c>
      <c r="CA105" s="6">
        <v>39629</v>
      </c>
      <c r="CB105" s="5">
        <v>14</v>
      </c>
      <c r="CC105" s="6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6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6">
        <v>39660</v>
      </c>
      <c r="AX106" s="5">
        <v>-1.1000000000000001</v>
      </c>
      <c r="AY106" s="6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6">
        <v>39660</v>
      </c>
      <c r="BJ106" s="5">
        <v>1.5</v>
      </c>
      <c r="BK106" s="6">
        <v>39660</v>
      </c>
      <c r="BL106" s="5">
        <v>-0.4</v>
      </c>
      <c r="BM106" s="6">
        <v>39660</v>
      </c>
      <c r="BN106" s="5">
        <v>14.29</v>
      </c>
      <c r="BO106" s="6">
        <v>39660</v>
      </c>
      <c r="BP106" s="5">
        <v>1.3</v>
      </c>
      <c r="BQ106" s="6">
        <v>39660</v>
      </c>
      <c r="BR106" s="5">
        <v>923</v>
      </c>
      <c r="BS106" s="6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6">
        <v>39660</v>
      </c>
      <c r="BZ106" s="5">
        <v>20</v>
      </c>
      <c r="CA106" s="6">
        <v>39660</v>
      </c>
      <c r="CB106" s="5">
        <v>17.3</v>
      </c>
      <c r="CC106" s="6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6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6">
        <v>39691</v>
      </c>
      <c r="AX107" s="5">
        <v>-1.3</v>
      </c>
      <c r="AY107" s="6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6">
        <v>39691</v>
      </c>
      <c r="BJ107" s="5">
        <v>0.2</v>
      </c>
      <c r="BK107" s="6">
        <v>39691</v>
      </c>
      <c r="BL107" s="5">
        <v>-0.7</v>
      </c>
      <c r="BM107" s="6">
        <v>39691</v>
      </c>
      <c r="BN107" s="5">
        <v>11.3</v>
      </c>
      <c r="BO107" s="6">
        <v>39691</v>
      </c>
      <c r="BP107" s="5">
        <v>0.9</v>
      </c>
      <c r="BQ107" s="6">
        <v>39691</v>
      </c>
      <c r="BR107" s="5">
        <v>844</v>
      </c>
      <c r="BS107" s="6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6">
        <v>39691</v>
      </c>
      <c r="BZ107" s="5">
        <v>15.4</v>
      </c>
      <c r="CA107" s="6">
        <v>39691</v>
      </c>
      <c r="CB107" s="5">
        <v>13.6</v>
      </c>
      <c r="CC107" s="6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6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6">
        <v>39721</v>
      </c>
      <c r="AX108" s="5">
        <v>-3.4</v>
      </c>
      <c r="AY108" s="6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6">
        <v>39721</v>
      </c>
      <c r="BJ108" s="5">
        <v>-1.6</v>
      </c>
      <c r="BK108" s="6">
        <v>39721</v>
      </c>
      <c r="BL108" s="5">
        <v>-1.5</v>
      </c>
      <c r="BM108" s="6">
        <v>39721</v>
      </c>
      <c r="BN108" s="5">
        <v>7.77</v>
      </c>
      <c r="BO108" s="6">
        <v>39721</v>
      </c>
      <c r="BP108" s="5">
        <v>-0.2</v>
      </c>
      <c r="BQ108" s="6">
        <v>39721</v>
      </c>
      <c r="BR108" s="5">
        <v>820</v>
      </c>
      <c r="BS108" s="6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6">
        <v>39721</v>
      </c>
      <c r="BZ108" s="5">
        <v>8.8000000000000007</v>
      </c>
      <c r="CA108" s="6">
        <v>39721</v>
      </c>
      <c r="CB108" s="5">
        <v>7.3</v>
      </c>
      <c r="CC108" s="6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6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6">
        <v>39752</v>
      </c>
      <c r="AX109" s="5">
        <v>-0.6</v>
      </c>
      <c r="AY109" s="6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6">
        <v>39752</v>
      </c>
      <c r="BJ109" s="5">
        <v>-6</v>
      </c>
      <c r="BK109" s="6">
        <v>39752</v>
      </c>
      <c r="BL109" s="5">
        <v>-3.8</v>
      </c>
      <c r="BM109" s="6">
        <v>39752</v>
      </c>
      <c r="BN109" s="5">
        <v>1.02</v>
      </c>
      <c r="BO109" s="6">
        <v>39752</v>
      </c>
      <c r="BP109" s="5">
        <v>-1.4</v>
      </c>
      <c r="BQ109" s="6">
        <v>39752</v>
      </c>
      <c r="BR109" s="5">
        <v>777</v>
      </c>
      <c r="BS109" s="6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6">
        <v>39752</v>
      </c>
      <c r="BZ109" s="5">
        <v>5.0999999999999996</v>
      </c>
      <c r="CA109" s="6">
        <v>39752</v>
      </c>
      <c r="CB109" s="5">
        <v>5.2</v>
      </c>
      <c r="CC109" s="6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6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6">
        <v>39782</v>
      </c>
      <c r="AX110" s="5">
        <v>-2.5</v>
      </c>
      <c r="AY110" s="6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6">
        <v>39782</v>
      </c>
      <c r="BJ110" s="5">
        <v>-10.4</v>
      </c>
      <c r="BK110" s="6">
        <v>39782</v>
      </c>
      <c r="BL110" s="5">
        <v>-3.9</v>
      </c>
      <c r="BM110" s="6">
        <v>39782</v>
      </c>
      <c r="BN110" s="5">
        <v>-9.43</v>
      </c>
      <c r="BO110" s="6">
        <v>39782</v>
      </c>
      <c r="BP110" s="5">
        <v>-0.7</v>
      </c>
      <c r="BQ110" s="6">
        <v>39782</v>
      </c>
      <c r="BR110" s="5">
        <v>652</v>
      </c>
      <c r="BS110" s="6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6">
        <v>39782</v>
      </c>
      <c r="BZ110" s="5">
        <v>-2.2999999999999998</v>
      </c>
      <c r="CA110" s="6">
        <v>39782</v>
      </c>
      <c r="CB110" s="5">
        <v>-9.1</v>
      </c>
      <c r="CC110" s="6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6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6">
        <v>39813</v>
      </c>
      <c r="AX111" s="5">
        <v>-3.4</v>
      </c>
      <c r="AY111" s="6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6">
        <v>39813</v>
      </c>
      <c r="BJ111" s="5">
        <v>-11.3</v>
      </c>
      <c r="BK111" s="6">
        <v>39813</v>
      </c>
      <c r="BL111" s="5">
        <v>-2.1</v>
      </c>
      <c r="BM111" s="6">
        <v>39813</v>
      </c>
      <c r="BN111" s="5">
        <v>-11.82</v>
      </c>
      <c r="BO111" s="6">
        <v>39813</v>
      </c>
      <c r="BP111" s="5">
        <v>-1.1000000000000001</v>
      </c>
      <c r="BQ111" s="6">
        <v>39813</v>
      </c>
      <c r="BR111" s="5">
        <v>560</v>
      </c>
      <c r="BS111" s="6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6">
        <v>39813</v>
      </c>
      <c r="BZ111" s="5">
        <v>-10.199999999999999</v>
      </c>
      <c r="CA111" s="6">
        <v>39813</v>
      </c>
      <c r="CB111" s="5">
        <v>-14.3</v>
      </c>
      <c r="CC111" s="6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6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6">
        <v>39844</v>
      </c>
      <c r="AX112" s="5">
        <v>-3.2</v>
      </c>
      <c r="AY112" s="6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6">
        <v>39844</v>
      </c>
      <c r="BJ112" s="5">
        <v>-10.199999999999999</v>
      </c>
      <c r="BK112" s="6">
        <v>39844</v>
      </c>
      <c r="BL112" s="5">
        <v>1.5</v>
      </c>
      <c r="BM112" s="6">
        <v>39844</v>
      </c>
      <c r="BN112" s="5">
        <v>-16.73</v>
      </c>
      <c r="BO112" s="6">
        <v>39844</v>
      </c>
      <c r="BP112" s="5">
        <v>-1.1000000000000001</v>
      </c>
      <c r="BQ112" s="6">
        <v>39844</v>
      </c>
      <c r="BR112" s="5">
        <v>490</v>
      </c>
      <c r="BS112" s="6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6">
        <v>39844</v>
      </c>
      <c r="BZ112" s="5">
        <v>-16.7</v>
      </c>
      <c r="CA112" s="6">
        <v>39844</v>
      </c>
      <c r="CB112" s="5">
        <v>-22.2</v>
      </c>
      <c r="CC112" s="6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6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6">
        <v>39872</v>
      </c>
      <c r="AX113" s="5">
        <v>-0.1</v>
      </c>
      <c r="AY113" s="6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6">
        <v>39872</v>
      </c>
      <c r="BJ113" s="5">
        <v>-9.8000000000000007</v>
      </c>
      <c r="BK113" s="6">
        <v>39872</v>
      </c>
      <c r="BL113" s="5">
        <v>-0.4</v>
      </c>
      <c r="BM113" s="6">
        <v>39872</v>
      </c>
      <c r="BN113" s="5">
        <v>-15.7</v>
      </c>
      <c r="BO113" s="6">
        <v>39872</v>
      </c>
      <c r="BP113" s="5">
        <v>-1.8</v>
      </c>
      <c r="BQ113" s="6">
        <v>39872</v>
      </c>
      <c r="BR113" s="5">
        <v>582</v>
      </c>
      <c r="BS113" s="6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6">
        <v>39872</v>
      </c>
      <c r="BZ113" s="5">
        <v>-16.8</v>
      </c>
      <c r="CA113" s="6">
        <v>39872</v>
      </c>
      <c r="CB113" s="5">
        <v>-28.1</v>
      </c>
      <c r="CC113" s="6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6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6">
        <v>39903</v>
      </c>
      <c r="AX114" s="5">
        <v>-1.8</v>
      </c>
      <c r="AY114" s="6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6">
        <v>39903</v>
      </c>
      <c r="BJ114" s="5">
        <v>-11.5</v>
      </c>
      <c r="BK114" s="6">
        <v>39903</v>
      </c>
      <c r="BL114" s="5">
        <v>-1.7</v>
      </c>
      <c r="BM114" s="6">
        <v>39903</v>
      </c>
      <c r="BN114" s="5">
        <v>-19.5</v>
      </c>
      <c r="BO114" s="6">
        <v>39903</v>
      </c>
      <c r="BP114" s="5">
        <v>-1.9</v>
      </c>
      <c r="BQ114" s="6">
        <v>39903</v>
      </c>
      <c r="BR114" s="5">
        <v>505</v>
      </c>
      <c r="BS114" s="6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6">
        <v>39903</v>
      </c>
      <c r="BZ114" s="5">
        <v>-17.3</v>
      </c>
      <c r="CA114" s="6">
        <v>39903</v>
      </c>
      <c r="CB114" s="5">
        <v>-26.5</v>
      </c>
      <c r="CC114" s="6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6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6">
        <v>39933</v>
      </c>
      <c r="AX115" s="5">
        <v>-0.7</v>
      </c>
      <c r="AY115" s="6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6">
        <v>39933</v>
      </c>
      <c r="BJ115" s="5">
        <v>-11.1</v>
      </c>
      <c r="BK115" s="6">
        <v>39933</v>
      </c>
      <c r="BL115" s="5">
        <v>0.5</v>
      </c>
      <c r="BM115" s="6">
        <v>39933</v>
      </c>
      <c r="BN115" s="5">
        <v>-20.56</v>
      </c>
      <c r="BO115" s="6">
        <v>39933</v>
      </c>
      <c r="BP115" s="5">
        <v>-1.5</v>
      </c>
      <c r="BQ115" s="6">
        <v>39933</v>
      </c>
      <c r="BR115" s="5">
        <v>478</v>
      </c>
      <c r="BS115" s="6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6">
        <v>39933</v>
      </c>
      <c r="BZ115" s="5">
        <v>-20.399999999999999</v>
      </c>
      <c r="CA115" s="6">
        <v>39933</v>
      </c>
      <c r="CB115" s="5">
        <v>-29.5</v>
      </c>
      <c r="CC115" s="6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6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6">
        <v>39964</v>
      </c>
      <c r="AX116" s="5">
        <v>-1</v>
      </c>
      <c r="AY116" s="6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6">
        <v>39964</v>
      </c>
      <c r="BJ116" s="5">
        <v>-11.1</v>
      </c>
      <c r="BK116" s="6">
        <v>39964</v>
      </c>
      <c r="BL116" s="5">
        <v>0.9</v>
      </c>
      <c r="BM116" s="6">
        <v>39964</v>
      </c>
      <c r="BN116" s="5">
        <v>-20.98</v>
      </c>
      <c r="BO116" s="6">
        <v>39964</v>
      </c>
      <c r="BP116" s="5">
        <v>-1.3</v>
      </c>
      <c r="BQ116" s="6">
        <v>39964</v>
      </c>
      <c r="BR116" s="5">
        <v>540</v>
      </c>
      <c r="BS116" s="6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6">
        <v>39964</v>
      </c>
      <c r="BZ116" s="5">
        <v>-20</v>
      </c>
      <c r="CA116" s="6">
        <v>39964</v>
      </c>
      <c r="CB116" s="5">
        <v>-30.8</v>
      </c>
      <c r="CC116" s="6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6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6">
        <v>39994</v>
      </c>
      <c r="AX117" s="5">
        <v>-0.2</v>
      </c>
      <c r="AY117" s="6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6">
        <v>39994</v>
      </c>
      <c r="BJ117" s="5">
        <v>-9.6999999999999993</v>
      </c>
      <c r="BK117" s="6">
        <v>39994</v>
      </c>
      <c r="BL117" s="5">
        <v>1.7</v>
      </c>
      <c r="BM117" s="6">
        <v>39994</v>
      </c>
      <c r="BN117" s="5">
        <v>-21.97</v>
      </c>
      <c r="BO117" s="6">
        <v>39994</v>
      </c>
      <c r="BP117" s="5">
        <v>-1.3</v>
      </c>
      <c r="BQ117" s="6">
        <v>39994</v>
      </c>
      <c r="BR117" s="5">
        <v>585</v>
      </c>
      <c r="BS117" s="6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6">
        <v>39994</v>
      </c>
      <c r="BZ117" s="5">
        <v>-20.9</v>
      </c>
      <c r="CA117" s="6">
        <v>39994</v>
      </c>
      <c r="CB117" s="5">
        <v>-30.2</v>
      </c>
      <c r="CC117" s="6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6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6">
        <v>40025</v>
      </c>
      <c r="AX118" s="5">
        <v>1.6</v>
      </c>
      <c r="AY118" s="6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6">
        <v>40025</v>
      </c>
      <c r="BJ118" s="5">
        <v>-9.1999999999999993</v>
      </c>
      <c r="BK118" s="6">
        <v>40025</v>
      </c>
      <c r="BL118" s="5">
        <v>0.2</v>
      </c>
      <c r="BM118" s="6">
        <v>40025</v>
      </c>
      <c r="BN118" s="5">
        <v>-20.36</v>
      </c>
      <c r="BO118" s="6">
        <v>40025</v>
      </c>
      <c r="BP118" s="5">
        <v>-1.5</v>
      </c>
      <c r="BQ118" s="6">
        <v>40025</v>
      </c>
      <c r="BR118" s="5">
        <v>594</v>
      </c>
      <c r="BS118" s="6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6">
        <v>40025</v>
      </c>
      <c r="BZ118" s="5">
        <v>-20.7</v>
      </c>
      <c r="CA118" s="6">
        <v>40025</v>
      </c>
      <c r="CB118" s="5">
        <v>-29.2</v>
      </c>
      <c r="CC118" s="6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6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6">
        <v>40056</v>
      </c>
      <c r="AX119" s="5">
        <v>1.1000000000000001</v>
      </c>
      <c r="AY119" s="6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6">
        <v>40056</v>
      </c>
      <c r="BJ119" s="5">
        <v>-6.9</v>
      </c>
      <c r="BK119" s="6">
        <v>40056</v>
      </c>
      <c r="BL119" s="5">
        <v>1.8</v>
      </c>
      <c r="BM119" s="6">
        <v>40056</v>
      </c>
      <c r="BN119" s="5">
        <v>-18.11</v>
      </c>
      <c r="BO119" s="6">
        <v>40056</v>
      </c>
      <c r="BP119" s="5">
        <v>-1.2</v>
      </c>
      <c r="BQ119" s="6">
        <v>40056</v>
      </c>
      <c r="BR119" s="5">
        <v>586</v>
      </c>
      <c r="BS119" s="6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6">
        <v>40056</v>
      </c>
      <c r="BZ119" s="5">
        <v>-18.8</v>
      </c>
      <c r="CA119" s="6">
        <v>40056</v>
      </c>
      <c r="CB119" s="5">
        <v>-27.2</v>
      </c>
      <c r="CC119" s="6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6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6">
        <v>40086</v>
      </c>
      <c r="AX120" s="5">
        <v>1</v>
      </c>
      <c r="AY120" s="6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6">
        <v>40086</v>
      </c>
      <c r="BJ120" s="5">
        <v>-7.7</v>
      </c>
      <c r="BK120" s="6">
        <v>40086</v>
      </c>
      <c r="BL120" s="5">
        <v>-2.4</v>
      </c>
      <c r="BM120" s="6">
        <v>40086</v>
      </c>
      <c r="BN120" s="5">
        <v>-15.64</v>
      </c>
      <c r="BO120" s="6">
        <v>40086</v>
      </c>
      <c r="BP120" s="5">
        <v>-1.2</v>
      </c>
      <c r="BQ120" s="6">
        <v>40086</v>
      </c>
      <c r="BR120" s="5">
        <v>585</v>
      </c>
      <c r="BS120" s="6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6">
        <v>40086</v>
      </c>
      <c r="BZ120" s="5">
        <v>-11.4</v>
      </c>
      <c r="CA120" s="6">
        <v>40086</v>
      </c>
      <c r="CB120" s="5">
        <v>-19.8</v>
      </c>
      <c r="CC120" s="6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6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6">
        <v>40117</v>
      </c>
      <c r="AX121" s="5">
        <v>0.1</v>
      </c>
      <c r="AY121" s="6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6">
        <v>40117</v>
      </c>
      <c r="BJ121" s="5">
        <v>-3.2</v>
      </c>
      <c r="BK121" s="6">
        <v>40117</v>
      </c>
      <c r="BL121" s="5">
        <v>0.9</v>
      </c>
      <c r="BM121" s="6">
        <v>40117</v>
      </c>
      <c r="BN121" s="5">
        <v>-10.43</v>
      </c>
      <c r="BO121" s="6">
        <v>40117</v>
      </c>
      <c r="BP121" s="5">
        <v>0.4</v>
      </c>
      <c r="BQ121" s="6">
        <v>40117</v>
      </c>
      <c r="BR121" s="5">
        <v>534</v>
      </c>
      <c r="BS121" s="6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6">
        <v>40117</v>
      </c>
      <c r="BZ121" s="5">
        <v>-7.1</v>
      </c>
      <c r="CA121" s="6">
        <v>40117</v>
      </c>
      <c r="CB121" s="5">
        <v>-17.3</v>
      </c>
      <c r="CC121" s="6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6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6">
        <v>40147</v>
      </c>
      <c r="AX122" s="5">
        <v>1</v>
      </c>
      <c r="AY122" s="6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6">
        <v>40147</v>
      </c>
      <c r="BJ122" s="5">
        <v>1.5</v>
      </c>
      <c r="BK122" s="6">
        <v>40147</v>
      </c>
      <c r="BL122" s="5">
        <v>0.8</v>
      </c>
      <c r="BM122" s="6">
        <v>40147</v>
      </c>
      <c r="BN122" s="5">
        <v>0.75</v>
      </c>
      <c r="BO122" s="6">
        <v>40147</v>
      </c>
      <c r="BP122" s="5">
        <v>1.5</v>
      </c>
      <c r="BQ122" s="6">
        <v>40147</v>
      </c>
      <c r="BR122" s="5">
        <v>588</v>
      </c>
      <c r="BS122" s="6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6">
        <v>40147</v>
      </c>
      <c r="BZ122" s="5">
        <v>-0.6</v>
      </c>
      <c r="CA122" s="6">
        <v>40147</v>
      </c>
      <c r="CB122" s="5">
        <v>-4.0999999999999996</v>
      </c>
      <c r="CC122" s="6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6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6">
        <v>40178</v>
      </c>
      <c r="AX123" s="5">
        <v>-0.1</v>
      </c>
      <c r="AY123" s="6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6">
        <v>40178</v>
      </c>
      <c r="BJ123" s="5">
        <v>4.2</v>
      </c>
      <c r="BK123" s="6">
        <v>40178</v>
      </c>
      <c r="BL123" s="5">
        <v>0.5</v>
      </c>
      <c r="BM123" s="6">
        <v>40178</v>
      </c>
      <c r="BN123" s="5">
        <v>5.0199999999999996</v>
      </c>
      <c r="BO123" s="6">
        <v>40178</v>
      </c>
      <c r="BP123" s="5">
        <v>-0.4</v>
      </c>
      <c r="BQ123" s="6">
        <v>40178</v>
      </c>
      <c r="BR123" s="5">
        <v>581</v>
      </c>
      <c r="BS123" s="6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6">
        <v>40178</v>
      </c>
      <c r="BZ123" s="5">
        <v>9.9</v>
      </c>
      <c r="CA123" s="6">
        <v>40178</v>
      </c>
      <c r="CB123" s="5">
        <v>4.8</v>
      </c>
      <c r="CC123" s="6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6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6">
        <v>40209</v>
      </c>
      <c r="AX124" s="5">
        <v>1</v>
      </c>
      <c r="AY124" s="6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6">
        <v>40209</v>
      </c>
      <c r="BJ124" s="5">
        <v>2.7</v>
      </c>
      <c r="BK124" s="6">
        <v>40209</v>
      </c>
      <c r="BL124" s="5">
        <v>-0.1</v>
      </c>
      <c r="BM124" s="6">
        <v>40209</v>
      </c>
      <c r="BN124" s="5">
        <v>9.68</v>
      </c>
      <c r="BO124" s="6">
        <v>40209</v>
      </c>
      <c r="BP124" s="5">
        <v>0.1</v>
      </c>
      <c r="BQ124" s="6">
        <v>40209</v>
      </c>
      <c r="BR124" s="5">
        <v>614</v>
      </c>
      <c r="BS124" s="6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6">
        <v>40209</v>
      </c>
      <c r="BZ124" s="5">
        <v>15.8</v>
      </c>
      <c r="CA124" s="6">
        <v>40209</v>
      </c>
      <c r="CB124" s="5">
        <v>11.1</v>
      </c>
      <c r="CC124" s="6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6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6">
        <v>40237</v>
      </c>
      <c r="AX125" s="5">
        <v>-0.1</v>
      </c>
      <c r="AY125" s="6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6">
        <v>40237</v>
      </c>
      <c r="BJ125" s="5">
        <v>3.3</v>
      </c>
      <c r="BK125" s="6">
        <v>40237</v>
      </c>
      <c r="BL125" s="5">
        <v>0.2</v>
      </c>
      <c r="BM125" s="6">
        <v>40237</v>
      </c>
      <c r="BN125" s="5">
        <v>9.94</v>
      </c>
      <c r="BO125" s="6">
        <v>40237</v>
      </c>
      <c r="BP125" s="5">
        <v>0.4</v>
      </c>
      <c r="BQ125" s="6">
        <v>40237</v>
      </c>
      <c r="BR125" s="5">
        <v>604</v>
      </c>
      <c r="BS125" s="6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6">
        <v>40237</v>
      </c>
      <c r="BZ125" s="5">
        <v>14.8</v>
      </c>
      <c r="CA125" s="6">
        <v>40237</v>
      </c>
      <c r="CB125" s="5">
        <v>20.2</v>
      </c>
      <c r="CC125" s="6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6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6">
        <v>40268</v>
      </c>
      <c r="AX126" s="5">
        <v>1.3</v>
      </c>
      <c r="AY126" s="6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6">
        <v>40268</v>
      </c>
      <c r="BJ126" s="5">
        <v>7.4</v>
      </c>
      <c r="BK126" s="6">
        <v>40268</v>
      </c>
      <c r="BL126" s="5">
        <v>2.1</v>
      </c>
      <c r="BM126" s="6">
        <v>40268</v>
      </c>
      <c r="BN126" s="5">
        <v>15.96</v>
      </c>
      <c r="BO126" s="6">
        <v>40268</v>
      </c>
      <c r="BP126" s="5">
        <v>0.6</v>
      </c>
      <c r="BQ126" s="6">
        <v>40268</v>
      </c>
      <c r="BR126" s="5">
        <v>636</v>
      </c>
      <c r="BS126" s="6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6">
        <v>40268</v>
      </c>
      <c r="BZ126" s="5">
        <v>19.5</v>
      </c>
      <c r="CA126" s="6">
        <v>40268</v>
      </c>
      <c r="CB126" s="5">
        <v>22.1</v>
      </c>
      <c r="CC126" s="6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6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6">
        <v>40298</v>
      </c>
      <c r="AX127" s="5">
        <v>0.8</v>
      </c>
      <c r="AY127" s="6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6">
        <v>40298</v>
      </c>
      <c r="BJ127" s="5">
        <v>7.8</v>
      </c>
      <c r="BK127" s="6">
        <v>40298</v>
      </c>
      <c r="BL127" s="5">
        <v>0.9</v>
      </c>
      <c r="BM127" s="6">
        <v>40298</v>
      </c>
      <c r="BN127" s="5">
        <v>17.03</v>
      </c>
      <c r="BO127" s="6">
        <v>40298</v>
      </c>
      <c r="BP127" s="5">
        <v>0.3</v>
      </c>
      <c r="BQ127" s="6">
        <v>40298</v>
      </c>
      <c r="BR127" s="5">
        <v>687</v>
      </c>
      <c r="BS127" s="6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6">
        <v>40298</v>
      </c>
      <c r="BZ127" s="5">
        <v>19.7</v>
      </c>
      <c r="CA127" s="6">
        <v>40298</v>
      </c>
      <c r="CB127" s="5">
        <v>22.9</v>
      </c>
      <c r="CC127" s="6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6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6">
        <v>40329</v>
      </c>
      <c r="AX128" s="5">
        <v>1.3</v>
      </c>
      <c r="AY128" s="6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6">
        <v>40329</v>
      </c>
      <c r="BJ128" s="5">
        <v>5.9</v>
      </c>
      <c r="BK128" s="6">
        <v>40329</v>
      </c>
      <c r="BL128" s="5">
        <v>-0.9</v>
      </c>
      <c r="BM128" s="6">
        <v>40329</v>
      </c>
      <c r="BN128" s="5">
        <v>14.93</v>
      </c>
      <c r="BO128" s="6">
        <v>40329</v>
      </c>
      <c r="BP128" s="5">
        <v>0.5</v>
      </c>
      <c r="BQ128" s="6">
        <v>40329</v>
      </c>
      <c r="BR128" s="5">
        <v>583</v>
      </c>
      <c r="BS128" s="6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6">
        <v>40329</v>
      </c>
      <c r="BZ128" s="5">
        <v>20.8</v>
      </c>
      <c r="CA128" s="6">
        <v>40329</v>
      </c>
      <c r="CB128" s="5">
        <v>27.9</v>
      </c>
      <c r="CC128" s="6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6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6">
        <v>40359</v>
      </c>
      <c r="AX129" s="5">
        <v>0</v>
      </c>
      <c r="AY129" s="6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6">
        <v>40359</v>
      </c>
      <c r="BJ129" s="5">
        <v>4</v>
      </c>
      <c r="BK129" s="6">
        <v>40359</v>
      </c>
      <c r="BL129" s="5">
        <v>-0.1</v>
      </c>
      <c r="BM129" s="6">
        <v>40359</v>
      </c>
      <c r="BN129" s="5">
        <v>13.63</v>
      </c>
      <c r="BO129" s="6">
        <v>40359</v>
      </c>
      <c r="BP129" s="5">
        <v>0.6</v>
      </c>
      <c r="BQ129" s="6">
        <v>40359</v>
      </c>
      <c r="BR129" s="5">
        <v>536</v>
      </c>
      <c r="BS129" s="6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6">
        <v>40359</v>
      </c>
      <c r="BZ129" s="5">
        <v>18.100000000000001</v>
      </c>
      <c r="CA129" s="6">
        <v>40359</v>
      </c>
      <c r="CB129" s="5">
        <v>27.8</v>
      </c>
      <c r="CC129" s="6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6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6">
        <v>40390</v>
      </c>
      <c r="AX130" s="5">
        <v>0.5</v>
      </c>
      <c r="AY130" s="6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6">
        <v>40390</v>
      </c>
      <c r="BJ130" s="5">
        <v>4.2</v>
      </c>
      <c r="BK130" s="6">
        <v>40390</v>
      </c>
      <c r="BL130" s="5">
        <v>0.3</v>
      </c>
      <c r="BM130" s="6">
        <v>40390</v>
      </c>
      <c r="BN130" s="5">
        <v>13.3</v>
      </c>
      <c r="BO130" s="6">
        <v>40390</v>
      </c>
      <c r="BP130" s="5">
        <v>1.3</v>
      </c>
      <c r="BQ130" s="6">
        <v>40390</v>
      </c>
      <c r="BR130" s="5">
        <v>546</v>
      </c>
      <c r="BS130" s="6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6">
        <v>40390</v>
      </c>
      <c r="BZ130" s="5">
        <v>18.899999999999999</v>
      </c>
      <c r="CA130" s="6">
        <v>40390</v>
      </c>
      <c r="CB130" s="5">
        <v>20.100000000000001</v>
      </c>
      <c r="CC130" s="6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6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6">
        <v>40421</v>
      </c>
      <c r="AX131" s="5">
        <v>0.1</v>
      </c>
      <c r="AY131" s="6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6">
        <v>40421</v>
      </c>
      <c r="BJ131" s="5">
        <v>2.8</v>
      </c>
      <c r="BK131" s="6">
        <v>40421</v>
      </c>
      <c r="BL131" s="5">
        <v>0.5</v>
      </c>
      <c r="BM131" s="6">
        <v>40421</v>
      </c>
      <c r="BN131" s="5">
        <v>13.15</v>
      </c>
      <c r="BO131" s="6">
        <v>40421</v>
      </c>
      <c r="BP131" s="5">
        <v>1.3</v>
      </c>
      <c r="BQ131" s="6">
        <v>40421</v>
      </c>
      <c r="BR131" s="5">
        <v>599</v>
      </c>
      <c r="BS131" s="6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6">
        <v>40421</v>
      </c>
      <c r="BZ131" s="5">
        <v>19</v>
      </c>
      <c r="CA131" s="6">
        <v>40421</v>
      </c>
      <c r="CB131" s="5">
        <v>23.8</v>
      </c>
      <c r="CC131" s="6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6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6">
        <v>40451</v>
      </c>
      <c r="AX132" s="5">
        <v>0.1</v>
      </c>
      <c r="AY132" s="6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6">
        <v>40451</v>
      </c>
      <c r="BJ132" s="5">
        <v>6.2</v>
      </c>
      <c r="BK132" s="6">
        <v>40451</v>
      </c>
      <c r="BL132" s="5">
        <v>0.8</v>
      </c>
      <c r="BM132" s="6">
        <v>40451</v>
      </c>
      <c r="BN132" s="5">
        <v>12.27</v>
      </c>
      <c r="BO132" s="6">
        <v>40451</v>
      </c>
      <c r="BP132" s="5">
        <v>1.5</v>
      </c>
      <c r="BQ132" s="6">
        <v>40451</v>
      </c>
      <c r="BR132" s="5">
        <v>594</v>
      </c>
      <c r="BS132" s="6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6">
        <v>40451</v>
      </c>
      <c r="BZ132" s="5">
        <v>15.7</v>
      </c>
      <c r="CA132" s="6">
        <v>40451</v>
      </c>
      <c r="CB132" s="5">
        <v>17.8</v>
      </c>
      <c r="CC132" s="6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6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6">
        <v>40482</v>
      </c>
      <c r="AX133" s="5">
        <v>0.1</v>
      </c>
      <c r="AY133" s="6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6">
        <v>40482</v>
      </c>
      <c r="BJ133" s="5">
        <v>6.4</v>
      </c>
      <c r="BK133" s="6">
        <v>40482</v>
      </c>
      <c r="BL133" s="5">
        <v>1.1000000000000001</v>
      </c>
      <c r="BM133" s="6">
        <v>40482</v>
      </c>
      <c r="BN133" s="5">
        <v>14.1</v>
      </c>
      <c r="BO133" s="6">
        <v>40482</v>
      </c>
      <c r="BP133" s="5">
        <v>2</v>
      </c>
      <c r="BQ133" s="6">
        <v>40482</v>
      </c>
      <c r="BR133" s="5">
        <v>543</v>
      </c>
      <c r="BS133" s="6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6">
        <v>40482</v>
      </c>
      <c r="BZ133" s="5">
        <v>16.399999999999999</v>
      </c>
      <c r="CA133" s="6">
        <v>40482</v>
      </c>
      <c r="CB133" s="5">
        <v>16.399999999999999</v>
      </c>
      <c r="CC133" s="6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6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6">
        <v>40512</v>
      </c>
      <c r="AX134" s="5">
        <v>0.1</v>
      </c>
      <c r="AY134" s="6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6">
        <v>40512</v>
      </c>
      <c r="BJ134" s="5">
        <v>6.6</v>
      </c>
      <c r="BK134" s="6">
        <v>40512</v>
      </c>
      <c r="BL134" s="5">
        <v>1</v>
      </c>
      <c r="BM134" s="6">
        <v>40512</v>
      </c>
      <c r="BN134" s="5">
        <v>12.42</v>
      </c>
      <c r="BO134" s="6">
        <v>40512</v>
      </c>
      <c r="BP134" s="5">
        <v>0.8</v>
      </c>
      <c r="BQ134" s="6">
        <v>40512</v>
      </c>
      <c r="BR134" s="5">
        <v>545</v>
      </c>
      <c r="BS134" s="6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6">
        <v>40512</v>
      </c>
      <c r="BZ134" s="5">
        <v>16.600000000000001</v>
      </c>
      <c r="CA134" s="6">
        <v>40512</v>
      </c>
      <c r="CB134" s="5">
        <v>13.2</v>
      </c>
      <c r="CC134" s="6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6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6">
        <v>40543</v>
      </c>
      <c r="AX135" s="5">
        <v>0.5</v>
      </c>
      <c r="AY135" s="6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6">
        <v>40543</v>
      </c>
      <c r="BJ135" s="5">
        <v>6.7</v>
      </c>
      <c r="BK135" s="6">
        <v>40543</v>
      </c>
      <c r="BL135" s="5">
        <v>0.6</v>
      </c>
      <c r="BM135" s="6">
        <v>40543</v>
      </c>
      <c r="BN135" s="5">
        <v>12.21</v>
      </c>
      <c r="BO135" s="6">
        <v>40543</v>
      </c>
      <c r="BP135" s="5">
        <v>1.6</v>
      </c>
      <c r="BQ135" s="6">
        <v>40543</v>
      </c>
      <c r="BR135" s="5">
        <v>539</v>
      </c>
      <c r="BS135" s="6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6">
        <v>40543</v>
      </c>
      <c r="BZ135" s="5">
        <v>15.8</v>
      </c>
      <c r="CA135" s="6">
        <v>40543</v>
      </c>
      <c r="CB135" s="5">
        <v>13.7</v>
      </c>
      <c r="CC135" s="6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6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6">
        <v>40574</v>
      </c>
      <c r="AX136" s="5">
        <v>0</v>
      </c>
      <c r="AY136" s="6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6">
        <v>40574</v>
      </c>
      <c r="BJ136" s="5">
        <v>7.5</v>
      </c>
      <c r="BK136" s="6">
        <v>40574</v>
      </c>
      <c r="BL136" s="5">
        <v>0.7</v>
      </c>
      <c r="BM136" s="6">
        <v>40574</v>
      </c>
      <c r="BN136" s="5">
        <v>15.3</v>
      </c>
      <c r="BO136" s="6">
        <v>40574</v>
      </c>
      <c r="BP136" s="5">
        <v>0.8</v>
      </c>
      <c r="BQ136" s="6">
        <v>40574</v>
      </c>
      <c r="BR136" s="5">
        <v>630</v>
      </c>
      <c r="BS136" s="6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6">
        <v>40574</v>
      </c>
      <c r="BZ136" s="5">
        <v>16.600000000000001</v>
      </c>
      <c r="CA136" s="6">
        <v>40574</v>
      </c>
      <c r="CB136" s="5">
        <v>18.8</v>
      </c>
      <c r="CC136" s="6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6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6">
        <v>40602</v>
      </c>
      <c r="AX137" s="5">
        <v>0.2</v>
      </c>
      <c r="AY137" s="6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6">
        <v>40602</v>
      </c>
      <c r="BJ137" s="5">
        <v>8.1999999999999993</v>
      </c>
      <c r="BK137" s="6">
        <v>40602</v>
      </c>
      <c r="BL137" s="5">
        <v>0.9</v>
      </c>
      <c r="BM137" s="6">
        <v>40602</v>
      </c>
      <c r="BN137" s="5">
        <v>12.67</v>
      </c>
      <c r="BO137" s="6">
        <v>40602</v>
      </c>
      <c r="BP137" s="5">
        <v>1.2</v>
      </c>
      <c r="BQ137" s="6">
        <v>40602</v>
      </c>
      <c r="BR137" s="5">
        <v>517</v>
      </c>
      <c r="BS137" s="6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6">
        <v>40602</v>
      </c>
      <c r="BZ137" s="5">
        <v>14.9</v>
      </c>
      <c r="CA137" s="6">
        <v>40602</v>
      </c>
      <c r="CB137" s="5">
        <v>13.3</v>
      </c>
      <c r="CC137" s="6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6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6">
        <v>40633</v>
      </c>
      <c r="AX138" s="5">
        <v>0.6</v>
      </c>
      <c r="AY138" s="6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6">
        <v>40633</v>
      </c>
      <c r="BJ138" s="5">
        <v>6.9</v>
      </c>
      <c r="BK138" s="6">
        <v>40633</v>
      </c>
      <c r="BL138" s="5">
        <v>0.9</v>
      </c>
      <c r="BM138" s="6">
        <v>40633</v>
      </c>
      <c r="BN138" s="5">
        <v>13.82</v>
      </c>
      <c r="BO138" s="6">
        <v>40633</v>
      </c>
      <c r="BP138" s="5">
        <v>1.1000000000000001</v>
      </c>
      <c r="BQ138" s="6">
        <v>40633</v>
      </c>
      <c r="BR138" s="5">
        <v>600</v>
      </c>
      <c r="BS138" s="6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6">
        <v>40633</v>
      </c>
      <c r="BZ138" s="5">
        <v>16.899999999999999</v>
      </c>
      <c r="CA138" s="6">
        <v>40633</v>
      </c>
      <c r="CB138" s="5">
        <v>15.5</v>
      </c>
      <c r="CC138" s="6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6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6">
        <v>40663</v>
      </c>
      <c r="AX139" s="5">
        <v>-0.5</v>
      </c>
      <c r="AY139" s="6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6">
        <v>40663</v>
      </c>
      <c r="BJ139" s="5">
        <v>6.4</v>
      </c>
      <c r="BK139" s="6">
        <v>40663</v>
      </c>
      <c r="BL139" s="5">
        <v>0.5</v>
      </c>
      <c r="BM139" s="6">
        <v>40663</v>
      </c>
      <c r="BN139" s="5">
        <v>13.4</v>
      </c>
      <c r="BO139" s="6">
        <v>40663</v>
      </c>
      <c r="BP139" s="5">
        <v>0.6</v>
      </c>
      <c r="BQ139" s="6">
        <v>40663</v>
      </c>
      <c r="BR139" s="5">
        <v>554</v>
      </c>
      <c r="BS139" s="6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6">
        <v>40663</v>
      </c>
      <c r="BZ139" s="5">
        <v>19.2</v>
      </c>
      <c r="CA139" s="6">
        <v>40663</v>
      </c>
      <c r="CB139" s="5">
        <v>15.7</v>
      </c>
      <c r="CC139" s="6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6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6">
        <v>40694</v>
      </c>
      <c r="AX140" s="5">
        <v>0</v>
      </c>
      <c r="AY140" s="6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6">
        <v>40694</v>
      </c>
      <c r="BJ140" s="5">
        <v>7.3</v>
      </c>
      <c r="BK140" s="6">
        <v>40694</v>
      </c>
      <c r="BL140" s="5">
        <v>-0.1</v>
      </c>
      <c r="BM140" s="6">
        <v>40694</v>
      </c>
      <c r="BN140" s="5">
        <v>13.18</v>
      </c>
      <c r="BO140" s="6">
        <v>40694</v>
      </c>
      <c r="BP140" s="5">
        <v>2.2000000000000002</v>
      </c>
      <c r="BQ140" s="6">
        <v>40694</v>
      </c>
      <c r="BR140" s="5">
        <v>561</v>
      </c>
      <c r="BS140" s="6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6">
        <v>40694</v>
      </c>
      <c r="BZ140" s="5">
        <v>16.3</v>
      </c>
      <c r="CA140" s="6">
        <v>40694</v>
      </c>
      <c r="CB140" s="5">
        <v>15.7</v>
      </c>
      <c r="CC140" s="6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6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6">
        <v>40724</v>
      </c>
      <c r="AX141" s="5">
        <v>0.1</v>
      </c>
      <c r="AY141" s="6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6">
        <v>40724</v>
      </c>
      <c r="BJ141" s="5">
        <v>8.3000000000000007</v>
      </c>
      <c r="BK141" s="6">
        <v>40724</v>
      </c>
      <c r="BL141" s="5">
        <v>0.8</v>
      </c>
      <c r="BM141" s="6">
        <v>40724</v>
      </c>
      <c r="BN141" s="5">
        <v>13.66</v>
      </c>
      <c r="BO141" s="6">
        <v>40724</v>
      </c>
      <c r="BP141" s="5">
        <v>1</v>
      </c>
      <c r="BQ141" s="6">
        <v>40724</v>
      </c>
      <c r="BR141" s="5">
        <v>608</v>
      </c>
      <c r="BS141" s="6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6">
        <v>40724</v>
      </c>
      <c r="BZ141" s="5">
        <v>15.4</v>
      </c>
      <c r="CA141" s="6">
        <v>40724</v>
      </c>
      <c r="CB141" s="5">
        <v>13</v>
      </c>
      <c r="CC141" s="6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6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6">
        <v>40755</v>
      </c>
      <c r="AX142" s="5">
        <v>0.6</v>
      </c>
      <c r="AY142" s="6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6">
        <v>40755</v>
      </c>
      <c r="BJ142" s="5">
        <v>7.9</v>
      </c>
      <c r="BK142" s="6">
        <v>40755</v>
      </c>
      <c r="BL142" s="5">
        <v>-0.1</v>
      </c>
      <c r="BM142" s="6">
        <v>40755</v>
      </c>
      <c r="BN142" s="5">
        <v>13.47</v>
      </c>
      <c r="BO142" s="6">
        <v>40755</v>
      </c>
      <c r="BP142" s="5">
        <v>0.7</v>
      </c>
      <c r="BQ142" s="6">
        <v>40755</v>
      </c>
      <c r="BR142" s="5">
        <v>623</v>
      </c>
      <c r="BS142" s="6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6">
        <v>40755</v>
      </c>
      <c r="BZ142" s="5">
        <v>15.8</v>
      </c>
      <c r="CA142" s="6">
        <v>40755</v>
      </c>
      <c r="CB142" s="5">
        <v>14.7</v>
      </c>
      <c r="CC142" s="6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6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6">
        <v>40786</v>
      </c>
      <c r="AX143" s="5">
        <v>0.4</v>
      </c>
      <c r="AY143" s="6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6">
        <v>40786</v>
      </c>
      <c r="BJ143" s="5">
        <v>7.6</v>
      </c>
      <c r="BK143" s="6">
        <v>40786</v>
      </c>
      <c r="BL143" s="5">
        <v>0.2</v>
      </c>
      <c r="BM143" s="6">
        <v>40786</v>
      </c>
      <c r="BN143" s="5">
        <v>13.97</v>
      </c>
      <c r="BO143" s="6">
        <v>40786</v>
      </c>
      <c r="BP143" s="5">
        <v>0.4</v>
      </c>
      <c r="BQ143" s="6">
        <v>40786</v>
      </c>
      <c r="BR143" s="5">
        <v>585</v>
      </c>
      <c r="BS143" s="6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6">
        <v>40786</v>
      </c>
      <c r="BZ143" s="5">
        <v>15.7</v>
      </c>
      <c r="CA143" s="6">
        <v>40786</v>
      </c>
      <c r="CB143" s="5">
        <v>11.9</v>
      </c>
      <c r="CC143" s="6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6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6">
        <v>40816</v>
      </c>
      <c r="AX144" s="5">
        <v>0.3</v>
      </c>
      <c r="AY144" s="6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6">
        <v>40816</v>
      </c>
      <c r="BJ144" s="5">
        <v>7.8</v>
      </c>
      <c r="BK144" s="6">
        <v>40816</v>
      </c>
      <c r="BL144" s="5">
        <v>1</v>
      </c>
      <c r="BM144" s="6">
        <v>40816</v>
      </c>
      <c r="BN144" s="5">
        <v>13.58</v>
      </c>
      <c r="BO144" s="6">
        <v>40816</v>
      </c>
      <c r="BP144" s="5">
        <v>-0.8</v>
      </c>
      <c r="BQ144" s="6">
        <v>40816</v>
      </c>
      <c r="BR144" s="5">
        <v>650</v>
      </c>
      <c r="BS144" s="6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6">
        <v>40816</v>
      </c>
      <c r="BZ144" s="5">
        <v>15.9</v>
      </c>
      <c r="CA144" s="6">
        <v>40816</v>
      </c>
      <c r="CB144" s="5">
        <v>12</v>
      </c>
      <c r="CC144" s="6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6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6">
        <v>40847</v>
      </c>
      <c r="AX145" s="5">
        <v>0.5</v>
      </c>
      <c r="AY145" s="6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6">
        <v>40847</v>
      </c>
      <c r="BJ145" s="5">
        <v>7.3</v>
      </c>
      <c r="BK145" s="6">
        <v>40847</v>
      </c>
      <c r="BL145" s="5">
        <v>0.6</v>
      </c>
      <c r="BM145" s="6">
        <v>40847</v>
      </c>
      <c r="BN145" s="5">
        <v>11.57</v>
      </c>
      <c r="BO145" s="6">
        <v>40847</v>
      </c>
      <c r="BP145" s="5">
        <v>1</v>
      </c>
      <c r="BQ145" s="6">
        <v>40847</v>
      </c>
      <c r="BR145" s="5">
        <v>610</v>
      </c>
      <c r="BS145" s="6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6">
        <v>40847</v>
      </c>
      <c r="BZ145" s="5">
        <v>11.2</v>
      </c>
      <c r="CA145" s="6">
        <v>40847</v>
      </c>
      <c r="CB145" s="5">
        <v>11.4</v>
      </c>
      <c r="CC145" s="6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6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6">
        <v>40877</v>
      </c>
      <c r="AX146" s="5">
        <v>-0.2</v>
      </c>
      <c r="AY146" s="6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6">
        <v>40877</v>
      </c>
      <c r="BJ146" s="5">
        <v>6.6</v>
      </c>
      <c r="BK146" s="6">
        <v>40877</v>
      </c>
      <c r="BL146" s="5">
        <v>0.4</v>
      </c>
      <c r="BM146" s="6">
        <v>40877</v>
      </c>
      <c r="BN146" s="5">
        <v>9.6999999999999993</v>
      </c>
      <c r="BO146" s="6">
        <v>40877</v>
      </c>
      <c r="BP146" s="5">
        <v>0.3</v>
      </c>
      <c r="BQ146" s="6">
        <v>40877</v>
      </c>
      <c r="BR146" s="5">
        <v>711</v>
      </c>
      <c r="BS146" s="6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6">
        <v>40877</v>
      </c>
      <c r="BZ146" s="5">
        <v>9.1999999999999993</v>
      </c>
      <c r="CA146" s="6">
        <v>40877</v>
      </c>
      <c r="CB146" s="5">
        <v>11.7</v>
      </c>
      <c r="CC146" s="6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6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6">
        <v>40908</v>
      </c>
      <c r="AX147" s="5">
        <v>0.7</v>
      </c>
      <c r="AY147" s="6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6">
        <v>40908</v>
      </c>
      <c r="BJ147" s="5">
        <v>6.1</v>
      </c>
      <c r="BK147" s="6">
        <v>40908</v>
      </c>
      <c r="BL147" s="5">
        <v>0.1</v>
      </c>
      <c r="BM147" s="6">
        <v>40908</v>
      </c>
      <c r="BN147" s="5">
        <v>10.58</v>
      </c>
      <c r="BO147" s="6">
        <v>40908</v>
      </c>
      <c r="BP147" s="5">
        <v>1.4</v>
      </c>
      <c r="BQ147" s="6">
        <v>40908</v>
      </c>
      <c r="BR147" s="5">
        <v>694</v>
      </c>
      <c r="BS147" s="6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6">
        <v>40908</v>
      </c>
      <c r="BZ147" s="5">
        <v>8.1999999999999993</v>
      </c>
      <c r="CA147" s="6">
        <v>40908</v>
      </c>
      <c r="CB147" s="5">
        <v>10.3</v>
      </c>
      <c r="CC147" s="6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6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6">
        <v>40939</v>
      </c>
      <c r="AX148" s="5">
        <v>0.8</v>
      </c>
      <c r="AY148" s="6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6">
        <v>40939</v>
      </c>
      <c r="BJ148" s="5">
        <v>6.4</v>
      </c>
      <c r="BK148" s="6">
        <v>40939</v>
      </c>
      <c r="BL148" s="5">
        <v>1</v>
      </c>
      <c r="BM148" s="6">
        <v>40939</v>
      </c>
      <c r="BN148" s="5">
        <v>8.24</v>
      </c>
      <c r="BO148" s="6">
        <v>40939</v>
      </c>
      <c r="BP148" s="5">
        <v>0.4</v>
      </c>
      <c r="BQ148" s="6">
        <v>40939</v>
      </c>
      <c r="BR148" s="5">
        <v>723</v>
      </c>
      <c r="BS148" s="6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6">
        <v>40939</v>
      </c>
      <c r="BZ148" s="5">
        <v>7.4</v>
      </c>
      <c r="CA148" s="6">
        <v>40939</v>
      </c>
      <c r="CB148" s="5">
        <v>6.7</v>
      </c>
      <c r="CC148" s="6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6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6">
        <v>40968</v>
      </c>
      <c r="AX149" s="5">
        <v>0.4</v>
      </c>
      <c r="AY149" s="6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6">
        <v>40968</v>
      </c>
      <c r="BJ149" s="5">
        <v>6.7</v>
      </c>
      <c r="BK149" s="6">
        <v>40968</v>
      </c>
      <c r="BL149" s="5">
        <v>1.2</v>
      </c>
      <c r="BM149" s="6">
        <v>40968</v>
      </c>
      <c r="BN149" s="5">
        <v>10.16</v>
      </c>
      <c r="BO149" s="6">
        <v>40968</v>
      </c>
      <c r="BP149" s="5">
        <v>1.4</v>
      </c>
      <c r="BQ149" s="6">
        <v>40968</v>
      </c>
      <c r="BR149" s="5">
        <v>704</v>
      </c>
      <c r="BS149" s="6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6">
        <v>40968</v>
      </c>
      <c r="BZ149" s="5">
        <v>9.6999999999999993</v>
      </c>
      <c r="CA149" s="6">
        <v>40968</v>
      </c>
      <c r="CB149" s="5">
        <v>6.8</v>
      </c>
      <c r="CC149" s="6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6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6">
        <v>40999</v>
      </c>
      <c r="AX150" s="5">
        <v>-0.5</v>
      </c>
      <c r="AY150" s="6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6">
        <v>40999</v>
      </c>
      <c r="BJ150" s="5">
        <v>6.1</v>
      </c>
      <c r="BK150" s="6">
        <v>40999</v>
      </c>
      <c r="BL150" s="5">
        <v>0.3</v>
      </c>
      <c r="BM150" s="6">
        <v>40999</v>
      </c>
      <c r="BN150" s="5">
        <v>7.73</v>
      </c>
      <c r="BO150" s="6">
        <v>40999</v>
      </c>
      <c r="BP150" s="5">
        <v>0.3</v>
      </c>
      <c r="BQ150" s="6">
        <v>40999</v>
      </c>
      <c r="BR150" s="5">
        <v>695</v>
      </c>
      <c r="BS150" s="6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6">
        <v>40999</v>
      </c>
      <c r="BZ150" s="5">
        <v>6.7</v>
      </c>
      <c r="CA150" s="6">
        <v>40999</v>
      </c>
      <c r="CB150" s="5">
        <v>7.8</v>
      </c>
      <c r="CC150" s="6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6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6">
        <v>41029</v>
      </c>
      <c r="AX151" s="5">
        <v>0.5</v>
      </c>
      <c r="AY151" s="6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6">
        <v>41029</v>
      </c>
      <c r="BJ151" s="5">
        <v>5.2</v>
      </c>
      <c r="BK151" s="6">
        <v>41029</v>
      </c>
      <c r="BL151" s="5">
        <v>-0.4</v>
      </c>
      <c r="BM151" s="6">
        <v>41029</v>
      </c>
      <c r="BN151" s="5">
        <v>8.1199999999999992</v>
      </c>
      <c r="BO151" s="6">
        <v>41029</v>
      </c>
      <c r="BP151" s="5">
        <v>0.8</v>
      </c>
      <c r="BQ151" s="6">
        <v>41029</v>
      </c>
      <c r="BR151" s="5">
        <v>753</v>
      </c>
      <c r="BS151" s="6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6">
        <v>41029</v>
      </c>
      <c r="BZ151" s="5">
        <v>4.5999999999999996</v>
      </c>
      <c r="CA151" s="6">
        <v>41029</v>
      </c>
      <c r="CB151" s="5">
        <v>5.6</v>
      </c>
      <c r="CC151" s="6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6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6">
        <v>41060</v>
      </c>
      <c r="AX152" s="5">
        <v>-0.3</v>
      </c>
      <c r="AY152" s="6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6">
        <v>41060</v>
      </c>
      <c r="BJ152" s="5">
        <v>5</v>
      </c>
      <c r="BK152" s="6">
        <v>41060</v>
      </c>
      <c r="BL152" s="5">
        <v>-0.2</v>
      </c>
      <c r="BM152" s="6">
        <v>41060</v>
      </c>
      <c r="BN152" s="5">
        <v>7.09</v>
      </c>
      <c r="BO152" s="6">
        <v>41060</v>
      </c>
      <c r="BP152" s="5">
        <v>0.2</v>
      </c>
      <c r="BQ152" s="6">
        <v>41060</v>
      </c>
      <c r="BR152" s="5">
        <v>708</v>
      </c>
      <c r="BS152" s="6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6">
        <v>41060</v>
      </c>
      <c r="BZ152" s="5">
        <v>4.8</v>
      </c>
      <c r="CA152" s="6">
        <v>41060</v>
      </c>
      <c r="CB152" s="5">
        <v>2.6</v>
      </c>
      <c r="CC152" s="6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6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6">
        <v>41090</v>
      </c>
      <c r="AX153" s="5">
        <v>0.3</v>
      </c>
      <c r="AY153" s="6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6">
        <v>41090</v>
      </c>
      <c r="BJ153" s="5">
        <v>3.3</v>
      </c>
      <c r="BK153" s="6">
        <v>41090</v>
      </c>
      <c r="BL153" s="5">
        <v>-0.9</v>
      </c>
      <c r="BM153" s="6">
        <v>41090</v>
      </c>
      <c r="BN153" s="5">
        <v>5.0999999999999996</v>
      </c>
      <c r="BO153" s="6">
        <v>41090</v>
      </c>
      <c r="BP153" s="5">
        <v>0.6</v>
      </c>
      <c r="BQ153" s="6">
        <v>41090</v>
      </c>
      <c r="BR153" s="5">
        <v>757</v>
      </c>
      <c r="BS153" s="6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6">
        <v>41090</v>
      </c>
      <c r="BZ153" s="5">
        <v>5.9</v>
      </c>
      <c r="CA153" s="6">
        <v>41090</v>
      </c>
      <c r="CB153" s="5">
        <v>1.5</v>
      </c>
      <c r="CC153" s="6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6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6">
        <v>41121</v>
      </c>
      <c r="AX154" s="5">
        <v>-0.2</v>
      </c>
      <c r="AY154" s="6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6">
        <v>41121</v>
      </c>
      <c r="BJ154" s="5">
        <v>3.8</v>
      </c>
      <c r="BK154" s="6">
        <v>41121</v>
      </c>
      <c r="BL154" s="5">
        <v>0.5</v>
      </c>
      <c r="BM154" s="6">
        <v>41121</v>
      </c>
      <c r="BN154" s="5">
        <v>4.33</v>
      </c>
      <c r="BO154" s="6">
        <v>41121</v>
      </c>
      <c r="BP154" s="5">
        <v>1.2</v>
      </c>
      <c r="BQ154" s="6">
        <v>41121</v>
      </c>
      <c r="BR154" s="5">
        <v>740</v>
      </c>
      <c r="BS154" s="6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6">
        <v>41121</v>
      </c>
      <c r="BZ154" s="5">
        <v>2.9</v>
      </c>
      <c r="CA154" s="6">
        <v>41121</v>
      </c>
      <c r="CB154" s="5">
        <v>0.7</v>
      </c>
      <c r="CC154" s="6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6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6">
        <v>41152</v>
      </c>
      <c r="AX155" s="5">
        <v>-0.1</v>
      </c>
      <c r="AY155" s="6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6">
        <v>41152</v>
      </c>
      <c r="BJ155" s="5">
        <v>4.8</v>
      </c>
      <c r="BK155" s="6">
        <v>41152</v>
      </c>
      <c r="BL155" s="5">
        <v>1.2</v>
      </c>
      <c r="BM155" s="6">
        <v>41152</v>
      </c>
      <c r="BN155" s="5">
        <v>3.87</v>
      </c>
      <c r="BO155" s="6">
        <v>41152</v>
      </c>
      <c r="BP155" s="5">
        <v>0.4</v>
      </c>
      <c r="BQ155" s="6">
        <v>41152</v>
      </c>
      <c r="BR155" s="5">
        <v>754</v>
      </c>
      <c r="BS155" s="6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6">
        <v>41152</v>
      </c>
      <c r="BZ155" s="5">
        <v>1.4</v>
      </c>
      <c r="CA155" s="6">
        <v>41152</v>
      </c>
      <c r="CB155" s="5">
        <v>0.7</v>
      </c>
      <c r="CC155" s="6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6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6">
        <v>41182</v>
      </c>
      <c r="AX156" s="5">
        <v>-0.2</v>
      </c>
      <c r="AY156" s="6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6">
        <v>41182</v>
      </c>
      <c r="BJ156" s="5">
        <v>4.5999999999999996</v>
      </c>
      <c r="BK156" s="6">
        <v>41182</v>
      </c>
      <c r="BL156" s="5">
        <v>0.8</v>
      </c>
      <c r="BM156" s="6">
        <v>41182</v>
      </c>
      <c r="BN156" s="5">
        <v>6.1</v>
      </c>
      <c r="BO156" s="6">
        <v>41182</v>
      </c>
      <c r="BP156" s="5">
        <v>1.1000000000000001</v>
      </c>
      <c r="BQ156" s="6">
        <v>41182</v>
      </c>
      <c r="BR156" s="5">
        <v>847</v>
      </c>
      <c r="BS156" s="6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6">
        <v>41182</v>
      </c>
      <c r="BZ156" s="5">
        <v>4</v>
      </c>
      <c r="CA156" s="6">
        <v>41182</v>
      </c>
      <c r="CB156" s="5">
        <v>1.2</v>
      </c>
      <c r="CC156" s="6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6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6">
        <v>41213</v>
      </c>
      <c r="AX157" s="5">
        <v>-0.2</v>
      </c>
      <c r="AY157" s="6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6">
        <v>41213</v>
      </c>
      <c r="BJ157" s="5">
        <v>4</v>
      </c>
      <c r="BK157" s="6">
        <v>41213</v>
      </c>
      <c r="BL157" s="5">
        <v>0</v>
      </c>
      <c r="BM157" s="6">
        <v>41213</v>
      </c>
      <c r="BN157" s="5">
        <v>4.1399999999999997</v>
      </c>
      <c r="BO157" s="6">
        <v>41213</v>
      </c>
      <c r="BP157" s="5">
        <v>-0.1</v>
      </c>
      <c r="BQ157" s="6">
        <v>41213</v>
      </c>
      <c r="BR157" s="5">
        <v>915</v>
      </c>
      <c r="BS157" s="6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6">
        <v>41213</v>
      </c>
      <c r="BZ157" s="5">
        <v>1.9</v>
      </c>
      <c r="CA157" s="6">
        <v>41213</v>
      </c>
      <c r="CB157" s="5">
        <v>-0.3</v>
      </c>
      <c r="CC157" s="6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6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6">
        <v>41243</v>
      </c>
      <c r="AX158" s="5">
        <v>0.6</v>
      </c>
      <c r="AY158" s="6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6">
        <v>41243</v>
      </c>
      <c r="BJ158" s="5">
        <v>4.0999999999999996</v>
      </c>
      <c r="BK158" s="6">
        <v>41243</v>
      </c>
      <c r="BL158" s="5">
        <v>0.5</v>
      </c>
      <c r="BM158" s="6">
        <v>41243</v>
      </c>
      <c r="BN158" s="5">
        <v>6.72</v>
      </c>
      <c r="BO158" s="6">
        <v>41243</v>
      </c>
      <c r="BP158" s="5">
        <v>1</v>
      </c>
      <c r="BQ158" s="6">
        <v>41243</v>
      </c>
      <c r="BR158" s="5">
        <v>833</v>
      </c>
      <c r="BS158" s="6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6">
        <v>41243</v>
      </c>
      <c r="BZ158" s="5">
        <v>4.2</v>
      </c>
      <c r="CA158" s="6">
        <v>41243</v>
      </c>
      <c r="CB158" s="5">
        <v>2.4</v>
      </c>
      <c r="CC158" s="6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6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6">
        <v>41274</v>
      </c>
      <c r="AX159" s="5">
        <v>0.7</v>
      </c>
      <c r="AY159" s="6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6">
        <v>41274</v>
      </c>
      <c r="BJ159" s="5">
        <v>4.4000000000000004</v>
      </c>
      <c r="BK159" s="6">
        <v>41274</v>
      </c>
      <c r="BL159" s="5">
        <v>0.3</v>
      </c>
      <c r="BM159" s="6">
        <v>41274</v>
      </c>
      <c r="BN159" s="5">
        <v>4.79</v>
      </c>
      <c r="BO159" s="6">
        <v>41274</v>
      </c>
      <c r="BP159" s="5">
        <v>0.2</v>
      </c>
      <c r="BQ159" s="6">
        <v>41274</v>
      </c>
      <c r="BR159" s="5">
        <v>976</v>
      </c>
      <c r="BS159" s="6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6">
        <v>41274</v>
      </c>
      <c r="BZ159" s="5">
        <v>5.4</v>
      </c>
      <c r="CA159" s="6">
        <v>41274</v>
      </c>
      <c r="CB159" s="5">
        <v>-1.4</v>
      </c>
      <c r="CC159" s="6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6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6">
        <v>41305</v>
      </c>
      <c r="AX160" s="5">
        <v>-0.3</v>
      </c>
      <c r="AY160" s="6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6">
        <v>41305</v>
      </c>
      <c r="BJ160" s="5">
        <v>4.2</v>
      </c>
      <c r="BK160" s="6">
        <v>41305</v>
      </c>
      <c r="BL160" s="5">
        <v>0.8</v>
      </c>
      <c r="BM160" s="6">
        <v>41305</v>
      </c>
      <c r="BN160" s="5">
        <v>4</v>
      </c>
      <c r="BO160" s="6">
        <v>41305</v>
      </c>
      <c r="BP160" s="5">
        <v>0.8</v>
      </c>
      <c r="BQ160" s="6">
        <v>41305</v>
      </c>
      <c r="BR160" s="5">
        <v>888</v>
      </c>
      <c r="BS160" s="6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6">
        <v>41305</v>
      </c>
      <c r="BZ160" s="5">
        <v>4.3</v>
      </c>
      <c r="CA160" s="6">
        <v>41305</v>
      </c>
      <c r="CB160" s="5">
        <v>-0.9</v>
      </c>
      <c r="CC160" s="6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6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6">
        <v>41333</v>
      </c>
      <c r="AX161" s="5">
        <v>0.4</v>
      </c>
      <c r="AY161" s="6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6">
        <v>41333</v>
      </c>
      <c r="BJ161" s="5">
        <v>4.2</v>
      </c>
      <c r="BK161" s="6">
        <v>41333</v>
      </c>
      <c r="BL161" s="5">
        <v>1.2</v>
      </c>
      <c r="BM161" s="6">
        <v>41333</v>
      </c>
      <c r="BN161" s="5">
        <v>4.25</v>
      </c>
      <c r="BO161" s="6">
        <v>41333</v>
      </c>
      <c r="BP161" s="5">
        <v>-0.2</v>
      </c>
      <c r="BQ161" s="6">
        <v>41333</v>
      </c>
      <c r="BR161" s="5">
        <v>962</v>
      </c>
      <c r="BS161" s="6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6">
        <v>41333</v>
      </c>
      <c r="BZ161" s="5">
        <v>4</v>
      </c>
      <c r="CA161" s="6">
        <v>41333</v>
      </c>
      <c r="CB161" s="5">
        <v>2.4</v>
      </c>
      <c r="CC161" s="6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6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6">
        <v>41364</v>
      </c>
      <c r="AX162" s="5">
        <v>-0.1</v>
      </c>
      <c r="AY162" s="6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6">
        <v>41364</v>
      </c>
      <c r="BJ162" s="5">
        <v>3.1</v>
      </c>
      <c r="BK162" s="6">
        <v>41364</v>
      </c>
      <c r="BL162" s="5">
        <v>-0.7</v>
      </c>
      <c r="BM162" s="6">
        <v>41364</v>
      </c>
      <c r="BN162" s="5">
        <v>2.39</v>
      </c>
      <c r="BO162" s="6">
        <v>41364</v>
      </c>
      <c r="BP162" s="5">
        <v>0.1</v>
      </c>
      <c r="BQ162" s="6">
        <v>41364</v>
      </c>
      <c r="BR162" s="5">
        <v>1010</v>
      </c>
      <c r="BS162" s="6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6">
        <v>41364</v>
      </c>
      <c r="BZ162" s="5">
        <v>0.7</v>
      </c>
      <c r="CA162" s="6">
        <v>41364</v>
      </c>
      <c r="CB162" s="5">
        <v>-5.9</v>
      </c>
      <c r="CC162" s="6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6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6">
        <v>41394</v>
      </c>
      <c r="AX163" s="5">
        <v>-0.3</v>
      </c>
      <c r="AY163" s="6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6">
        <v>41394</v>
      </c>
      <c r="BJ163" s="5">
        <v>2.9</v>
      </c>
      <c r="BK163" s="6">
        <v>41394</v>
      </c>
      <c r="BL163" s="5">
        <v>-0.5</v>
      </c>
      <c r="BM163" s="6">
        <v>41394</v>
      </c>
      <c r="BN163" s="5">
        <v>0.25</v>
      </c>
      <c r="BO163" s="6">
        <v>41394</v>
      </c>
      <c r="BP163" s="5">
        <v>0.4</v>
      </c>
      <c r="BQ163" s="6">
        <v>41394</v>
      </c>
      <c r="BR163" s="5">
        <v>835</v>
      </c>
      <c r="BS163" s="6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6">
        <v>41394</v>
      </c>
      <c r="BZ163" s="5">
        <v>1.9</v>
      </c>
      <c r="CA163" s="6">
        <v>41394</v>
      </c>
      <c r="CB163" s="5">
        <v>-2.1</v>
      </c>
      <c r="CC163" s="6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6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6">
        <v>41425</v>
      </c>
      <c r="AX164" s="5">
        <v>0.3</v>
      </c>
      <c r="AY164" s="6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6">
        <v>41425</v>
      </c>
      <c r="BJ164" s="5">
        <v>3.8</v>
      </c>
      <c r="BK164" s="6">
        <v>41425</v>
      </c>
      <c r="BL164" s="5">
        <v>0.6</v>
      </c>
      <c r="BM164" s="6">
        <v>41425</v>
      </c>
      <c r="BN164" s="5">
        <v>3.86</v>
      </c>
      <c r="BO164" s="6">
        <v>41425</v>
      </c>
      <c r="BP164" s="5">
        <v>-0.6</v>
      </c>
      <c r="BQ164" s="6">
        <v>41425</v>
      </c>
      <c r="BR164" s="5">
        <v>930</v>
      </c>
      <c r="BS164" s="6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6">
        <v>41425</v>
      </c>
      <c r="BZ164" s="5">
        <v>1.3</v>
      </c>
      <c r="CA164" s="6">
        <v>41425</v>
      </c>
      <c r="CB164" s="5">
        <v>-0.4</v>
      </c>
      <c r="CC164" s="6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6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6">
        <v>41455</v>
      </c>
      <c r="AX165" s="5">
        <v>0.2</v>
      </c>
      <c r="AY165" s="6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6">
        <v>41455</v>
      </c>
      <c r="BJ165" s="5">
        <v>5</v>
      </c>
      <c r="BK165" s="6">
        <v>41455</v>
      </c>
      <c r="BL165" s="5">
        <v>0.3</v>
      </c>
      <c r="BM165" s="6">
        <v>41455</v>
      </c>
      <c r="BN165" s="5">
        <v>4.79</v>
      </c>
      <c r="BO165" s="6">
        <v>41455</v>
      </c>
      <c r="BP165" s="5">
        <v>0</v>
      </c>
      <c r="BQ165" s="6">
        <v>41455</v>
      </c>
      <c r="BR165" s="5">
        <v>839</v>
      </c>
      <c r="BS165" s="6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6">
        <v>41455</v>
      </c>
      <c r="BZ165" s="5">
        <v>3</v>
      </c>
      <c r="CA165" s="6">
        <v>41455</v>
      </c>
      <c r="CB165" s="5">
        <v>-1.2</v>
      </c>
      <c r="CC165" s="6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6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6">
        <v>41486</v>
      </c>
      <c r="AX166" s="5">
        <v>-0.8</v>
      </c>
      <c r="AY166" s="6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6">
        <v>41486</v>
      </c>
      <c r="BJ166" s="5">
        <v>5.2</v>
      </c>
      <c r="BK166" s="6">
        <v>41486</v>
      </c>
      <c r="BL166" s="5">
        <v>0.6</v>
      </c>
      <c r="BM166" s="6">
        <v>41486</v>
      </c>
      <c r="BN166" s="5">
        <v>4.41</v>
      </c>
      <c r="BO166" s="6">
        <v>41486</v>
      </c>
      <c r="BP166" s="5">
        <v>0.3</v>
      </c>
      <c r="BQ166" s="6">
        <v>41486</v>
      </c>
      <c r="BR166" s="5">
        <v>880</v>
      </c>
      <c r="BS166" s="6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6">
        <v>41486</v>
      </c>
      <c r="BZ166" s="5">
        <v>2.9</v>
      </c>
      <c r="CA166" s="6">
        <v>41486</v>
      </c>
      <c r="CB166" s="5">
        <v>-0.3</v>
      </c>
      <c r="CC166" s="6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6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6">
        <v>41517</v>
      </c>
      <c r="AX167" s="5">
        <v>0.9</v>
      </c>
      <c r="AY167" s="6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6">
        <v>41517</v>
      </c>
      <c r="BJ167" s="5">
        <v>3.8</v>
      </c>
      <c r="BK167" s="6">
        <v>41517</v>
      </c>
      <c r="BL167" s="5">
        <v>-0.2</v>
      </c>
      <c r="BM167" s="6">
        <v>41517</v>
      </c>
      <c r="BN167" s="5">
        <v>4.3600000000000003</v>
      </c>
      <c r="BO167" s="6">
        <v>41517</v>
      </c>
      <c r="BP167" s="5">
        <v>0.8</v>
      </c>
      <c r="BQ167" s="6">
        <v>41517</v>
      </c>
      <c r="BR167" s="5">
        <v>917</v>
      </c>
      <c r="BS167" s="6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6">
        <v>41517</v>
      </c>
      <c r="BZ167" s="5">
        <v>4</v>
      </c>
      <c r="CA167" s="6">
        <v>41517</v>
      </c>
      <c r="CB167" s="5">
        <v>0</v>
      </c>
      <c r="CC167" s="6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6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6">
        <v>41547</v>
      </c>
      <c r="AX168" s="5">
        <v>0.1</v>
      </c>
      <c r="AY168" s="6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6">
        <v>41547</v>
      </c>
      <c r="BJ168" s="5">
        <v>3</v>
      </c>
      <c r="BK168" s="6">
        <v>41547</v>
      </c>
      <c r="BL168" s="5">
        <v>0.1</v>
      </c>
      <c r="BM168" s="6">
        <v>41547</v>
      </c>
      <c r="BN168" s="5">
        <v>3.15</v>
      </c>
      <c r="BO168" s="6">
        <v>41547</v>
      </c>
      <c r="BP168" s="5">
        <v>0.6</v>
      </c>
      <c r="BQ168" s="6">
        <v>41547</v>
      </c>
      <c r="BR168" s="5">
        <v>850</v>
      </c>
      <c r="BS168" s="6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6">
        <v>41547</v>
      </c>
      <c r="BZ168" s="5">
        <v>0.7</v>
      </c>
      <c r="CA168" s="6">
        <v>41547</v>
      </c>
      <c r="CB168" s="5">
        <v>1.1000000000000001</v>
      </c>
      <c r="CC168" s="6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6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6">
        <v>41578</v>
      </c>
      <c r="AX169" s="5">
        <v>0.1</v>
      </c>
      <c r="AY169" s="6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6">
        <v>41578</v>
      </c>
      <c r="BJ169" s="5">
        <v>3.4</v>
      </c>
      <c r="BK169" s="6">
        <v>41578</v>
      </c>
      <c r="BL169" s="5">
        <v>0.4</v>
      </c>
      <c r="BM169" s="6">
        <v>41578</v>
      </c>
      <c r="BN169" s="5">
        <v>4.92</v>
      </c>
      <c r="BO169" s="6">
        <v>41578</v>
      </c>
      <c r="BP169" s="5">
        <v>1.1000000000000001</v>
      </c>
      <c r="BQ169" s="6">
        <v>41578</v>
      </c>
      <c r="BR169" s="5">
        <v>925</v>
      </c>
      <c r="BS169" s="6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6">
        <v>41578</v>
      </c>
      <c r="BZ169" s="5">
        <v>5.6</v>
      </c>
      <c r="CA169" s="6">
        <v>41578</v>
      </c>
      <c r="CB169" s="5">
        <v>2.2999999999999998</v>
      </c>
      <c r="CC169" s="6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C170" s="6">
        <v>45596</v>
      </c>
      <c r="AD170" s="5">
        <v>-11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6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6">
        <v>41608</v>
      </c>
      <c r="AX170" s="5">
        <v>0</v>
      </c>
      <c r="AY170" s="6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6">
        <v>41608</v>
      </c>
      <c r="BJ170" s="5">
        <v>3.2</v>
      </c>
      <c r="BK170" s="6">
        <v>41608</v>
      </c>
      <c r="BL170" s="5">
        <v>0.3</v>
      </c>
      <c r="BM170" s="6">
        <v>41608</v>
      </c>
      <c r="BN170" s="5">
        <v>3.69</v>
      </c>
      <c r="BO170" s="6">
        <v>41608</v>
      </c>
      <c r="BP170" s="5">
        <v>0.8</v>
      </c>
      <c r="BQ170" s="6">
        <v>41608</v>
      </c>
      <c r="BR170" s="5">
        <v>1100</v>
      </c>
      <c r="BS170" s="6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6">
        <v>41608</v>
      </c>
      <c r="BZ170" s="5">
        <v>4.7</v>
      </c>
      <c r="CA170" s="6">
        <v>41608</v>
      </c>
      <c r="CB170" s="5">
        <v>-1.1000000000000001</v>
      </c>
      <c r="CC170" s="6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W170" s="6">
        <v>45565</v>
      </c>
      <c r="CX170" s="5">
        <v>1.8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C171" s="6">
        <v>45626</v>
      </c>
      <c r="AD171" s="5">
        <v>-3</v>
      </c>
      <c r="AE171" s="6">
        <v>41639</v>
      </c>
      <c r="AF171" s="5">
        <v>82.5</v>
      </c>
      <c r="AG171" s="6">
        <v>41639</v>
      </c>
      <c r="AH171" s="5">
        <v>77.5</v>
      </c>
      <c r="AI171" s="6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6">
        <v>41639</v>
      </c>
      <c r="AX171" s="5">
        <v>-0.2</v>
      </c>
      <c r="AY171" s="6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6">
        <v>41639</v>
      </c>
      <c r="BJ171" s="5">
        <v>3.5</v>
      </c>
      <c r="BK171" s="6">
        <v>41639</v>
      </c>
      <c r="BL171" s="5">
        <v>0.5</v>
      </c>
      <c r="BM171" s="6">
        <v>41639</v>
      </c>
      <c r="BN171" s="5">
        <v>4.74</v>
      </c>
      <c r="BO171" s="6">
        <v>41639</v>
      </c>
      <c r="BP171" s="5">
        <v>0.5</v>
      </c>
      <c r="BQ171" s="6">
        <v>41639</v>
      </c>
      <c r="BR171" s="5">
        <v>1002</v>
      </c>
      <c r="BS171" s="6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6">
        <v>41639</v>
      </c>
      <c r="BZ171" s="5">
        <v>2.1</v>
      </c>
      <c r="CA171" s="6">
        <v>41639</v>
      </c>
      <c r="CB171" s="5">
        <v>0.6</v>
      </c>
      <c r="CC171" s="6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W171" s="6">
        <v>45596</v>
      </c>
      <c r="CX171" s="5">
        <v>2.4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C172" s="6">
        <v>45657</v>
      </c>
      <c r="AD172" s="5">
        <v>0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6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6">
        <v>41670</v>
      </c>
      <c r="AX172" s="5">
        <v>-1.1000000000000001</v>
      </c>
      <c r="AY172" s="6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6">
        <v>41670</v>
      </c>
      <c r="BJ172" s="5">
        <v>1.7</v>
      </c>
      <c r="BK172" s="6">
        <v>41670</v>
      </c>
      <c r="BL172" s="5">
        <v>-0.9</v>
      </c>
      <c r="BM172" s="6">
        <v>41670</v>
      </c>
      <c r="BN172" s="5">
        <v>2.57</v>
      </c>
      <c r="BO172" s="6">
        <v>41670</v>
      </c>
      <c r="BP172" s="5">
        <v>0.6</v>
      </c>
      <c r="BQ172" s="6">
        <v>41670</v>
      </c>
      <c r="BR172" s="5">
        <v>888</v>
      </c>
      <c r="BS172" s="6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6">
        <v>41670</v>
      </c>
      <c r="BZ172" s="5">
        <v>2.9</v>
      </c>
      <c r="CA172" s="6">
        <v>41670</v>
      </c>
      <c r="CB172" s="5">
        <v>1.2</v>
      </c>
      <c r="CC172" s="6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W172" s="6">
        <v>45626</v>
      </c>
      <c r="CX172" s="5">
        <v>3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C173" s="6">
        <v>45688</v>
      </c>
      <c r="AD173" s="5">
        <v>-2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6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6">
        <v>41698</v>
      </c>
      <c r="AX173" s="5">
        <v>0.9</v>
      </c>
      <c r="AY173" s="6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6">
        <v>41698</v>
      </c>
      <c r="BJ173" s="5">
        <v>1.9</v>
      </c>
      <c r="BK173" s="6">
        <v>41698</v>
      </c>
      <c r="BL173" s="5">
        <v>1.4</v>
      </c>
      <c r="BM173" s="6">
        <v>41698</v>
      </c>
      <c r="BN173" s="5">
        <v>1.93</v>
      </c>
      <c r="BO173" s="6">
        <v>41698</v>
      </c>
      <c r="BP173" s="5">
        <v>0.7</v>
      </c>
      <c r="BQ173" s="6">
        <v>41698</v>
      </c>
      <c r="BR173" s="5">
        <v>944</v>
      </c>
      <c r="BS173" s="6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6">
        <v>41698</v>
      </c>
      <c r="BZ173" s="5">
        <v>1.4</v>
      </c>
      <c r="CA173" s="6">
        <v>41698</v>
      </c>
      <c r="CB173" s="5">
        <v>0.7</v>
      </c>
      <c r="CC173" s="6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W173" s="6">
        <v>45657</v>
      </c>
      <c r="CX173" s="5">
        <v>3.3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C174" s="6">
        <v>45716</v>
      </c>
      <c r="AD174" s="5">
        <v>-7</v>
      </c>
      <c r="AE174" s="6">
        <v>41729</v>
      </c>
      <c r="AF174" s="5">
        <v>80</v>
      </c>
      <c r="AG174" s="6">
        <v>41729</v>
      </c>
      <c r="AH174" s="5">
        <v>83.9</v>
      </c>
      <c r="AI174" s="6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6">
        <v>41729</v>
      </c>
      <c r="AX174" s="5">
        <v>0.9</v>
      </c>
      <c r="AY174" s="6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6">
        <v>41729</v>
      </c>
      <c r="BJ174" s="5">
        <v>3.6</v>
      </c>
      <c r="BK174" s="6">
        <v>41729</v>
      </c>
      <c r="BL174" s="5">
        <v>1</v>
      </c>
      <c r="BM174" s="6">
        <v>41729</v>
      </c>
      <c r="BN174" s="5">
        <v>5.15</v>
      </c>
      <c r="BO174" s="6">
        <v>41729</v>
      </c>
      <c r="BP174" s="5">
        <v>0.9</v>
      </c>
      <c r="BQ174" s="6">
        <v>41729</v>
      </c>
      <c r="BR174" s="5">
        <v>970</v>
      </c>
      <c r="BS174" s="6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6">
        <v>41729</v>
      </c>
      <c r="BZ174" s="5">
        <v>5.0999999999999996</v>
      </c>
      <c r="CA174" s="6">
        <v>41729</v>
      </c>
      <c r="CB174" s="5">
        <v>8.1999999999999993</v>
      </c>
      <c r="CC174" s="6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W174" s="6">
        <v>45688</v>
      </c>
      <c r="CX174" s="5">
        <v>3.5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C175" s="6">
        <v>45747</v>
      </c>
      <c r="AD175" s="5">
        <v>-7</v>
      </c>
      <c r="AE175" s="6">
        <v>41759</v>
      </c>
      <c r="AF175" s="5">
        <v>84.1</v>
      </c>
      <c r="AG175" s="6">
        <v>41759</v>
      </c>
      <c r="AH175" s="5">
        <v>81.7</v>
      </c>
      <c r="AI175" s="6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6">
        <v>41759</v>
      </c>
      <c r="AX175" s="5">
        <v>0</v>
      </c>
      <c r="AY175" s="6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6">
        <v>41759</v>
      </c>
      <c r="BJ175" s="5">
        <v>5.3</v>
      </c>
      <c r="BK175" s="6">
        <v>41759</v>
      </c>
      <c r="BL175" s="5">
        <v>1</v>
      </c>
      <c r="BM175" s="6">
        <v>41759</v>
      </c>
      <c r="BN175" s="5">
        <v>6.64</v>
      </c>
      <c r="BO175" s="6">
        <v>41759</v>
      </c>
      <c r="BP175" s="5">
        <v>0.8</v>
      </c>
      <c r="BQ175" s="6">
        <v>41759</v>
      </c>
      <c r="BR175" s="5">
        <v>1043</v>
      </c>
      <c r="BS175" s="6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6">
        <v>41759</v>
      </c>
      <c r="BZ175" s="5">
        <v>4.4000000000000004</v>
      </c>
      <c r="CA175" s="6">
        <v>41759</v>
      </c>
      <c r="CB175" s="5">
        <v>6</v>
      </c>
      <c r="CC175" s="6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W175" s="6">
        <v>45716</v>
      </c>
      <c r="CX175" s="5">
        <v>3.2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C176" s="6">
        <v>45777</v>
      </c>
      <c r="AD176" s="5">
        <v>-17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6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6">
        <v>41790</v>
      </c>
      <c r="AX176" s="5">
        <v>0.3</v>
      </c>
      <c r="AY176" s="6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6">
        <v>41790</v>
      </c>
      <c r="BJ176" s="5">
        <v>4.8</v>
      </c>
      <c r="BK176" s="6">
        <v>41790</v>
      </c>
      <c r="BL176" s="5">
        <v>0.2</v>
      </c>
      <c r="BM176" s="6">
        <v>41790</v>
      </c>
      <c r="BN176" s="5">
        <v>5.27</v>
      </c>
      <c r="BO176" s="6">
        <v>41790</v>
      </c>
      <c r="BP176" s="5">
        <v>0.2</v>
      </c>
      <c r="BQ176" s="6">
        <v>41790</v>
      </c>
      <c r="BR176" s="5">
        <v>1007</v>
      </c>
      <c r="BS176" s="6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6">
        <v>41790</v>
      </c>
      <c r="BZ176" s="5">
        <v>6.1</v>
      </c>
      <c r="CA176" s="6">
        <v>41790</v>
      </c>
      <c r="CB176" s="5">
        <v>4.0999999999999996</v>
      </c>
      <c r="CC176" s="6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W176" s="6">
        <v>45747</v>
      </c>
      <c r="CX176" s="5">
        <v>2.7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E177" s="6">
        <v>41820</v>
      </c>
      <c r="AF177" s="5">
        <v>82.5</v>
      </c>
      <c r="AG177" s="6">
        <v>41820</v>
      </c>
      <c r="AH177" s="5">
        <v>86.4</v>
      </c>
      <c r="AI177" s="6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6">
        <v>41820</v>
      </c>
      <c r="AX177" s="5">
        <v>0.3</v>
      </c>
      <c r="AY177" s="6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6">
        <v>41820</v>
      </c>
      <c r="BJ177" s="5">
        <v>4.8</v>
      </c>
      <c r="BK177" s="6">
        <v>41820</v>
      </c>
      <c r="BL177" s="5">
        <v>0.3</v>
      </c>
      <c r="BM177" s="6">
        <v>41820</v>
      </c>
      <c r="BN177" s="5">
        <v>5.58</v>
      </c>
      <c r="BO177" s="6">
        <v>41820</v>
      </c>
      <c r="BP177" s="5">
        <v>0.3</v>
      </c>
      <c r="BQ177" s="6">
        <v>41820</v>
      </c>
      <c r="BR177" s="5">
        <v>911</v>
      </c>
      <c r="BS177" s="6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6">
        <v>41820</v>
      </c>
      <c r="BZ177" s="5">
        <v>3.9</v>
      </c>
      <c r="CA177" s="6">
        <v>41820</v>
      </c>
      <c r="CB177" s="5">
        <v>5.3</v>
      </c>
      <c r="CC177" s="6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E178" s="6">
        <v>41851</v>
      </c>
      <c r="AF178" s="5">
        <v>81.8</v>
      </c>
      <c r="AG178" s="6">
        <v>41851</v>
      </c>
      <c r="AH178" s="5">
        <v>90.3</v>
      </c>
      <c r="AI178" s="6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6">
        <v>41851</v>
      </c>
      <c r="AX178" s="5">
        <v>0.4</v>
      </c>
      <c r="AY178" s="6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6">
        <v>41851</v>
      </c>
      <c r="BJ178" s="5">
        <v>4.3</v>
      </c>
      <c r="BK178" s="6">
        <v>41851</v>
      </c>
      <c r="BL178" s="5">
        <v>0.2</v>
      </c>
      <c r="BM178" s="6">
        <v>41851</v>
      </c>
      <c r="BN178" s="5">
        <v>6.56</v>
      </c>
      <c r="BO178" s="6">
        <v>41851</v>
      </c>
      <c r="BP178" s="5">
        <v>0.1</v>
      </c>
      <c r="BQ178" s="6">
        <v>41851</v>
      </c>
      <c r="BR178" s="5">
        <v>1085</v>
      </c>
      <c r="BS178" s="6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6">
        <v>41851</v>
      </c>
      <c r="BZ178" s="5">
        <v>4.5</v>
      </c>
      <c r="CA178" s="6">
        <v>41851</v>
      </c>
      <c r="CB178" s="5">
        <v>4.9000000000000004</v>
      </c>
      <c r="CC178" s="6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6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6">
        <v>41882</v>
      </c>
      <c r="AX179" s="5">
        <v>-0.6</v>
      </c>
      <c r="AY179" s="6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6">
        <v>41882</v>
      </c>
      <c r="BJ179" s="5">
        <v>5.3</v>
      </c>
      <c r="BK179" s="6">
        <v>41882</v>
      </c>
      <c r="BL179" s="5">
        <v>0.8</v>
      </c>
      <c r="BM179" s="6">
        <v>41882</v>
      </c>
      <c r="BN179" s="5">
        <v>5.15</v>
      </c>
      <c r="BO179" s="6">
        <v>41882</v>
      </c>
      <c r="BP179" s="5">
        <v>0.7</v>
      </c>
      <c r="BQ179" s="6">
        <v>41882</v>
      </c>
      <c r="BR179" s="5">
        <v>984</v>
      </c>
      <c r="BS179" s="6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6">
        <v>41882</v>
      </c>
      <c r="BZ179" s="5">
        <v>5.0999999999999996</v>
      </c>
      <c r="CA179" s="6">
        <v>41882</v>
      </c>
      <c r="CB179" s="5">
        <v>4.4000000000000004</v>
      </c>
      <c r="CC179" s="6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6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O180" s="6">
        <v>45596</v>
      </c>
      <c r="AP180" s="5">
        <v>233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6">
        <v>41912</v>
      </c>
      <c r="AX180" s="5">
        <v>0</v>
      </c>
      <c r="AY180" s="6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6">
        <v>41912</v>
      </c>
      <c r="BJ180" s="5">
        <v>5</v>
      </c>
      <c r="BK180" s="6">
        <v>41912</v>
      </c>
      <c r="BL180" s="5">
        <v>-0.2</v>
      </c>
      <c r="BM180" s="6">
        <v>41912</v>
      </c>
      <c r="BN180" s="5">
        <v>4.6500000000000004</v>
      </c>
      <c r="BO180" s="6">
        <v>41912</v>
      </c>
      <c r="BP180" s="5">
        <v>0.3</v>
      </c>
      <c r="BQ180" s="6">
        <v>41912</v>
      </c>
      <c r="BR180" s="5">
        <v>1023</v>
      </c>
      <c r="BS180" s="6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6">
        <v>41912</v>
      </c>
      <c r="BZ180" s="5">
        <v>3.7</v>
      </c>
      <c r="CA180" s="6">
        <v>41912</v>
      </c>
      <c r="CB180" s="5">
        <v>3.8</v>
      </c>
      <c r="CC180" s="6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6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O181" s="6">
        <v>45626</v>
      </c>
      <c r="AP181" s="5">
        <v>146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6">
        <v>41943</v>
      </c>
      <c r="AX181" s="5">
        <v>-0.1</v>
      </c>
      <c r="AY181" s="6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6">
        <v>41943</v>
      </c>
      <c r="BJ181" s="5">
        <v>5</v>
      </c>
      <c r="BK181" s="6">
        <v>41943</v>
      </c>
      <c r="BL181" s="5">
        <v>0.4</v>
      </c>
      <c r="BM181" s="6">
        <v>41943</v>
      </c>
      <c r="BN181" s="5">
        <v>3.23</v>
      </c>
      <c r="BO181" s="6">
        <v>41943</v>
      </c>
      <c r="BP181" s="5">
        <v>0.7</v>
      </c>
      <c r="BQ181" s="6">
        <v>41943</v>
      </c>
      <c r="BR181" s="5">
        <v>1074</v>
      </c>
      <c r="BS181" s="6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6">
        <v>41943</v>
      </c>
      <c r="BZ181" s="5">
        <v>2.5</v>
      </c>
      <c r="CA181" s="6">
        <v>41943</v>
      </c>
      <c r="CB181" s="5">
        <v>4.2</v>
      </c>
      <c r="CC181" s="6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CY181" s="6">
        <v>45565</v>
      </c>
      <c r="CZ181" s="5">
        <v>0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6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O182" s="6">
        <v>45657</v>
      </c>
      <c r="AP182" s="5">
        <v>122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6">
        <v>41973</v>
      </c>
      <c r="AX182" s="5">
        <v>0.7</v>
      </c>
      <c r="AY182" s="6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6">
        <v>41973</v>
      </c>
      <c r="BJ182" s="5">
        <v>4.9000000000000004</v>
      </c>
      <c r="BK182" s="6">
        <v>41973</v>
      </c>
      <c r="BL182" s="5">
        <v>0.3</v>
      </c>
      <c r="BM182" s="6">
        <v>41973</v>
      </c>
      <c r="BN182" s="5">
        <v>2.1</v>
      </c>
      <c r="BO182" s="6">
        <v>41973</v>
      </c>
      <c r="BP182" s="5">
        <v>0.8</v>
      </c>
      <c r="BQ182" s="6">
        <v>41973</v>
      </c>
      <c r="BR182" s="5">
        <v>1001</v>
      </c>
      <c r="BS182" s="6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6">
        <v>41973</v>
      </c>
      <c r="BZ182" s="5">
        <v>0.8</v>
      </c>
      <c r="CA182" s="6">
        <v>41973</v>
      </c>
      <c r="CB182" s="5">
        <v>3.2</v>
      </c>
      <c r="CC182" s="6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CY182" s="6">
        <v>45596</v>
      </c>
      <c r="CZ182" s="5">
        <v>0.2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6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O183" s="6">
        <v>45688</v>
      </c>
      <c r="AP183" s="5">
        <v>186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6">
        <v>42004</v>
      </c>
      <c r="AX183" s="5">
        <v>-0.2</v>
      </c>
      <c r="AY183" s="6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6">
        <v>42004</v>
      </c>
      <c r="BJ183" s="5">
        <v>3.7</v>
      </c>
      <c r="BK183" s="6">
        <v>42004</v>
      </c>
      <c r="BL183" s="5">
        <v>-0.6</v>
      </c>
      <c r="BM183" s="6">
        <v>42004</v>
      </c>
      <c r="BN183" s="5">
        <v>0.38</v>
      </c>
      <c r="BO183" s="6">
        <v>42004</v>
      </c>
      <c r="BP183" s="5">
        <v>0.2</v>
      </c>
      <c r="BQ183" s="6">
        <v>42004</v>
      </c>
      <c r="BR183" s="5">
        <v>1073</v>
      </c>
      <c r="BS183" s="6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6">
        <v>42004</v>
      </c>
      <c r="BZ183" s="5">
        <v>1.1000000000000001</v>
      </c>
      <c r="CA183" s="6">
        <v>42004</v>
      </c>
      <c r="CB183" s="5">
        <v>4.9000000000000004</v>
      </c>
      <c r="CC183" s="6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CY183" s="6">
        <v>45626</v>
      </c>
      <c r="CZ183" s="5">
        <v>0.4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6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O184" s="6">
        <v>45716</v>
      </c>
      <c r="AP184" s="5">
        <v>77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6">
        <v>42035</v>
      </c>
      <c r="AX184" s="5">
        <v>-0.6</v>
      </c>
      <c r="AY184" s="6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6">
        <v>42035</v>
      </c>
      <c r="BJ184" s="5">
        <v>4.0999999999999996</v>
      </c>
      <c r="BK184" s="6">
        <v>42035</v>
      </c>
      <c r="BL184" s="5">
        <v>-0.5</v>
      </c>
      <c r="BM184" s="6">
        <v>42035</v>
      </c>
      <c r="BN184" s="5">
        <v>-1.2</v>
      </c>
      <c r="BO184" s="6">
        <v>42035</v>
      </c>
      <c r="BP184" s="5">
        <v>0.1</v>
      </c>
      <c r="BQ184" s="6">
        <v>42035</v>
      </c>
      <c r="BR184" s="5">
        <v>1085</v>
      </c>
      <c r="BS184" s="6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6">
        <v>42035</v>
      </c>
      <c r="BZ184" s="5">
        <v>-0.8</v>
      </c>
      <c r="CA184" s="6">
        <v>42035</v>
      </c>
      <c r="CB184" s="5">
        <v>0</v>
      </c>
      <c r="CC184" s="6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CY184" s="6">
        <v>45657</v>
      </c>
      <c r="CZ184" s="5">
        <v>0.2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6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O185" s="6">
        <v>45747</v>
      </c>
      <c r="AP185" s="5">
        <v>155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6">
        <v>42063</v>
      </c>
      <c r="AX185" s="5">
        <v>-0.8</v>
      </c>
      <c r="AY185" s="6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6">
        <v>42063</v>
      </c>
      <c r="BJ185" s="5">
        <v>2.5</v>
      </c>
      <c r="BK185" s="6">
        <v>42063</v>
      </c>
      <c r="BL185" s="5">
        <v>-0.2</v>
      </c>
      <c r="BM185" s="6">
        <v>42063</v>
      </c>
      <c r="BN185" s="5">
        <v>-2.88</v>
      </c>
      <c r="BO185" s="6">
        <v>42063</v>
      </c>
      <c r="BP185" s="5">
        <v>0.6</v>
      </c>
      <c r="BQ185" s="6">
        <v>42063</v>
      </c>
      <c r="BR185" s="5">
        <v>886</v>
      </c>
      <c r="BS185" s="6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6">
        <v>42063</v>
      </c>
      <c r="BZ185" s="5">
        <v>-1.6</v>
      </c>
      <c r="CA185" s="6">
        <v>42063</v>
      </c>
      <c r="CB185" s="5">
        <v>-4</v>
      </c>
      <c r="CC185" s="6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CY185" s="6">
        <v>45688</v>
      </c>
      <c r="CZ185" s="5">
        <v>0.4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6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O186" s="6">
        <v>45777</v>
      </c>
      <c r="AP186" s="5">
        <v>62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6">
        <v>42094</v>
      </c>
      <c r="AX186" s="5">
        <v>0.4</v>
      </c>
      <c r="AY186" s="6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6">
        <v>42094</v>
      </c>
      <c r="BJ186" s="5">
        <v>3</v>
      </c>
      <c r="BK186" s="6">
        <v>42094</v>
      </c>
      <c r="BL186" s="5">
        <v>1.5</v>
      </c>
      <c r="BM186" s="6">
        <v>42094</v>
      </c>
      <c r="BN186" s="5">
        <v>-4.78</v>
      </c>
      <c r="BO186" s="6">
        <v>42094</v>
      </c>
      <c r="BP186" s="5">
        <v>0.4</v>
      </c>
      <c r="BQ186" s="6">
        <v>42094</v>
      </c>
      <c r="BR186" s="5">
        <v>960</v>
      </c>
      <c r="BS186" s="6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6">
        <v>42094</v>
      </c>
      <c r="BZ186" s="5">
        <v>-3.7</v>
      </c>
      <c r="CA186" s="6">
        <v>42094</v>
      </c>
      <c r="CB186" s="5">
        <v>-0.6</v>
      </c>
      <c r="CC186" s="6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CY186" s="6">
        <v>45716</v>
      </c>
      <c r="CZ186" s="5">
        <v>0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6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6">
        <v>42124</v>
      </c>
      <c r="AX187" s="5">
        <v>0</v>
      </c>
      <c r="AY187" s="6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6">
        <v>42124</v>
      </c>
      <c r="BJ187" s="5">
        <v>2.2000000000000002</v>
      </c>
      <c r="BK187" s="6">
        <v>42124</v>
      </c>
      <c r="BL187" s="5">
        <v>0.2</v>
      </c>
      <c r="BM187" s="6">
        <v>42124</v>
      </c>
      <c r="BN187" s="5">
        <v>-4.1399999999999997</v>
      </c>
      <c r="BO187" s="6">
        <v>42124</v>
      </c>
      <c r="BP187" s="5">
        <v>0.1</v>
      </c>
      <c r="BQ187" s="6">
        <v>42124</v>
      </c>
      <c r="BR187" s="5">
        <v>1190</v>
      </c>
      <c r="BS187" s="6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6">
        <v>42124</v>
      </c>
      <c r="BZ187" s="5">
        <v>-3</v>
      </c>
      <c r="CA187" s="6">
        <v>42124</v>
      </c>
      <c r="CB187" s="5">
        <v>-4.0999999999999996</v>
      </c>
      <c r="CC187" s="6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CY187" s="6">
        <v>45747</v>
      </c>
      <c r="CZ187" s="5">
        <v>-0.4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6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6">
        <v>42155</v>
      </c>
      <c r="AX188" s="5">
        <v>0</v>
      </c>
      <c r="AY188" s="6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6">
        <v>42155</v>
      </c>
      <c r="BJ188" s="5">
        <v>2.7</v>
      </c>
      <c r="BK188" s="6">
        <v>42155</v>
      </c>
      <c r="BL188" s="5">
        <v>0.7</v>
      </c>
      <c r="BM188" s="6">
        <v>42155</v>
      </c>
      <c r="BN188" s="5">
        <v>-4.3099999999999996</v>
      </c>
      <c r="BO188" s="6">
        <v>42155</v>
      </c>
      <c r="BP188" s="5">
        <v>0.6</v>
      </c>
      <c r="BQ188" s="6">
        <v>42155</v>
      </c>
      <c r="BR188" s="5">
        <v>1079</v>
      </c>
      <c r="BS188" s="6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6">
        <v>42155</v>
      </c>
      <c r="BZ188" s="5">
        <v>-4.7</v>
      </c>
      <c r="CA188" s="6">
        <v>42155</v>
      </c>
      <c r="CB188" s="5">
        <v>-4.4000000000000004</v>
      </c>
      <c r="CC188" s="6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6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6">
        <v>42185</v>
      </c>
      <c r="AX189" s="5">
        <v>-0.4</v>
      </c>
      <c r="AY189" s="6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6">
        <v>42185</v>
      </c>
      <c r="BJ189" s="5">
        <v>2.6</v>
      </c>
      <c r="BK189" s="6">
        <v>42185</v>
      </c>
      <c r="BL189" s="5">
        <v>0.1</v>
      </c>
      <c r="BM189" s="6">
        <v>42185</v>
      </c>
      <c r="BN189" s="5">
        <v>-3.84</v>
      </c>
      <c r="BO189" s="6">
        <v>42185</v>
      </c>
      <c r="BP189" s="5">
        <v>0.8</v>
      </c>
      <c r="BQ189" s="6">
        <v>42185</v>
      </c>
      <c r="BR189" s="5">
        <v>1205</v>
      </c>
      <c r="BS189" s="6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6">
        <v>42185</v>
      </c>
      <c r="BZ189" s="5">
        <v>-4.5</v>
      </c>
      <c r="CA189" s="6">
        <v>42185</v>
      </c>
      <c r="CB189" s="5">
        <v>-2.2999999999999998</v>
      </c>
      <c r="CC189" s="6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6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6">
        <v>42216</v>
      </c>
      <c r="AX190" s="5">
        <v>0.7</v>
      </c>
      <c r="AY190" s="6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6">
        <v>42216</v>
      </c>
      <c r="BJ190" s="5">
        <v>3.2</v>
      </c>
      <c r="BK190" s="6">
        <v>42216</v>
      </c>
      <c r="BL190" s="5">
        <v>0.8</v>
      </c>
      <c r="BM190" s="6">
        <v>42216</v>
      </c>
      <c r="BN190" s="5">
        <v>-4.6399999999999997</v>
      </c>
      <c r="BO190" s="6">
        <v>42216</v>
      </c>
      <c r="BP190" s="5">
        <v>-0.2</v>
      </c>
      <c r="BQ190" s="6">
        <v>42216</v>
      </c>
      <c r="BR190" s="5">
        <v>1146</v>
      </c>
      <c r="BS190" s="6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6">
        <v>42216</v>
      </c>
      <c r="BZ190" s="5">
        <v>-4.9000000000000004</v>
      </c>
      <c r="CA190" s="6">
        <v>42216</v>
      </c>
      <c r="CB190" s="5">
        <v>-3.6</v>
      </c>
      <c r="CC190" s="6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6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6">
        <v>42247</v>
      </c>
      <c r="AX191" s="5">
        <v>-0.3</v>
      </c>
      <c r="AY191" s="6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6">
        <v>42247</v>
      </c>
      <c r="BJ191" s="5">
        <v>2.4</v>
      </c>
      <c r="BK191" s="6">
        <v>42247</v>
      </c>
      <c r="BL191" s="5">
        <v>0</v>
      </c>
      <c r="BM191" s="6">
        <v>42247</v>
      </c>
      <c r="BN191" s="5">
        <v>-5.45</v>
      </c>
      <c r="BO191" s="6">
        <v>42247</v>
      </c>
      <c r="BP191" s="5">
        <v>0.2</v>
      </c>
      <c r="BQ191" s="6">
        <v>42247</v>
      </c>
      <c r="BR191" s="5">
        <v>1130</v>
      </c>
      <c r="BS191" s="6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6">
        <v>42247</v>
      </c>
      <c r="BZ191" s="5">
        <v>-7</v>
      </c>
      <c r="CA191" s="6">
        <v>42247</v>
      </c>
      <c r="CB191" s="5">
        <v>-2.9</v>
      </c>
      <c r="CC191" s="6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6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6">
        <v>42277</v>
      </c>
      <c r="AX192" s="5">
        <v>-0.3</v>
      </c>
      <c r="AY192" s="6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6">
        <v>42277</v>
      </c>
      <c r="BJ192" s="5">
        <v>2.2000000000000002</v>
      </c>
      <c r="BK192" s="6">
        <v>42277</v>
      </c>
      <c r="BL192" s="5">
        <v>-0.5</v>
      </c>
      <c r="BM192" s="6">
        <v>42277</v>
      </c>
      <c r="BN192" s="5">
        <v>-5.0999999999999996</v>
      </c>
      <c r="BO192" s="6">
        <v>42277</v>
      </c>
      <c r="BP192" s="5">
        <v>0.3</v>
      </c>
      <c r="BQ192" s="6">
        <v>42277</v>
      </c>
      <c r="BR192" s="5">
        <v>1224</v>
      </c>
      <c r="BS192" s="6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6">
        <v>42277</v>
      </c>
      <c r="BZ192" s="5">
        <v>-5.2</v>
      </c>
      <c r="CA192" s="6">
        <v>42277</v>
      </c>
      <c r="CB192" s="5">
        <v>-4.3</v>
      </c>
      <c r="CC192" s="6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6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6">
        <v>42308</v>
      </c>
      <c r="AX193" s="5">
        <v>-0.1</v>
      </c>
      <c r="AY193" s="6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6">
        <v>42308</v>
      </c>
      <c r="BJ193" s="5">
        <v>1.5</v>
      </c>
      <c r="BK193" s="6">
        <v>42308</v>
      </c>
      <c r="BL193" s="5">
        <v>-0.3</v>
      </c>
      <c r="BM193" s="6">
        <v>42308</v>
      </c>
      <c r="BN193" s="5">
        <v>-4.59</v>
      </c>
      <c r="BO193" s="6">
        <v>42308</v>
      </c>
      <c r="BP193" s="5">
        <v>-0.1</v>
      </c>
      <c r="BQ193" s="6">
        <v>42308</v>
      </c>
      <c r="BR193" s="5">
        <v>1058</v>
      </c>
      <c r="BS193" s="6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6">
        <v>42308</v>
      </c>
      <c r="BZ193" s="5">
        <v>-6.7</v>
      </c>
      <c r="CA193" s="6">
        <v>42308</v>
      </c>
      <c r="CB193" s="5">
        <v>-5.7</v>
      </c>
      <c r="CC193" s="6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6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6">
        <v>42338</v>
      </c>
      <c r="AX194" s="5">
        <v>-0.2</v>
      </c>
      <c r="AY194" s="6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6">
        <v>42338</v>
      </c>
      <c r="BJ194" s="5">
        <v>1.7</v>
      </c>
      <c r="BK194" s="6">
        <v>42338</v>
      </c>
      <c r="BL194" s="5">
        <v>0.4</v>
      </c>
      <c r="BM194" s="6">
        <v>42338</v>
      </c>
      <c r="BN194" s="5">
        <v>-5.56</v>
      </c>
      <c r="BO194" s="6">
        <v>42338</v>
      </c>
      <c r="BP194" s="5">
        <v>-0.4</v>
      </c>
      <c r="BQ194" s="6">
        <v>42338</v>
      </c>
      <c r="BR194" s="5">
        <v>1172</v>
      </c>
      <c r="BS194" s="6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6">
        <v>42338</v>
      </c>
      <c r="BZ194" s="5">
        <v>-6.8</v>
      </c>
      <c r="CA194" s="6">
        <v>42338</v>
      </c>
      <c r="CB194" s="5">
        <v>-5.4</v>
      </c>
      <c r="CC194" s="6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6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6">
        <v>42369</v>
      </c>
      <c r="AX195" s="5">
        <v>-0.3</v>
      </c>
      <c r="AY195" s="6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6">
        <v>42369</v>
      </c>
      <c r="BJ195" s="5">
        <v>2.8</v>
      </c>
      <c r="BK195" s="6">
        <v>42369</v>
      </c>
      <c r="BL195" s="5">
        <v>0.4</v>
      </c>
      <c r="BM195" s="6">
        <v>42369</v>
      </c>
      <c r="BN195" s="5">
        <v>-5.49</v>
      </c>
      <c r="BO195" s="6">
        <v>42369</v>
      </c>
      <c r="BP195" s="5">
        <v>-0.4</v>
      </c>
      <c r="BQ195" s="6">
        <v>42369</v>
      </c>
      <c r="BR195" s="5">
        <v>1146</v>
      </c>
      <c r="BS195" s="6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6">
        <v>42369</v>
      </c>
      <c r="BZ195" s="5">
        <v>-7</v>
      </c>
      <c r="CA195" s="6">
        <v>42369</v>
      </c>
      <c r="CB195" s="5">
        <v>-6.5</v>
      </c>
      <c r="CC195" s="6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6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6">
        <v>42400</v>
      </c>
      <c r="AX196" s="5">
        <v>0.4</v>
      </c>
      <c r="AY196" s="6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6">
        <v>42400</v>
      </c>
      <c r="BJ196" s="5">
        <v>2.6</v>
      </c>
      <c r="BK196" s="6">
        <v>42400</v>
      </c>
      <c r="BL196" s="5">
        <v>-0.7</v>
      </c>
      <c r="BM196" s="6">
        <v>42400</v>
      </c>
      <c r="BN196" s="5">
        <v>-4.01</v>
      </c>
      <c r="BO196" s="6">
        <v>42400</v>
      </c>
      <c r="BP196" s="5">
        <v>0</v>
      </c>
      <c r="BQ196" s="6">
        <v>42400</v>
      </c>
      <c r="BR196" s="5">
        <v>1092</v>
      </c>
      <c r="BS196" s="6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6">
        <v>42400</v>
      </c>
      <c r="BZ196" s="5">
        <v>-6.8</v>
      </c>
      <c r="CA196" s="6">
        <v>42400</v>
      </c>
      <c r="CB196" s="5">
        <v>-5.2</v>
      </c>
      <c r="CC196" s="6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6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6">
        <v>42429</v>
      </c>
      <c r="AX197" s="5">
        <v>-0.3</v>
      </c>
      <c r="AY197" s="6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6">
        <v>42429</v>
      </c>
      <c r="BJ197" s="5">
        <v>3.8</v>
      </c>
      <c r="BK197" s="6">
        <v>42429</v>
      </c>
      <c r="BL197" s="5">
        <v>1</v>
      </c>
      <c r="BM197" s="6">
        <v>42429</v>
      </c>
      <c r="BN197" s="5">
        <v>-3.62</v>
      </c>
      <c r="BO197" s="6">
        <v>42429</v>
      </c>
      <c r="BP197" s="5">
        <v>-0.7</v>
      </c>
      <c r="BQ197" s="6">
        <v>42429</v>
      </c>
      <c r="BR197" s="5">
        <v>1225</v>
      </c>
      <c r="BS197" s="6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6">
        <v>42429</v>
      </c>
      <c r="BZ197" s="5">
        <v>-4.5999999999999996</v>
      </c>
      <c r="CA197" s="6">
        <v>42429</v>
      </c>
      <c r="CB197" s="5">
        <v>0.2</v>
      </c>
      <c r="CC197" s="6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6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6">
        <v>42460</v>
      </c>
      <c r="AX198" s="5">
        <v>-0.1</v>
      </c>
      <c r="AY198" s="6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6">
        <v>42460</v>
      </c>
      <c r="BJ198" s="5">
        <v>1.9</v>
      </c>
      <c r="BK198" s="6">
        <v>42460</v>
      </c>
      <c r="BL198" s="5">
        <v>-0.3</v>
      </c>
      <c r="BM198" s="6">
        <v>42460</v>
      </c>
      <c r="BN198" s="5">
        <v>-2.5099999999999998</v>
      </c>
      <c r="BO198" s="6">
        <v>42460</v>
      </c>
      <c r="BP198" s="5">
        <v>0.2</v>
      </c>
      <c r="BQ198" s="6">
        <v>42460</v>
      </c>
      <c r="BR198" s="5">
        <v>1111</v>
      </c>
      <c r="BS198" s="6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6">
        <v>42460</v>
      </c>
      <c r="BZ198" s="5">
        <v>-5.3</v>
      </c>
      <c r="CA198" s="6">
        <v>42460</v>
      </c>
      <c r="CB198" s="5">
        <v>-9.1999999999999993</v>
      </c>
      <c r="CC198" s="6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6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6">
        <v>42490</v>
      </c>
      <c r="AX199" s="5">
        <v>-0.1</v>
      </c>
      <c r="AY199" s="6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6">
        <v>42490</v>
      </c>
      <c r="BJ199" s="5">
        <v>2.1</v>
      </c>
      <c r="BK199" s="6">
        <v>42490</v>
      </c>
      <c r="BL199" s="5">
        <v>0.4</v>
      </c>
      <c r="BM199" s="6">
        <v>42490</v>
      </c>
      <c r="BN199" s="5">
        <v>-3.14</v>
      </c>
      <c r="BO199" s="6">
        <v>42490</v>
      </c>
      <c r="BP199" s="5">
        <v>0.9</v>
      </c>
      <c r="BQ199" s="6">
        <v>42490</v>
      </c>
      <c r="BR199" s="5">
        <v>1163</v>
      </c>
      <c r="BS199" s="6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6">
        <v>42490</v>
      </c>
      <c r="BZ199" s="5">
        <v>-4.5999999999999996</v>
      </c>
      <c r="CA199" s="6">
        <v>42490</v>
      </c>
      <c r="CB199" s="5">
        <v>-4.5999999999999996</v>
      </c>
      <c r="CC199" s="6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6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6">
        <v>42521</v>
      </c>
      <c r="AX200" s="5">
        <v>-0.1</v>
      </c>
      <c r="AY200" s="6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6">
        <v>42521</v>
      </c>
      <c r="BJ200" s="5">
        <v>1.7</v>
      </c>
      <c r="BK200" s="6">
        <v>42521</v>
      </c>
      <c r="BL200" s="5">
        <v>0.4</v>
      </c>
      <c r="BM200" s="6">
        <v>42521</v>
      </c>
      <c r="BN200" s="5">
        <v>-3.08</v>
      </c>
      <c r="BO200" s="6">
        <v>42521</v>
      </c>
      <c r="BP200" s="5">
        <v>0.4</v>
      </c>
      <c r="BQ200" s="6">
        <v>42521</v>
      </c>
      <c r="BR200" s="5">
        <v>1148</v>
      </c>
      <c r="BS200" s="6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6">
        <v>42521</v>
      </c>
      <c r="BZ200" s="5">
        <v>-3.5</v>
      </c>
      <c r="CA200" s="6">
        <v>42521</v>
      </c>
      <c r="CB200" s="5">
        <v>-2.7</v>
      </c>
      <c r="CC200" s="6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6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6">
        <v>42551</v>
      </c>
      <c r="AX201" s="5">
        <v>0.2</v>
      </c>
      <c r="AY201" s="6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6">
        <v>42551</v>
      </c>
      <c r="BJ201" s="5">
        <v>2.7</v>
      </c>
      <c r="BK201" s="6">
        <v>42551</v>
      </c>
      <c r="BL201" s="5">
        <v>1.1000000000000001</v>
      </c>
      <c r="BM201" s="6">
        <v>42551</v>
      </c>
      <c r="BN201" s="5">
        <v>-1.48</v>
      </c>
      <c r="BO201" s="6">
        <v>42551</v>
      </c>
      <c r="BP201" s="5">
        <v>0</v>
      </c>
      <c r="BQ201" s="6">
        <v>42551</v>
      </c>
      <c r="BR201" s="5">
        <v>1203</v>
      </c>
      <c r="BS201" s="6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6">
        <v>42551</v>
      </c>
      <c r="BZ201" s="5">
        <v>-2.4</v>
      </c>
      <c r="CA201" s="6">
        <v>42551</v>
      </c>
      <c r="CB201" s="5">
        <v>-2.2999999999999998</v>
      </c>
      <c r="CC201" s="6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6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6">
        <v>42582</v>
      </c>
      <c r="AX202" s="5">
        <v>0.1</v>
      </c>
      <c r="AY202" s="6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6">
        <v>42582</v>
      </c>
      <c r="BJ202" s="5">
        <v>1.7</v>
      </c>
      <c r="BK202" s="6">
        <v>42582</v>
      </c>
      <c r="BL202" s="5">
        <v>-0.2</v>
      </c>
      <c r="BM202" s="6">
        <v>42582</v>
      </c>
      <c r="BN202" s="5">
        <v>-1.83</v>
      </c>
      <c r="BO202" s="6">
        <v>42582</v>
      </c>
      <c r="BP202" s="5">
        <v>-0.1</v>
      </c>
      <c r="BQ202" s="6">
        <v>42582</v>
      </c>
      <c r="BR202" s="5">
        <v>1239</v>
      </c>
      <c r="BS202" s="6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6">
        <v>42582</v>
      </c>
      <c r="BZ202" s="5">
        <v>-1.4</v>
      </c>
      <c r="CA202" s="6">
        <v>42582</v>
      </c>
      <c r="CB202" s="5">
        <v>-1.3</v>
      </c>
      <c r="CC202" s="6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6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6">
        <v>42613</v>
      </c>
      <c r="AX203" s="5">
        <v>-0.4</v>
      </c>
      <c r="AY203" s="6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6">
        <v>42613</v>
      </c>
      <c r="BJ203" s="5">
        <v>1.8</v>
      </c>
      <c r="BK203" s="6">
        <v>42613</v>
      </c>
      <c r="BL203" s="5">
        <v>0.1</v>
      </c>
      <c r="BM203" s="6">
        <v>42613</v>
      </c>
      <c r="BN203" s="5">
        <v>0.09</v>
      </c>
      <c r="BO203" s="6">
        <v>42613</v>
      </c>
      <c r="BP203" s="5">
        <v>-0.2</v>
      </c>
      <c r="BQ203" s="6">
        <v>42613</v>
      </c>
      <c r="BR203" s="5">
        <v>1171</v>
      </c>
      <c r="BS203" s="6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6">
        <v>42613</v>
      </c>
      <c r="BZ203" s="5">
        <v>1.1000000000000001</v>
      </c>
      <c r="CA203" s="6">
        <v>42613</v>
      </c>
      <c r="CB203" s="5">
        <v>-0.8</v>
      </c>
      <c r="CC203" s="6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6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6">
        <v>42643</v>
      </c>
      <c r="AX204" s="5">
        <v>0.2</v>
      </c>
      <c r="AY204" s="6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6">
        <v>42643</v>
      </c>
      <c r="BJ204" s="5">
        <v>3</v>
      </c>
      <c r="BK204" s="6">
        <v>42643</v>
      </c>
      <c r="BL204" s="5">
        <v>0.7</v>
      </c>
      <c r="BM204" s="6">
        <v>42643</v>
      </c>
      <c r="BN204" s="5">
        <v>-0.24</v>
      </c>
      <c r="BO204" s="6">
        <v>42643</v>
      </c>
      <c r="BP204" s="5">
        <v>0.3</v>
      </c>
      <c r="BQ204" s="6">
        <v>42643</v>
      </c>
      <c r="BR204" s="5">
        <v>1068</v>
      </c>
      <c r="BS204" s="6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6">
        <v>42643</v>
      </c>
      <c r="BZ204" s="5">
        <v>0.8</v>
      </c>
      <c r="CA204" s="6">
        <v>42643</v>
      </c>
      <c r="CB204" s="5">
        <v>-1.3</v>
      </c>
      <c r="CC204" s="6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6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6">
        <v>42674</v>
      </c>
      <c r="AX205" s="5">
        <v>0.1</v>
      </c>
      <c r="AY205" s="6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6">
        <v>42674</v>
      </c>
      <c r="BJ205" s="5">
        <v>3.5</v>
      </c>
      <c r="BK205" s="6">
        <v>42674</v>
      </c>
      <c r="BL205" s="5">
        <v>0.2</v>
      </c>
      <c r="BM205" s="6">
        <v>42674</v>
      </c>
      <c r="BN205" s="5">
        <v>0.96</v>
      </c>
      <c r="BO205" s="6">
        <v>42674</v>
      </c>
      <c r="BP205" s="5">
        <v>0.2</v>
      </c>
      <c r="BQ205" s="6">
        <v>42674</v>
      </c>
      <c r="BR205" s="5">
        <v>1313</v>
      </c>
      <c r="BS205" s="6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6">
        <v>42674</v>
      </c>
      <c r="BZ205" s="5">
        <v>0.8</v>
      </c>
      <c r="CA205" s="6">
        <v>42674</v>
      </c>
      <c r="CB205" s="5">
        <v>-0.3</v>
      </c>
      <c r="CC205" s="6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6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6">
        <v>42704</v>
      </c>
      <c r="AX206" s="5">
        <v>-0.1</v>
      </c>
      <c r="AY206" s="6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6">
        <v>42704</v>
      </c>
      <c r="BJ206" s="5">
        <v>3</v>
      </c>
      <c r="BK206" s="6">
        <v>42704</v>
      </c>
      <c r="BL206" s="5">
        <v>0</v>
      </c>
      <c r="BM206" s="6">
        <v>42704</v>
      </c>
      <c r="BN206" s="5">
        <v>2.5099999999999998</v>
      </c>
      <c r="BO206" s="6">
        <v>42704</v>
      </c>
      <c r="BP206" s="5">
        <v>0.7</v>
      </c>
      <c r="BQ206" s="6">
        <v>42704</v>
      </c>
      <c r="BR206" s="5">
        <v>1140</v>
      </c>
      <c r="BS206" s="6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6">
        <v>42704</v>
      </c>
      <c r="BZ206" s="5">
        <v>1.2</v>
      </c>
      <c r="CA206" s="6">
        <v>42704</v>
      </c>
      <c r="CB206" s="5">
        <v>2.5</v>
      </c>
      <c r="CC206" s="6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6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6">
        <v>42735</v>
      </c>
      <c r="AX207" s="5">
        <v>0</v>
      </c>
      <c r="AY207" s="6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6">
        <v>42735</v>
      </c>
      <c r="BJ207" s="5">
        <v>3.8</v>
      </c>
      <c r="BK207" s="6">
        <v>42735</v>
      </c>
      <c r="BL207" s="5">
        <v>1.2</v>
      </c>
      <c r="BM207" s="6">
        <v>42735</v>
      </c>
      <c r="BN207" s="5">
        <v>5.95</v>
      </c>
      <c r="BO207" s="6">
        <v>42735</v>
      </c>
      <c r="BP207" s="5">
        <v>0.6</v>
      </c>
      <c r="BQ207" s="6">
        <v>42735</v>
      </c>
      <c r="BR207" s="5">
        <v>1252</v>
      </c>
      <c r="BS207" s="6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6">
        <v>42735</v>
      </c>
      <c r="BZ207" s="5">
        <v>4.4000000000000004</v>
      </c>
      <c r="CA207" s="6">
        <v>42735</v>
      </c>
      <c r="CB207" s="5">
        <v>3.6</v>
      </c>
      <c r="CC207" s="6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6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6">
        <v>42766</v>
      </c>
      <c r="AX208" s="5">
        <v>0.2</v>
      </c>
      <c r="AY208" s="6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6">
        <v>42766</v>
      </c>
      <c r="BJ208" s="5">
        <v>5.7</v>
      </c>
      <c r="BK208" s="6">
        <v>42766</v>
      </c>
      <c r="BL208" s="5">
        <v>1.1000000000000001</v>
      </c>
      <c r="BM208" s="6">
        <v>42766</v>
      </c>
      <c r="BN208" s="5">
        <v>8.0399999999999991</v>
      </c>
      <c r="BO208" s="6">
        <v>42766</v>
      </c>
      <c r="BP208" s="5">
        <v>-0.1</v>
      </c>
      <c r="BQ208" s="6">
        <v>42766</v>
      </c>
      <c r="BR208" s="5">
        <v>1190</v>
      </c>
      <c r="BS208" s="6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6">
        <v>42766</v>
      </c>
      <c r="BZ208" s="5">
        <v>8</v>
      </c>
      <c r="CA208" s="6">
        <v>42766</v>
      </c>
      <c r="CB208" s="5">
        <v>8.1</v>
      </c>
      <c r="CC208" s="6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6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6">
        <v>42794</v>
      </c>
      <c r="AX209" s="5">
        <v>-0.1</v>
      </c>
      <c r="AY209" s="6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6">
        <v>42794</v>
      </c>
      <c r="BJ209" s="5">
        <v>4.7</v>
      </c>
      <c r="BK209" s="6">
        <v>42794</v>
      </c>
      <c r="BL209" s="5">
        <v>0</v>
      </c>
      <c r="BM209" s="6">
        <v>42794</v>
      </c>
      <c r="BN209" s="5">
        <v>9.2200000000000006</v>
      </c>
      <c r="BO209" s="6">
        <v>42794</v>
      </c>
      <c r="BP209" s="5">
        <v>0.2</v>
      </c>
      <c r="BQ209" s="6">
        <v>42794</v>
      </c>
      <c r="BR209" s="5">
        <v>1271</v>
      </c>
      <c r="BS209" s="6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6">
        <v>42794</v>
      </c>
      <c r="BZ209" s="5">
        <v>7.4</v>
      </c>
      <c r="CA209" s="6">
        <v>42794</v>
      </c>
      <c r="CB209" s="5">
        <v>4.4000000000000004</v>
      </c>
      <c r="CC209" s="6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6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6">
        <v>42825</v>
      </c>
      <c r="AX210" s="5">
        <v>-0.4</v>
      </c>
      <c r="AY210" s="6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6">
        <v>42825</v>
      </c>
      <c r="BJ210" s="5">
        <v>4.8</v>
      </c>
      <c r="BK210" s="6">
        <v>42825</v>
      </c>
      <c r="BL210" s="5">
        <v>-0.2</v>
      </c>
      <c r="BM210" s="6">
        <v>42825</v>
      </c>
      <c r="BN210" s="5">
        <v>7.57</v>
      </c>
      <c r="BO210" s="6">
        <v>42825</v>
      </c>
      <c r="BP210" s="5">
        <v>0.2</v>
      </c>
      <c r="BQ210" s="6">
        <v>42825</v>
      </c>
      <c r="BR210" s="5">
        <v>1190</v>
      </c>
      <c r="BS210" s="6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6">
        <v>42825</v>
      </c>
      <c r="BZ210" s="5">
        <v>7.8</v>
      </c>
      <c r="CA210" s="6">
        <v>42825</v>
      </c>
      <c r="CB210" s="5">
        <v>8.4</v>
      </c>
      <c r="CC210" s="6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6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6">
        <v>42855</v>
      </c>
      <c r="AX211" s="5">
        <v>1.1000000000000001</v>
      </c>
      <c r="AY211" s="6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6">
        <v>42855</v>
      </c>
      <c r="BJ211" s="5">
        <v>4.8</v>
      </c>
      <c r="BK211" s="6">
        <v>42855</v>
      </c>
      <c r="BL211" s="5">
        <v>0.4</v>
      </c>
      <c r="BM211" s="6">
        <v>42855</v>
      </c>
      <c r="BN211" s="5">
        <v>7.06</v>
      </c>
      <c r="BO211" s="6">
        <v>42855</v>
      </c>
      <c r="BP211" s="5">
        <v>-0.4</v>
      </c>
      <c r="BQ211" s="6">
        <v>42855</v>
      </c>
      <c r="BR211" s="5">
        <v>1146</v>
      </c>
      <c r="BS211" s="6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6">
        <v>42855</v>
      </c>
      <c r="BZ211" s="5">
        <v>6.4</v>
      </c>
      <c r="CA211" s="6">
        <v>42855</v>
      </c>
      <c r="CB211" s="5">
        <v>8.1</v>
      </c>
      <c r="CC211" s="6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6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6">
        <v>42886</v>
      </c>
      <c r="AX212" s="5">
        <v>-0.2</v>
      </c>
      <c r="AY212" s="6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6">
        <v>42886</v>
      </c>
      <c r="BJ212" s="5">
        <v>3.9</v>
      </c>
      <c r="BK212" s="6">
        <v>42886</v>
      </c>
      <c r="BL212" s="5">
        <v>-0.5</v>
      </c>
      <c r="BM212" s="6">
        <v>42886</v>
      </c>
      <c r="BN212" s="5">
        <v>5.64</v>
      </c>
      <c r="BO212" s="6">
        <v>42886</v>
      </c>
      <c r="BP212" s="5">
        <v>0.5</v>
      </c>
      <c r="BQ212" s="6">
        <v>42886</v>
      </c>
      <c r="BR212" s="5">
        <v>1157</v>
      </c>
      <c r="BS212" s="6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6">
        <v>42886</v>
      </c>
      <c r="BZ212" s="5">
        <v>5.6</v>
      </c>
      <c r="CA212" s="6">
        <v>42886</v>
      </c>
      <c r="CB212" s="5">
        <v>6.9</v>
      </c>
      <c r="CC212" s="6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6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6">
        <v>42916</v>
      </c>
      <c r="AX213" s="5">
        <v>0.1</v>
      </c>
      <c r="AY213" s="6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6">
        <v>42916</v>
      </c>
      <c r="BJ213" s="5">
        <v>3.2</v>
      </c>
      <c r="BK213" s="6">
        <v>42916</v>
      </c>
      <c r="BL213" s="5">
        <v>0.4</v>
      </c>
      <c r="BM213" s="6">
        <v>42916</v>
      </c>
      <c r="BN213" s="5">
        <v>4.71</v>
      </c>
      <c r="BO213" s="6">
        <v>42916</v>
      </c>
      <c r="BP213" s="5">
        <v>0.8</v>
      </c>
      <c r="BQ213" s="6">
        <v>42916</v>
      </c>
      <c r="BR213" s="5">
        <v>1249</v>
      </c>
      <c r="BS213" s="6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6">
        <v>42916</v>
      </c>
      <c r="BZ213" s="5">
        <v>6</v>
      </c>
      <c r="CA213" s="6">
        <v>42916</v>
      </c>
      <c r="CB213" s="5">
        <v>5.3</v>
      </c>
      <c r="CC213" s="6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6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6">
        <v>42947</v>
      </c>
      <c r="AX214" s="5">
        <v>-0.4</v>
      </c>
      <c r="AY214" s="6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6">
        <v>42947</v>
      </c>
      <c r="BJ214" s="5">
        <v>3.4</v>
      </c>
      <c r="BK214" s="6">
        <v>42947</v>
      </c>
      <c r="BL214" s="5">
        <v>0</v>
      </c>
      <c r="BM214" s="6">
        <v>42947</v>
      </c>
      <c r="BN214" s="5">
        <v>5.21</v>
      </c>
      <c r="BO214" s="6">
        <v>42947</v>
      </c>
      <c r="BP214" s="5">
        <v>0.5</v>
      </c>
      <c r="BQ214" s="6">
        <v>42947</v>
      </c>
      <c r="BR214" s="5">
        <v>1206</v>
      </c>
      <c r="BS214" s="6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6">
        <v>42947</v>
      </c>
      <c r="BZ214" s="5">
        <v>4.8</v>
      </c>
      <c r="CA214" s="6">
        <v>42947</v>
      </c>
      <c r="CB214" s="5">
        <v>5.7</v>
      </c>
      <c r="CC214" s="6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6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6">
        <v>42978</v>
      </c>
      <c r="AX215" s="5">
        <v>-0.2</v>
      </c>
      <c r="AY215" s="6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6">
        <v>42978</v>
      </c>
      <c r="BJ215" s="5">
        <v>3.5</v>
      </c>
      <c r="BK215" s="6">
        <v>42978</v>
      </c>
      <c r="BL215" s="5">
        <v>0.2</v>
      </c>
      <c r="BM215" s="6">
        <v>42978</v>
      </c>
      <c r="BN215" s="5">
        <v>6.29</v>
      </c>
      <c r="BO215" s="6">
        <v>42978</v>
      </c>
      <c r="BP215" s="5">
        <v>0.7</v>
      </c>
      <c r="BQ215" s="6">
        <v>42978</v>
      </c>
      <c r="BR215" s="5">
        <v>1159</v>
      </c>
      <c r="BS215" s="6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6">
        <v>42978</v>
      </c>
      <c r="BZ215" s="5">
        <v>4.5999999999999996</v>
      </c>
      <c r="CA215" s="6">
        <v>42978</v>
      </c>
      <c r="CB215" s="5">
        <v>4.4000000000000004</v>
      </c>
      <c r="CC215" s="6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O215" s="6">
        <v>45596</v>
      </c>
      <c r="DP215" s="5">
        <v>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6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6">
        <v>43008</v>
      </c>
      <c r="AX216" s="5">
        <v>0</v>
      </c>
      <c r="AY216" s="6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6">
        <v>43008</v>
      </c>
      <c r="BJ216" s="5">
        <v>4.9000000000000004</v>
      </c>
      <c r="BK216" s="6">
        <v>43008</v>
      </c>
      <c r="BL216" s="5">
        <v>2</v>
      </c>
      <c r="BM216" s="6">
        <v>43008</v>
      </c>
      <c r="BN216" s="5">
        <v>7.67</v>
      </c>
      <c r="BO216" s="6">
        <v>43008</v>
      </c>
      <c r="BP216" s="5">
        <v>0.6</v>
      </c>
      <c r="BQ216" s="6">
        <v>43008</v>
      </c>
      <c r="BR216" s="5">
        <v>1181</v>
      </c>
      <c r="BS216" s="6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6">
        <v>43008</v>
      </c>
      <c r="BZ216" s="5">
        <v>5.5</v>
      </c>
      <c r="CA216" s="6">
        <v>43008</v>
      </c>
      <c r="CB216" s="5">
        <v>6.6</v>
      </c>
      <c r="CC216" s="6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O216" s="6">
        <v>45626</v>
      </c>
      <c r="DP216" s="5">
        <v>4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6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6">
        <v>43039</v>
      </c>
      <c r="AX217" s="5">
        <v>1.1000000000000001</v>
      </c>
      <c r="AY217" s="6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6">
        <v>43039</v>
      </c>
      <c r="BJ217" s="5">
        <v>4.9000000000000004</v>
      </c>
      <c r="BK217" s="6">
        <v>43039</v>
      </c>
      <c r="BL217" s="5">
        <v>0.1</v>
      </c>
      <c r="BM217" s="6">
        <v>43039</v>
      </c>
      <c r="BN217" s="5">
        <v>7.95</v>
      </c>
      <c r="BO217" s="6">
        <v>43039</v>
      </c>
      <c r="BP217" s="5">
        <v>-0.3</v>
      </c>
      <c r="BQ217" s="6">
        <v>43039</v>
      </c>
      <c r="BR217" s="5">
        <v>1257</v>
      </c>
      <c r="BS217" s="6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6">
        <v>43039</v>
      </c>
      <c r="BZ217" s="5">
        <v>7.1</v>
      </c>
      <c r="CA217" s="6">
        <v>43039</v>
      </c>
      <c r="CB217" s="5">
        <v>7.8</v>
      </c>
      <c r="CC217" s="6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O217" s="6">
        <v>45657</v>
      </c>
      <c r="DP217" s="5">
        <v>3.9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6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6">
        <v>43069</v>
      </c>
      <c r="AX218" s="5">
        <v>0.1</v>
      </c>
      <c r="AY218" s="6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6">
        <v>43069</v>
      </c>
      <c r="BJ218" s="5">
        <v>6</v>
      </c>
      <c r="BK218" s="6">
        <v>43069</v>
      </c>
      <c r="BL218" s="5">
        <v>1.1000000000000001</v>
      </c>
      <c r="BM218" s="6">
        <v>43069</v>
      </c>
      <c r="BN218" s="5">
        <v>9.27</v>
      </c>
      <c r="BO218" s="6">
        <v>43069</v>
      </c>
      <c r="BP218" s="5">
        <v>0.6</v>
      </c>
      <c r="BQ218" s="6">
        <v>43069</v>
      </c>
      <c r="BR218" s="5">
        <v>1273</v>
      </c>
      <c r="BS218" s="6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6">
        <v>43069</v>
      </c>
      <c r="BZ218" s="5">
        <v>10.3</v>
      </c>
      <c r="CA218" s="6">
        <v>43069</v>
      </c>
      <c r="CB218" s="5">
        <v>9</v>
      </c>
      <c r="CC218" s="6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O218" s="6">
        <v>45688</v>
      </c>
      <c r="DP218" s="5">
        <v>3.9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6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6">
        <v>43100</v>
      </c>
      <c r="AX219" s="5">
        <v>-0.2</v>
      </c>
      <c r="AY219" s="6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6">
        <v>43100</v>
      </c>
      <c r="BJ219" s="5">
        <v>5.3</v>
      </c>
      <c r="BK219" s="6">
        <v>43100</v>
      </c>
      <c r="BL219" s="5">
        <v>0.5</v>
      </c>
      <c r="BM219" s="6">
        <v>43100</v>
      </c>
      <c r="BN219" s="5">
        <v>8.82</v>
      </c>
      <c r="BO219" s="6">
        <v>43100</v>
      </c>
      <c r="BP219" s="5">
        <v>0.1</v>
      </c>
      <c r="BQ219" s="6">
        <v>43100</v>
      </c>
      <c r="BR219" s="5">
        <v>1177</v>
      </c>
      <c r="BS219" s="6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6">
        <v>43100</v>
      </c>
      <c r="BZ219" s="5">
        <v>8.9</v>
      </c>
      <c r="CA219" s="6">
        <v>43100</v>
      </c>
      <c r="CB219" s="5">
        <v>9.6999999999999993</v>
      </c>
      <c r="CC219" s="6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O219" s="6">
        <v>45716</v>
      </c>
      <c r="DP219" s="5">
        <v>4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6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6">
        <v>43131</v>
      </c>
      <c r="AX220" s="5">
        <v>-0.3</v>
      </c>
      <c r="AY220" s="6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6">
        <v>43131</v>
      </c>
      <c r="BJ220" s="5">
        <v>3.7</v>
      </c>
      <c r="BK220" s="6">
        <v>43131</v>
      </c>
      <c r="BL220" s="5">
        <v>-0.4</v>
      </c>
      <c r="BM220" s="6">
        <v>43131</v>
      </c>
      <c r="BN220" s="5">
        <v>5.69</v>
      </c>
      <c r="BO220" s="6">
        <v>43131</v>
      </c>
      <c r="BP220" s="5">
        <v>0.9</v>
      </c>
      <c r="BQ220" s="6">
        <v>43131</v>
      </c>
      <c r="BR220" s="5">
        <v>1299</v>
      </c>
      <c r="BS220" s="6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6">
        <v>43131</v>
      </c>
      <c r="BZ220" s="5">
        <v>6.1</v>
      </c>
      <c r="CA220" s="6">
        <v>43131</v>
      </c>
      <c r="CB220" s="5">
        <v>6.4</v>
      </c>
      <c r="CC220" s="6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O220" s="6">
        <v>45747</v>
      </c>
      <c r="DP220" s="5">
        <v>3.8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6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6">
        <v>43159</v>
      </c>
      <c r="AX221" s="5">
        <v>0.8</v>
      </c>
      <c r="AY221" s="6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6">
        <v>43159</v>
      </c>
      <c r="BJ221" s="5">
        <v>4.3</v>
      </c>
      <c r="BK221" s="6">
        <v>43159</v>
      </c>
      <c r="BL221" s="5">
        <v>0.6</v>
      </c>
      <c r="BM221" s="6">
        <v>43159</v>
      </c>
      <c r="BN221" s="5">
        <v>6.53</v>
      </c>
      <c r="BO221" s="6">
        <v>43159</v>
      </c>
      <c r="BP221" s="5">
        <v>0.7</v>
      </c>
      <c r="BQ221" s="6">
        <v>43159</v>
      </c>
      <c r="BR221" s="5">
        <v>1277</v>
      </c>
      <c r="BS221" s="6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6">
        <v>43159</v>
      </c>
      <c r="BZ221" s="5">
        <v>7.1</v>
      </c>
      <c r="CA221" s="6">
        <v>43159</v>
      </c>
      <c r="CB221" s="5">
        <v>9.6999999999999993</v>
      </c>
      <c r="CC221" s="6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O221" s="6">
        <v>45777</v>
      </c>
      <c r="DP221" s="5">
        <v>3.8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6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6">
        <v>43190</v>
      </c>
      <c r="AX222" s="5">
        <v>-0.1</v>
      </c>
      <c r="AY222" s="6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6">
        <v>43190</v>
      </c>
      <c r="BJ222" s="5">
        <v>4.4000000000000004</v>
      </c>
      <c r="BK222" s="6">
        <v>43190</v>
      </c>
      <c r="BL222" s="5">
        <v>-0.1</v>
      </c>
      <c r="BM222" s="6">
        <v>43190</v>
      </c>
      <c r="BN222" s="5">
        <v>7.01</v>
      </c>
      <c r="BO222" s="6">
        <v>43190</v>
      </c>
      <c r="BP222" s="5">
        <v>0.2</v>
      </c>
      <c r="BQ222" s="6">
        <v>43190</v>
      </c>
      <c r="BR222" s="5">
        <v>1318</v>
      </c>
      <c r="BS222" s="6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6">
        <v>43190</v>
      </c>
      <c r="BZ222" s="5">
        <v>8.6999999999999993</v>
      </c>
      <c r="CA222" s="6">
        <v>43190</v>
      </c>
      <c r="CB222" s="5">
        <v>8.1999999999999993</v>
      </c>
      <c r="CC222" s="6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6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6">
        <v>43220</v>
      </c>
      <c r="AX223" s="5">
        <v>0.7</v>
      </c>
      <c r="AY223" s="6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6">
        <v>43220</v>
      </c>
      <c r="BJ223" s="5">
        <v>4.3</v>
      </c>
      <c r="BK223" s="6">
        <v>43220</v>
      </c>
      <c r="BL223" s="5">
        <v>0.3</v>
      </c>
      <c r="BM223" s="6">
        <v>43220</v>
      </c>
      <c r="BN223" s="5">
        <v>7.77</v>
      </c>
      <c r="BO223" s="6">
        <v>43220</v>
      </c>
      <c r="BP223" s="5">
        <v>-0.1</v>
      </c>
      <c r="BQ223" s="6">
        <v>43220</v>
      </c>
      <c r="BR223" s="5">
        <v>1276</v>
      </c>
      <c r="BS223" s="6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6">
        <v>43220</v>
      </c>
      <c r="BZ223" s="5">
        <v>8.3000000000000007</v>
      </c>
      <c r="CA223" s="6">
        <v>43220</v>
      </c>
      <c r="CB223" s="5">
        <v>7.5</v>
      </c>
      <c r="CC223" s="6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6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6">
        <v>43251</v>
      </c>
      <c r="AX224" s="5">
        <v>-0.8</v>
      </c>
      <c r="AY224" s="6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6">
        <v>43251</v>
      </c>
      <c r="BJ224" s="5">
        <v>6.2</v>
      </c>
      <c r="BK224" s="6">
        <v>43251</v>
      </c>
      <c r="BL224" s="5">
        <v>1.3</v>
      </c>
      <c r="BM224" s="6">
        <v>43251</v>
      </c>
      <c r="BN224" s="5">
        <v>11.68</v>
      </c>
      <c r="BO224" s="6">
        <v>43251</v>
      </c>
      <c r="BP224" s="5">
        <v>0</v>
      </c>
      <c r="BQ224" s="6">
        <v>43251</v>
      </c>
      <c r="BR224" s="5">
        <v>1357</v>
      </c>
      <c r="BS224" s="6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6">
        <v>43251</v>
      </c>
      <c r="BZ224" s="5">
        <v>10.3</v>
      </c>
      <c r="CA224" s="6">
        <v>43251</v>
      </c>
      <c r="CB224" s="5">
        <v>7.3</v>
      </c>
      <c r="CC224" s="6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6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6">
        <v>43281</v>
      </c>
      <c r="AX225" s="5">
        <v>0.7</v>
      </c>
      <c r="AY225" s="6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6">
        <v>43281</v>
      </c>
      <c r="BJ225" s="5">
        <v>5.4</v>
      </c>
      <c r="BK225" s="6">
        <v>43281</v>
      </c>
      <c r="BL225" s="5">
        <v>-0.3</v>
      </c>
      <c r="BM225" s="6">
        <v>43281</v>
      </c>
      <c r="BN225" s="5">
        <v>9.5399999999999991</v>
      </c>
      <c r="BO225" s="6">
        <v>43281</v>
      </c>
      <c r="BP225" s="5">
        <v>0.1</v>
      </c>
      <c r="BQ225" s="6">
        <v>43281</v>
      </c>
      <c r="BR225" s="5">
        <v>1192</v>
      </c>
      <c r="BS225" s="6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6">
        <v>43281</v>
      </c>
      <c r="BZ225" s="5">
        <v>7.8</v>
      </c>
      <c r="CA225" s="6">
        <v>43281</v>
      </c>
      <c r="CB225" s="5">
        <v>7.3</v>
      </c>
      <c r="CC225" s="6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6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6">
        <v>43312</v>
      </c>
      <c r="AX226" s="5">
        <v>0</v>
      </c>
      <c r="AY226" s="6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6">
        <v>43312</v>
      </c>
      <c r="BJ226" s="5">
        <v>6.1</v>
      </c>
      <c r="BK226" s="6">
        <v>43312</v>
      </c>
      <c r="BL226" s="5">
        <v>0.6</v>
      </c>
      <c r="BM226" s="6">
        <v>43312</v>
      </c>
      <c r="BN226" s="5">
        <v>9.93</v>
      </c>
      <c r="BO226" s="6">
        <v>43312</v>
      </c>
      <c r="BP226" s="5">
        <v>0.4</v>
      </c>
      <c r="BQ226" s="6">
        <v>43312</v>
      </c>
      <c r="BR226" s="5">
        <v>1208</v>
      </c>
      <c r="BS226" s="6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6">
        <v>43312</v>
      </c>
      <c r="BZ226" s="5">
        <v>7.1</v>
      </c>
      <c r="CA226" s="6">
        <v>43312</v>
      </c>
      <c r="CB226" s="5">
        <v>8.1999999999999993</v>
      </c>
      <c r="CC226" s="6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6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S227" s="6">
        <v>45596</v>
      </c>
      <c r="AT227" s="5">
        <v>34.299999999999997</v>
      </c>
      <c r="AU227" s="6">
        <v>43343</v>
      </c>
      <c r="AV227" s="5">
        <v>0.2</v>
      </c>
      <c r="AW227" s="6">
        <v>43343</v>
      </c>
      <c r="AX227" s="5">
        <v>0.3</v>
      </c>
      <c r="AY227" s="6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6">
        <v>43343</v>
      </c>
      <c r="BJ227" s="5">
        <v>5.8</v>
      </c>
      <c r="BK227" s="6">
        <v>43343</v>
      </c>
      <c r="BL227" s="5">
        <v>-0.1</v>
      </c>
      <c r="BM227" s="6">
        <v>43343</v>
      </c>
      <c r="BN227" s="5">
        <v>8.48</v>
      </c>
      <c r="BO227" s="6">
        <v>43343</v>
      </c>
      <c r="BP227" s="5">
        <v>1</v>
      </c>
      <c r="BQ227" s="6">
        <v>43343</v>
      </c>
      <c r="BR227" s="5">
        <v>1288</v>
      </c>
      <c r="BS227" s="6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6">
        <v>43343</v>
      </c>
      <c r="BZ227" s="5">
        <v>6.1</v>
      </c>
      <c r="CA227" s="6">
        <v>43343</v>
      </c>
      <c r="CB227" s="5">
        <v>8.4</v>
      </c>
      <c r="CC227" s="6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6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S228" s="6">
        <v>45626</v>
      </c>
      <c r="AT228" s="5">
        <v>34.299999999999997</v>
      </c>
      <c r="AU228" s="6">
        <v>43373</v>
      </c>
      <c r="AV228" s="5">
        <v>-1.1000000000000001</v>
      </c>
      <c r="AW228" s="6">
        <v>43373</v>
      </c>
      <c r="AX228" s="5">
        <v>0</v>
      </c>
      <c r="AY228" s="6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6">
        <v>43373</v>
      </c>
      <c r="BJ228" s="5">
        <v>3.3</v>
      </c>
      <c r="BK228" s="6">
        <v>43373</v>
      </c>
      <c r="BL228" s="5">
        <v>-0.4</v>
      </c>
      <c r="BM228" s="6">
        <v>43373</v>
      </c>
      <c r="BN228" s="5">
        <v>6.94</v>
      </c>
      <c r="BO228" s="6">
        <v>43373</v>
      </c>
      <c r="BP228" s="5">
        <v>0.7</v>
      </c>
      <c r="BQ228" s="6">
        <v>43373</v>
      </c>
      <c r="BR228" s="5">
        <v>1250</v>
      </c>
      <c r="BS228" s="6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6">
        <v>43373</v>
      </c>
      <c r="BZ228" s="5">
        <v>6.1</v>
      </c>
      <c r="CA228" s="6">
        <v>43373</v>
      </c>
      <c r="CB228" s="5">
        <v>8.8000000000000007</v>
      </c>
      <c r="CC228" s="6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6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S229" s="6">
        <v>45657</v>
      </c>
      <c r="AT229" s="5">
        <v>34.299999999999997</v>
      </c>
      <c r="AU229" s="6">
        <v>43404</v>
      </c>
      <c r="AV229" s="5">
        <v>-1.1000000000000001</v>
      </c>
      <c r="AW229" s="6">
        <v>43404</v>
      </c>
      <c r="AX229" s="5">
        <v>-0.5</v>
      </c>
      <c r="AY229" s="6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6">
        <v>43404</v>
      </c>
      <c r="BJ229" s="5">
        <v>4.3</v>
      </c>
      <c r="BK229" s="6">
        <v>43404</v>
      </c>
      <c r="BL229" s="5">
        <v>1.1000000000000001</v>
      </c>
      <c r="BM229" s="6">
        <v>43404</v>
      </c>
      <c r="BN229" s="5">
        <v>5.53</v>
      </c>
      <c r="BO229" s="6">
        <v>43404</v>
      </c>
      <c r="BP229" s="5">
        <v>0.6</v>
      </c>
      <c r="BQ229" s="6">
        <v>43404</v>
      </c>
      <c r="BR229" s="5">
        <v>1221</v>
      </c>
      <c r="BS229" s="6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6">
        <v>43404</v>
      </c>
      <c r="BZ229" s="5">
        <v>5.5</v>
      </c>
      <c r="CA229" s="6">
        <v>43404</v>
      </c>
      <c r="CB229" s="5">
        <v>8.5</v>
      </c>
      <c r="CC229" s="6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6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S230" s="6">
        <v>45688</v>
      </c>
      <c r="AT230" s="5">
        <v>34.1</v>
      </c>
      <c r="AU230" s="6">
        <v>43434</v>
      </c>
      <c r="AV230" s="5">
        <v>-0.7</v>
      </c>
      <c r="AW230" s="6">
        <v>43434</v>
      </c>
      <c r="AX230" s="5">
        <v>-0.3</v>
      </c>
      <c r="AY230" s="6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6">
        <v>43434</v>
      </c>
      <c r="BJ230" s="5">
        <v>3.5</v>
      </c>
      <c r="BK230" s="6">
        <v>43434</v>
      </c>
      <c r="BL230" s="5">
        <v>0.3</v>
      </c>
      <c r="BM230" s="6">
        <v>43434</v>
      </c>
      <c r="BN230" s="5">
        <v>3.23</v>
      </c>
      <c r="BO230" s="6">
        <v>43434</v>
      </c>
      <c r="BP230" s="5">
        <v>0.3</v>
      </c>
      <c r="BQ230" s="6">
        <v>43434</v>
      </c>
      <c r="BR230" s="5">
        <v>1181</v>
      </c>
      <c r="BS230" s="6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6">
        <v>43434</v>
      </c>
      <c r="BZ230" s="5">
        <v>2.2000000000000002</v>
      </c>
      <c r="CA230" s="6">
        <v>43434</v>
      </c>
      <c r="CB230" s="5">
        <v>3.4</v>
      </c>
      <c r="CC230" s="6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6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S231" s="6">
        <v>45716</v>
      </c>
      <c r="AT231" s="5">
        <v>34.1</v>
      </c>
      <c r="AU231" s="6">
        <v>43465</v>
      </c>
      <c r="AV231" s="5">
        <v>-0.7</v>
      </c>
      <c r="AW231" s="6">
        <v>43465</v>
      </c>
      <c r="AX231" s="5">
        <v>0.3</v>
      </c>
      <c r="AY231" s="6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6">
        <v>43465</v>
      </c>
      <c r="BJ231" s="5">
        <v>0.9</v>
      </c>
      <c r="BK231" s="6">
        <v>43465</v>
      </c>
      <c r="BL231" s="5">
        <v>-2</v>
      </c>
      <c r="BM231" s="6">
        <v>43465</v>
      </c>
      <c r="BN231" s="5">
        <v>0.24</v>
      </c>
      <c r="BO231" s="6">
        <v>43465</v>
      </c>
      <c r="BP231" s="5">
        <v>1.1000000000000001</v>
      </c>
      <c r="BQ231" s="6">
        <v>43465</v>
      </c>
      <c r="BR231" s="5">
        <v>1095</v>
      </c>
      <c r="BS231" s="6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6">
        <v>43465</v>
      </c>
      <c r="BZ231" s="5">
        <v>-0.4</v>
      </c>
      <c r="CA231" s="6">
        <v>43465</v>
      </c>
      <c r="CB231" s="5">
        <v>3.1</v>
      </c>
      <c r="CC231" s="6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6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S232" s="6">
        <v>45747</v>
      </c>
      <c r="AT232" s="5">
        <v>34.200000000000003</v>
      </c>
      <c r="AU232" s="6">
        <v>43496</v>
      </c>
      <c r="AV232" s="5">
        <v>0.2</v>
      </c>
      <c r="AW232" s="6">
        <v>43496</v>
      </c>
      <c r="AX232" s="5">
        <v>-0.9</v>
      </c>
      <c r="AY232" s="6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6">
        <v>43496</v>
      </c>
      <c r="BJ232" s="5">
        <v>2</v>
      </c>
      <c r="BK232" s="6">
        <v>43496</v>
      </c>
      <c r="BL232" s="5">
        <v>0.7</v>
      </c>
      <c r="BM232" s="6">
        <v>43496</v>
      </c>
      <c r="BN232" s="5">
        <v>1.33</v>
      </c>
      <c r="BO232" s="6">
        <v>43496</v>
      </c>
      <c r="BP232" s="5">
        <v>0.9</v>
      </c>
      <c r="BQ232" s="6">
        <v>43496</v>
      </c>
      <c r="BR232" s="5">
        <v>1226</v>
      </c>
      <c r="BS232" s="6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6">
        <v>43496</v>
      </c>
      <c r="BZ232" s="5">
        <v>1.6</v>
      </c>
      <c r="CA232" s="6">
        <v>43496</v>
      </c>
      <c r="CB232" s="5">
        <v>2</v>
      </c>
      <c r="CC232" s="6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6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S233" s="6">
        <v>45777</v>
      </c>
      <c r="AT233" s="5">
        <v>34.299999999999997</v>
      </c>
      <c r="AU233" s="6">
        <v>43524</v>
      </c>
      <c r="AV233" s="5">
        <v>1.4</v>
      </c>
      <c r="AW233" s="6">
        <v>43524</v>
      </c>
      <c r="AX233" s="5">
        <v>-0.5</v>
      </c>
      <c r="AY233" s="6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6">
        <v>43524</v>
      </c>
      <c r="BJ233" s="5">
        <v>1.5</v>
      </c>
      <c r="BK233" s="6">
        <v>43524</v>
      </c>
      <c r="BL233" s="5">
        <v>0.1</v>
      </c>
      <c r="BM233" s="6">
        <v>43524</v>
      </c>
      <c r="BN233" s="5">
        <v>0.78</v>
      </c>
      <c r="BO233" s="6">
        <v>43524</v>
      </c>
      <c r="BP233" s="5">
        <v>0.4</v>
      </c>
      <c r="BQ233" s="6">
        <v>43524</v>
      </c>
      <c r="BR233" s="5">
        <v>1121</v>
      </c>
      <c r="BS233" s="6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6">
        <v>43524</v>
      </c>
      <c r="BZ233" s="5">
        <v>1.1000000000000001</v>
      </c>
      <c r="CA233" s="6">
        <v>43524</v>
      </c>
      <c r="CB233" s="5">
        <v>0.4</v>
      </c>
      <c r="CC233" s="6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6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U234" s="6">
        <v>43555</v>
      </c>
      <c r="AV234" s="5">
        <v>0.8</v>
      </c>
      <c r="AW234" s="6">
        <v>43555</v>
      </c>
      <c r="AX234" s="5">
        <v>-0.2</v>
      </c>
      <c r="AY234" s="6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6">
        <v>43555</v>
      </c>
      <c r="BJ234" s="5">
        <v>3.2</v>
      </c>
      <c r="BK234" s="6">
        <v>43555</v>
      </c>
      <c r="BL234" s="5">
        <v>1.6</v>
      </c>
      <c r="BM234" s="6">
        <v>43555</v>
      </c>
      <c r="BN234" s="5">
        <v>2.02</v>
      </c>
      <c r="BO234" s="6">
        <v>43555</v>
      </c>
      <c r="BP234" s="5">
        <v>-0.2</v>
      </c>
      <c r="BQ234" s="6">
        <v>43555</v>
      </c>
      <c r="BR234" s="5">
        <v>1191</v>
      </c>
      <c r="BS234" s="6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6">
        <v>43555</v>
      </c>
      <c r="BZ234" s="5">
        <v>0.4</v>
      </c>
      <c r="CA234" s="6">
        <v>43555</v>
      </c>
      <c r="CB234" s="5">
        <v>2.1</v>
      </c>
      <c r="CC234" s="6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6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U235" s="6">
        <v>43585</v>
      </c>
      <c r="AV235" s="5">
        <v>2.2999999999999998</v>
      </c>
      <c r="AW235" s="6">
        <v>43585</v>
      </c>
      <c r="AX235" s="5">
        <v>-0.7</v>
      </c>
      <c r="AY235" s="6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6">
        <v>43585</v>
      </c>
      <c r="BJ235" s="5">
        <v>3</v>
      </c>
      <c r="BK235" s="6">
        <v>43585</v>
      </c>
      <c r="BL235" s="5">
        <v>0.1</v>
      </c>
      <c r="BM235" s="6">
        <v>43585</v>
      </c>
      <c r="BN235" s="5">
        <v>0.74</v>
      </c>
      <c r="BO235" s="6">
        <v>43585</v>
      </c>
      <c r="BP235" s="5">
        <v>1</v>
      </c>
      <c r="BQ235" s="6">
        <v>43585</v>
      </c>
      <c r="BR235" s="5">
        <v>1272</v>
      </c>
      <c r="BS235" s="6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6">
        <v>43585</v>
      </c>
      <c r="BZ235" s="5">
        <v>-0.7</v>
      </c>
      <c r="CA235" s="6">
        <v>43585</v>
      </c>
      <c r="CB235" s="5">
        <v>0.8</v>
      </c>
      <c r="CC235" s="6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6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6">
        <v>43616</v>
      </c>
      <c r="AX236" s="5">
        <v>0.1</v>
      </c>
      <c r="AY236" s="6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6">
        <v>43616</v>
      </c>
      <c r="BJ236" s="5">
        <v>2.4</v>
      </c>
      <c r="BK236" s="6">
        <v>43616</v>
      </c>
      <c r="BL236" s="5">
        <v>0.7</v>
      </c>
      <c r="BM236" s="6">
        <v>43616</v>
      </c>
      <c r="BN236" s="5">
        <v>-0.88</v>
      </c>
      <c r="BO236" s="6">
        <v>43616</v>
      </c>
      <c r="BP236" s="5">
        <v>0.2</v>
      </c>
      <c r="BQ236" s="6">
        <v>43616</v>
      </c>
      <c r="BR236" s="5">
        <v>1293</v>
      </c>
      <c r="BS236" s="6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6">
        <v>43616</v>
      </c>
      <c r="BZ236" s="5">
        <v>-0.3</v>
      </c>
      <c r="CA236" s="6">
        <v>43616</v>
      </c>
      <c r="CB236" s="5">
        <v>3.4</v>
      </c>
      <c r="CC236" s="6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6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6">
        <v>43646</v>
      </c>
      <c r="AX237" s="5">
        <v>0.5</v>
      </c>
      <c r="AY237" s="6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6">
        <v>43646</v>
      </c>
      <c r="BJ237" s="5">
        <v>2.9</v>
      </c>
      <c r="BK237" s="6">
        <v>43646</v>
      </c>
      <c r="BL237" s="5">
        <v>0.2</v>
      </c>
      <c r="BM237" s="6">
        <v>43646</v>
      </c>
      <c r="BN237" s="5">
        <v>-0.84</v>
      </c>
      <c r="BO237" s="6">
        <v>43646</v>
      </c>
      <c r="BP237" s="5">
        <v>0.1</v>
      </c>
      <c r="BQ237" s="6">
        <v>43646</v>
      </c>
      <c r="BR237" s="5">
        <v>1243</v>
      </c>
      <c r="BS237" s="6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6">
        <v>43646</v>
      </c>
      <c r="BZ237" s="5">
        <v>-0.5</v>
      </c>
      <c r="CA237" s="6">
        <v>43646</v>
      </c>
      <c r="CB237" s="5">
        <v>1</v>
      </c>
      <c r="CC237" s="6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6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6">
        <v>43677</v>
      </c>
      <c r="AX238" s="5">
        <v>-0.7</v>
      </c>
      <c r="AY238" s="6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6">
        <v>43677</v>
      </c>
      <c r="BJ238" s="5">
        <v>3.2</v>
      </c>
      <c r="BK238" s="6">
        <v>43677</v>
      </c>
      <c r="BL238" s="5">
        <v>0.9</v>
      </c>
      <c r="BM238" s="6">
        <v>43677</v>
      </c>
      <c r="BN238" s="5">
        <v>-0.56999999999999995</v>
      </c>
      <c r="BO238" s="6">
        <v>43677</v>
      </c>
      <c r="BP238" s="5">
        <v>0</v>
      </c>
      <c r="BQ238" s="6">
        <v>43677</v>
      </c>
      <c r="BR238" s="5">
        <v>1240</v>
      </c>
      <c r="BS238" s="6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6">
        <v>43677</v>
      </c>
      <c r="BZ238" s="5">
        <v>0.4</v>
      </c>
      <c r="CA238" s="6">
        <v>43677</v>
      </c>
      <c r="CB238" s="5">
        <v>-0.1</v>
      </c>
      <c r="CC238" s="6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6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6">
        <v>43708</v>
      </c>
      <c r="AX239" s="5">
        <v>0.7</v>
      </c>
      <c r="AY239" s="6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6">
        <v>43708</v>
      </c>
      <c r="BJ239" s="5">
        <v>3.9</v>
      </c>
      <c r="BK239" s="6">
        <v>43708</v>
      </c>
      <c r="BL239" s="5">
        <v>0.6</v>
      </c>
      <c r="BM239" s="6">
        <v>43708</v>
      </c>
      <c r="BN239" s="5">
        <v>-1.51</v>
      </c>
      <c r="BO239" s="6">
        <v>43708</v>
      </c>
      <c r="BP239" s="5">
        <v>0</v>
      </c>
      <c r="BQ239" s="6">
        <v>43708</v>
      </c>
      <c r="BR239" s="5">
        <v>1375</v>
      </c>
      <c r="BS239" s="6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6">
        <v>43708</v>
      </c>
      <c r="BZ239" s="5">
        <v>0.4</v>
      </c>
      <c r="CA239" s="6">
        <v>43708</v>
      </c>
      <c r="CB239" s="5">
        <v>0</v>
      </c>
      <c r="CC239" s="6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Q239" s="6">
        <v>45565</v>
      </c>
      <c r="DR239" s="5">
        <v>-3.7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6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6">
        <v>43738</v>
      </c>
      <c r="AX240" s="5">
        <v>-0.7</v>
      </c>
      <c r="AY240" s="6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6">
        <v>43738</v>
      </c>
      <c r="BJ240" s="5">
        <v>3.6</v>
      </c>
      <c r="BK240" s="6">
        <v>43738</v>
      </c>
      <c r="BL240" s="5">
        <v>-0.6</v>
      </c>
      <c r="BM240" s="6">
        <v>43738</v>
      </c>
      <c r="BN240" s="5">
        <v>-1.54</v>
      </c>
      <c r="BO240" s="6">
        <v>43738</v>
      </c>
      <c r="BP240" s="5">
        <v>-0.6</v>
      </c>
      <c r="BQ240" s="6">
        <v>43738</v>
      </c>
      <c r="BR240" s="5">
        <v>1311</v>
      </c>
      <c r="BS240" s="6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6">
        <v>43738</v>
      </c>
      <c r="BZ240" s="5">
        <v>-1.2</v>
      </c>
      <c r="CA240" s="6">
        <v>43738</v>
      </c>
      <c r="CB240" s="5">
        <v>-3.3</v>
      </c>
      <c r="CC240" s="6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Q240" s="6">
        <v>45596</v>
      </c>
      <c r="DR240" s="5">
        <v>2.2000000000000002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6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6">
        <v>43769</v>
      </c>
      <c r="AX241" s="5">
        <v>-0.9</v>
      </c>
      <c r="AY241" s="6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6">
        <v>43769</v>
      </c>
      <c r="BJ241" s="5">
        <v>2.8</v>
      </c>
      <c r="BK241" s="6">
        <v>43769</v>
      </c>
      <c r="BL241" s="5">
        <v>0.3</v>
      </c>
      <c r="BM241" s="6">
        <v>43769</v>
      </c>
      <c r="BN241" s="5">
        <v>-2.73</v>
      </c>
      <c r="BO241" s="6">
        <v>43769</v>
      </c>
      <c r="BP241" s="5">
        <v>-0.3</v>
      </c>
      <c r="BQ241" s="6">
        <v>43769</v>
      </c>
      <c r="BR241" s="5">
        <v>1325</v>
      </c>
      <c r="BS241" s="6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6">
        <v>43769</v>
      </c>
      <c r="BZ241" s="5">
        <v>-1.1000000000000001</v>
      </c>
      <c r="CA241" s="6">
        <v>43769</v>
      </c>
      <c r="CB241" s="5">
        <v>-5.0999999999999996</v>
      </c>
      <c r="CC241" s="6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Q241" s="6">
        <v>45626</v>
      </c>
      <c r="DR241" s="5">
        <v>0.2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6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6">
        <v>43799</v>
      </c>
      <c r="AX242" s="5">
        <v>0.9</v>
      </c>
      <c r="AY242" s="6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6">
        <v>43799</v>
      </c>
      <c r="BJ242" s="5">
        <v>3.1</v>
      </c>
      <c r="BK242" s="6">
        <v>43799</v>
      </c>
      <c r="BL242" s="5">
        <v>0.6</v>
      </c>
      <c r="BM242" s="6">
        <v>43799</v>
      </c>
      <c r="BN242" s="5">
        <v>-0.59</v>
      </c>
      <c r="BO242" s="6">
        <v>43799</v>
      </c>
      <c r="BP242" s="5">
        <v>0</v>
      </c>
      <c r="BQ242" s="6">
        <v>43799</v>
      </c>
      <c r="BR242" s="5">
        <v>1353</v>
      </c>
      <c r="BS242" s="6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6">
        <v>43799</v>
      </c>
      <c r="BZ242" s="5">
        <v>0.2</v>
      </c>
      <c r="CA242" s="6">
        <v>43799</v>
      </c>
      <c r="CB242" s="5">
        <v>-3.9</v>
      </c>
      <c r="CC242" s="6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Q242" s="6">
        <v>45657</v>
      </c>
      <c r="DR242" s="5">
        <v>-11.1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6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6">
        <v>43830</v>
      </c>
      <c r="AX243" s="5">
        <v>0.1</v>
      </c>
      <c r="AY243" s="6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6">
        <v>43830</v>
      </c>
      <c r="BJ243" s="5">
        <v>5.6</v>
      </c>
      <c r="BK243" s="6">
        <v>43830</v>
      </c>
      <c r="BL243" s="5">
        <v>0.4</v>
      </c>
      <c r="BM243" s="6">
        <v>43830</v>
      </c>
      <c r="BN243" s="5">
        <v>0.33</v>
      </c>
      <c r="BO243" s="6">
        <v>43830</v>
      </c>
      <c r="BP243" s="5">
        <v>-0.1</v>
      </c>
      <c r="BQ243" s="6">
        <v>43830</v>
      </c>
      <c r="BR243" s="5">
        <v>1548</v>
      </c>
      <c r="BS243" s="6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6">
        <v>43830</v>
      </c>
      <c r="BZ243" s="5">
        <v>1.7</v>
      </c>
      <c r="CA243" s="6">
        <v>43830</v>
      </c>
      <c r="CB243" s="5">
        <v>-3</v>
      </c>
      <c r="CC243" s="6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Q243" s="6">
        <v>45688</v>
      </c>
      <c r="DR243" s="5">
        <v>-6.3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6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6">
        <v>43861</v>
      </c>
      <c r="AX244" s="5">
        <v>-0.3</v>
      </c>
      <c r="AY244" s="6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6">
        <v>43861</v>
      </c>
      <c r="BJ244" s="5">
        <v>5</v>
      </c>
      <c r="BK244" s="6">
        <v>43861</v>
      </c>
      <c r="BL244" s="5">
        <v>0.1</v>
      </c>
      <c r="BM244" s="6">
        <v>43861</v>
      </c>
      <c r="BN244" s="5">
        <v>2.16</v>
      </c>
      <c r="BO244" s="6">
        <v>43861</v>
      </c>
      <c r="BP244" s="5">
        <v>-0.7</v>
      </c>
      <c r="BQ244" s="6">
        <v>43861</v>
      </c>
      <c r="BR244" s="5">
        <v>1578</v>
      </c>
      <c r="BS244" s="6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6">
        <v>43861</v>
      </c>
      <c r="BZ244" s="5">
        <v>-1.3</v>
      </c>
      <c r="CA244" s="6">
        <v>43861</v>
      </c>
      <c r="CB244" s="5">
        <v>-3</v>
      </c>
      <c r="CC244" s="6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Q244" s="6">
        <v>45716</v>
      </c>
      <c r="DR244" s="5">
        <v>-11.2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W245" s="6">
        <v>45596</v>
      </c>
      <c r="X245" s="5">
        <v>20.2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6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6">
        <v>43890</v>
      </c>
      <c r="AX245" s="5">
        <v>0.2</v>
      </c>
      <c r="AY245" s="6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6">
        <v>43890</v>
      </c>
      <c r="BJ245" s="5">
        <v>4.9000000000000004</v>
      </c>
      <c r="BK245" s="6">
        <v>43890</v>
      </c>
      <c r="BL245" s="5">
        <v>0</v>
      </c>
      <c r="BM245" s="6">
        <v>43890</v>
      </c>
      <c r="BN245" s="5">
        <v>0.64</v>
      </c>
      <c r="BO245" s="6">
        <v>43890</v>
      </c>
      <c r="BP245" s="5">
        <v>-0.8</v>
      </c>
      <c r="BQ245" s="6">
        <v>43890</v>
      </c>
      <c r="BR245" s="5">
        <v>1537</v>
      </c>
      <c r="BS245" s="6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6">
        <v>43890</v>
      </c>
      <c r="BZ245" s="5">
        <v>-2</v>
      </c>
      <c r="CA245" s="6">
        <v>43890</v>
      </c>
      <c r="CB245" s="5">
        <v>-4.3</v>
      </c>
      <c r="CC245" s="6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Q245" s="6">
        <v>45747</v>
      </c>
      <c r="DR245" s="5">
        <v>-2.7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W246" s="6">
        <v>45626</v>
      </c>
      <c r="X246" s="5">
        <v>13.8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6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6">
        <v>43921</v>
      </c>
      <c r="AX246" s="5">
        <v>-4.5999999999999996</v>
      </c>
      <c r="AY246" s="6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6">
        <v>43921</v>
      </c>
      <c r="BJ246" s="5">
        <v>-6.1</v>
      </c>
      <c r="BK246" s="6">
        <v>43921</v>
      </c>
      <c r="BL246" s="5">
        <v>-9.1</v>
      </c>
      <c r="BM246" s="6">
        <v>43921</v>
      </c>
      <c r="BN246" s="5">
        <v>-5.86</v>
      </c>
      <c r="BO246" s="6">
        <v>43921</v>
      </c>
      <c r="BP246" s="5">
        <v>-1</v>
      </c>
      <c r="BQ246" s="6">
        <v>43921</v>
      </c>
      <c r="BR246" s="5">
        <v>1252</v>
      </c>
      <c r="BS246" s="6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6">
        <v>43921</v>
      </c>
      <c r="BZ246" s="5">
        <v>-12</v>
      </c>
      <c r="CA246" s="6">
        <v>43921</v>
      </c>
      <c r="CB246" s="5">
        <v>-11.5</v>
      </c>
      <c r="CC246" s="6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W247" s="6">
        <v>45657</v>
      </c>
      <c r="X247" s="5">
        <v>9.1999999999999993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6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6">
        <v>43951</v>
      </c>
      <c r="AX247" s="5">
        <v>-15.4</v>
      </c>
      <c r="AY247" s="6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6">
        <v>43951</v>
      </c>
      <c r="BJ247" s="5">
        <v>-19.899999999999999</v>
      </c>
      <c r="BK247" s="6">
        <v>43951</v>
      </c>
      <c r="BL247" s="5">
        <v>-14.5</v>
      </c>
      <c r="BM247" s="6">
        <v>43951</v>
      </c>
      <c r="BN247" s="5">
        <v>-21.59</v>
      </c>
      <c r="BO247" s="6">
        <v>43951</v>
      </c>
      <c r="BP247" s="5">
        <v>-0.1</v>
      </c>
      <c r="BQ247" s="6">
        <v>43951</v>
      </c>
      <c r="BR247" s="5">
        <v>931</v>
      </c>
      <c r="BS247" s="6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6">
        <v>43951</v>
      </c>
      <c r="BZ247" s="5">
        <v>-28.7</v>
      </c>
      <c r="CA247" s="6">
        <v>43951</v>
      </c>
      <c r="CB247" s="5">
        <v>-21.9</v>
      </c>
      <c r="CC247" s="6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U248" s="6">
        <v>45596</v>
      </c>
      <c r="V248" s="5">
        <v>-3</v>
      </c>
      <c r="W248" s="6">
        <v>45688</v>
      </c>
      <c r="X248" s="5">
        <v>12.4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6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6">
        <v>43982</v>
      </c>
      <c r="AX248" s="5">
        <v>4.4000000000000004</v>
      </c>
      <c r="AY248" s="6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6">
        <v>43982</v>
      </c>
      <c r="BJ248" s="5">
        <v>-5.4</v>
      </c>
      <c r="BK248" s="6">
        <v>43982</v>
      </c>
      <c r="BL248" s="5">
        <v>18.8</v>
      </c>
      <c r="BM248" s="6">
        <v>43982</v>
      </c>
      <c r="BN248" s="5">
        <v>-17.61</v>
      </c>
      <c r="BO248" s="6">
        <v>43982</v>
      </c>
      <c r="BP248" s="5">
        <v>-1.2</v>
      </c>
      <c r="BQ248" s="6">
        <v>43982</v>
      </c>
      <c r="BR248" s="5">
        <v>1053</v>
      </c>
      <c r="BS248" s="6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6">
        <v>43982</v>
      </c>
      <c r="BZ248" s="5">
        <v>-32.200000000000003</v>
      </c>
      <c r="CA248" s="6">
        <v>43982</v>
      </c>
      <c r="CB248" s="5">
        <v>-24.5</v>
      </c>
      <c r="CC248" s="6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U249" s="6">
        <v>45626</v>
      </c>
      <c r="V249" s="5">
        <v>-2.7</v>
      </c>
      <c r="W249" s="6">
        <v>45716</v>
      </c>
      <c r="X249" s="5">
        <v>1.6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6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6">
        <v>44012</v>
      </c>
      <c r="AX249" s="5">
        <v>7.8</v>
      </c>
      <c r="AY249" s="6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6">
        <v>44012</v>
      </c>
      <c r="BJ249" s="5">
        <v>2.6</v>
      </c>
      <c r="BK249" s="6">
        <v>44012</v>
      </c>
      <c r="BL249" s="5">
        <v>8.6999999999999993</v>
      </c>
      <c r="BM249" s="6">
        <v>44012</v>
      </c>
      <c r="BN249" s="5">
        <v>-8.98</v>
      </c>
      <c r="BO249" s="6">
        <v>44012</v>
      </c>
      <c r="BP249" s="5">
        <v>-1.2</v>
      </c>
      <c r="BQ249" s="6">
        <v>44012</v>
      </c>
      <c r="BR249" s="5">
        <v>1254</v>
      </c>
      <c r="BS249" s="6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6">
        <v>44012</v>
      </c>
      <c r="BZ249" s="5">
        <v>-24.7</v>
      </c>
      <c r="CA249" s="6">
        <v>44012</v>
      </c>
      <c r="CB249" s="5">
        <v>-19.8</v>
      </c>
      <c r="CC249" s="6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U250" s="6">
        <v>45657</v>
      </c>
      <c r="V250" s="5">
        <v>3.4</v>
      </c>
      <c r="W250" s="6">
        <v>45747</v>
      </c>
      <c r="X250" s="5">
        <v>-3.9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6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6">
        <v>44043</v>
      </c>
      <c r="AX250" s="5">
        <v>3.5</v>
      </c>
      <c r="AY250" s="6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6">
        <v>44043</v>
      </c>
      <c r="BJ250" s="5">
        <v>3.4</v>
      </c>
      <c r="BK250" s="6">
        <v>44043</v>
      </c>
      <c r="BL250" s="5">
        <v>1.6</v>
      </c>
      <c r="BM250" s="6">
        <v>44043</v>
      </c>
      <c r="BN250" s="5">
        <v>-4.4400000000000004</v>
      </c>
      <c r="BO250" s="6">
        <v>44043</v>
      </c>
      <c r="BP250" s="5">
        <v>0.1</v>
      </c>
      <c r="BQ250" s="6">
        <v>44043</v>
      </c>
      <c r="BR250" s="5">
        <v>1523</v>
      </c>
      <c r="BS250" s="6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6">
        <v>44043</v>
      </c>
      <c r="BZ250" s="5">
        <v>-19.100000000000001</v>
      </c>
      <c r="CA250" s="6">
        <v>44043</v>
      </c>
      <c r="CB250" s="5">
        <v>-11.2</v>
      </c>
      <c r="CC250" s="6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U251" s="6">
        <v>45688</v>
      </c>
      <c r="V251" s="5">
        <v>14.1</v>
      </c>
      <c r="W251" s="6">
        <v>45777</v>
      </c>
      <c r="X251" s="5">
        <v>-21.7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6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6">
        <v>44074</v>
      </c>
      <c r="AX251" s="5">
        <v>1.5</v>
      </c>
      <c r="AY251" s="6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6">
        <v>44074</v>
      </c>
      <c r="BJ251" s="5">
        <v>3.7</v>
      </c>
      <c r="BK251" s="6">
        <v>44074</v>
      </c>
      <c r="BL251" s="5">
        <v>0.9</v>
      </c>
      <c r="BM251" s="6">
        <v>44074</v>
      </c>
      <c r="BN251" s="5">
        <v>-2.57</v>
      </c>
      <c r="BO251" s="6">
        <v>44074</v>
      </c>
      <c r="BP251" s="5">
        <v>0.5</v>
      </c>
      <c r="BQ251" s="6">
        <v>44074</v>
      </c>
      <c r="BR251" s="5">
        <v>1401</v>
      </c>
      <c r="BS251" s="6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6">
        <v>44074</v>
      </c>
      <c r="BZ251" s="5">
        <v>-16.899999999999999</v>
      </c>
      <c r="CA251" s="6">
        <v>44074</v>
      </c>
      <c r="CB251" s="5">
        <v>-8.6</v>
      </c>
      <c r="CC251" s="6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U252" s="6">
        <v>45716</v>
      </c>
      <c r="V252" s="5">
        <v>-8.3000000000000007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6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6">
        <v>44104</v>
      </c>
      <c r="AX252" s="5">
        <v>0</v>
      </c>
      <c r="AY252" s="6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6">
        <v>44104</v>
      </c>
      <c r="BJ252" s="5">
        <v>6.4</v>
      </c>
      <c r="BK252" s="6">
        <v>44104</v>
      </c>
      <c r="BL252" s="5">
        <v>2</v>
      </c>
      <c r="BM252" s="6">
        <v>44104</v>
      </c>
      <c r="BN252" s="5">
        <v>-2.36</v>
      </c>
      <c r="BO252" s="6">
        <v>44104</v>
      </c>
      <c r="BP252" s="5">
        <v>0.7</v>
      </c>
      <c r="BQ252" s="6">
        <v>44104</v>
      </c>
      <c r="BR252" s="5">
        <v>1463</v>
      </c>
      <c r="BS252" s="6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6">
        <v>44104</v>
      </c>
      <c r="BZ252" s="5">
        <v>-14.1</v>
      </c>
      <c r="CA252" s="6">
        <v>44104</v>
      </c>
      <c r="CB252" s="5">
        <v>-6.2</v>
      </c>
      <c r="CC252" s="6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U253" s="6">
        <v>45747</v>
      </c>
      <c r="V253" s="5">
        <v>-16.3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6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6">
        <v>44135</v>
      </c>
      <c r="AX253" s="5">
        <v>0.9</v>
      </c>
      <c r="AY253" s="6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6">
        <v>44135</v>
      </c>
      <c r="BJ253" s="5">
        <v>5.7</v>
      </c>
      <c r="BK253" s="6">
        <v>44135</v>
      </c>
      <c r="BL253" s="5">
        <v>-0.3</v>
      </c>
      <c r="BM253" s="6">
        <v>44135</v>
      </c>
      <c r="BN253" s="5">
        <v>1.23</v>
      </c>
      <c r="BO253" s="6">
        <v>44135</v>
      </c>
      <c r="BP253" s="5">
        <v>1.3</v>
      </c>
      <c r="BQ253" s="6">
        <v>44135</v>
      </c>
      <c r="BR253" s="5">
        <v>1543</v>
      </c>
      <c r="BS253" s="6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6">
        <v>44135</v>
      </c>
      <c r="BZ253" s="5">
        <v>-12.3</v>
      </c>
      <c r="CA253" s="6">
        <v>44135</v>
      </c>
      <c r="CB253" s="5">
        <v>-2.4</v>
      </c>
      <c r="CC253" s="6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U254" s="6">
        <v>45777</v>
      </c>
      <c r="V254" s="5">
        <v>-35.799999999999997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6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6">
        <v>44165</v>
      </c>
      <c r="AX254" s="5">
        <v>0.6</v>
      </c>
      <c r="AY254" s="6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6">
        <v>44165</v>
      </c>
      <c r="BJ254" s="5">
        <v>4.0999999999999996</v>
      </c>
      <c r="BK254" s="6">
        <v>44165</v>
      </c>
      <c r="BL254" s="5">
        <v>-0.9</v>
      </c>
      <c r="BM254" s="6">
        <v>44165</v>
      </c>
      <c r="BN254" s="5">
        <v>0.32</v>
      </c>
      <c r="BO254" s="6">
        <v>44165</v>
      </c>
      <c r="BP254" s="5">
        <v>0.1</v>
      </c>
      <c r="BQ254" s="6">
        <v>44165</v>
      </c>
      <c r="BR254" s="5">
        <v>1553</v>
      </c>
      <c r="BS254" s="6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6">
        <v>44165</v>
      </c>
      <c r="BZ254" s="5">
        <v>-10.7</v>
      </c>
      <c r="CA254" s="6">
        <v>44165</v>
      </c>
      <c r="CB254" s="5">
        <v>1.3</v>
      </c>
      <c r="CC254" s="6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6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6">
        <v>44196</v>
      </c>
      <c r="AX255" s="5">
        <v>0.7</v>
      </c>
      <c r="AY255" s="6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6">
        <v>44196</v>
      </c>
      <c r="BJ255" s="5">
        <v>4.5999999999999996</v>
      </c>
      <c r="BK255" s="6">
        <v>44196</v>
      </c>
      <c r="BL255" s="5">
        <v>0.9</v>
      </c>
      <c r="BM255" s="6">
        <v>44196</v>
      </c>
      <c r="BN255" s="5">
        <v>2.6</v>
      </c>
      <c r="BO255" s="6">
        <v>44196</v>
      </c>
      <c r="BP255" s="5">
        <v>0.4</v>
      </c>
      <c r="BQ255" s="6">
        <v>44196</v>
      </c>
      <c r="BR255" s="5">
        <v>1635</v>
      </c>
      <c r="BS255" s="6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6">
        <v>44196</v>
      </c>
      <c r="BZ255" s="5">
        <v>-7.9</v>
      </c>
      <c r="CA255" s="6">
        <v>44196</v>
      </c>
      <c r="CB255" s="5">
        <v>0.5</v>
      </c>
      <c r="CC255" s="6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6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6">
        <v>44227</v>
      </c>
      <c r="AX256" s="5">
        <v>0.9</v>
      </c>
      <c r="AY256" s="6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6">
        <v>44227</v>
      </c>
      <c r="BJ256" s="5">
        <v>8.6</v>
      </c>
      <c r="BK256" s="6">
        <v>44227</v>
      </c>
      <c r="BL256" s="5">
        <v>3.9</v>
      </c>
      <c r="BM256" s="6">
        <v>44227</v>
      </c>
      <c r="BN256" s="5">
        <v>6.07</v>
      </c>
      <c r="BO256" s="6">
        <v>44227</v>
      </c>
      <c r="BP256" s="5">
        <v>1.4</v>
      </c>
      <c r="BQ256" s="6">
        <v>44227</v>
      </c>
      <c r="BR256" s="5">
        <v>1639</v>
      </c>
      <c r="BS256" s="6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6">
        <v>44227</v>
      </c>
      <c r="BZ256" s="5">
        <v>-4.5999999999999996</v>
      </c>
      <c r="CA256" s="6">
        <v>44227</v>
      </c>
      <c r="CB256" s="5">
        <v>3.7</v>
      </c>
      <c r="CC256" s="6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6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6">
        <v>44255</v>
      </c>
      <c r="AX257" s="5">
        <v>-4</v>
      </c>
      <c r="AY257" s="6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6">
        <v>44255</v>
      </c>
      <c r="BJ257" s="5">
        <v>5.7</v>
      </c>
      <c r="BK257" s="6">
        <v>44255</v>
      </c>
      <c r="BL257" s="5">
        <v>-2.6</v>
      </c>
      <c r="BM257" s="6">
        <v>44255</v>
      </c>
      <c r="BN257" s="5">
        <v>5.4</v>
      </c>
      <c r="BO257" s="6">
        <v>44255</v>
      </c>
      <c r="BP257" s="5">
        <v>0.9</v>
      </c>
      <c r="BQ257" s="6">
        <v>44255</v>
      </c>
      <c r="BR257" s="5">
        <v>1407</v>
      </c>
      <c r="BS257" s="6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6">
        <v>44255</v>
      </c>
      <c r="BZ257" s="5">
        <v>-6.4</v>
      </c>
      <c r="CA257" s="6">
        <v>44255</v>
      </c>
      <c r="CB257" s="5">
        <v>4.9000000000000004</v>
      </c>
      <c r="CC257" s="6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6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6">
        <v>44286</v>
      </c>
      <c r="AX258" s="5">
        <v>3.1</v>
      </c>
      <c r="AY258" s="6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6">
        <v>44286</v>
      </c>
      <c r="BJ258" s="5">
        <v>29</v>
      </c>
      <c r="BK258" s="6">
        <v>44286</v>
      </c>
      <c r="BL258" s="5">
        <v>11</v>
      </c>
      <c r="BM258" s="6">
        <v>44286</v>
      </c>
      <c r="BN258" s="5">
        <v>16.48</v>
      </c>
      <c r="BO258" s="6">
        <v>44286</v>
      </c>
      <c r="BP258" s="5">
        <v>0.9</v>
      </c>
      <c r="BQ258" s="6">
        <v>44286</v>
      </c>
      <c r="BR258" s="5">
        <v>1668</v>
      </c>
      <c r="BS258" s="6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6">
        <v>44286</v>
      </c>
      <c r="BZ258" s="5">
        <v>10.3</v>
      </c>
      <c r="CA258" s="6">
        <v>44286</v>
      </c>
      <c r="CB258" s="5">
        <v>18</v>
      </c>
      <c r="CC258" s="6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6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6">
        <v>44316</v>
      </c>
      <c r="AX259" s="5">
        <v>0</v>
      </c>
      <c r="AY259" s="6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6">
        <v>44316</v>
      </c>
      <c r="BJ259" s="5">
        <v>52.5</v>
      </c>
      <c r="BK259" s="6">
        <v>44316</v>
      </c>
      <c r="BL259" s="5">
        <v>1</v>
      </c>
      <c r="BM259" s="6">
        <v>44316</v>
      </c>
      <c r="BN259" s="5">
        <v>42.67</v>
      </c>
      <c r="BO259" s="6">
        <v>44316</v>
      </c>
      <c r="BP259" s="5">
        <v>0.8</v>
      </c>
      <c r="BQ259" s="6">
        <v>44316</v>
      </c>
      <c r="BR259" s="5">
        <v>1492</v>
      </c>
      <c r="BS259" s="6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6">
        <v>44316</v>
      </c>
      <c r="BZ259" s="5">
        <v>37.9</v>
      </c>
      <c r="CA259" s="6">
        <v>44316</v>
      </c>
      <c r="CB259" s="5">
        <v>34.6</v>
      </c>
      <c r="CC259" s="6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6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6">
        <v>44347</v>
      </c>
      <c r="AX260" s="5">
        <v>1.1000000000000001</v>
      </c>
      <c r="AY260" s="6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6">
        <v>44347</v>
      </c>
      <c r="BJ260" s="5">
        <v>26.9</v>
      </c>
      <c r="BK260" s="6">
        <v>44347</v>
      </c>
      <c r="BL260" s="5">
        <v>-1.2</v>
      </c>
      <c r="BM260" s="6">
        <v>44347</v>
      </c>
      <c r="BN260" s="5">
        <v>35.14</v>
      </c>
      <c r="BO260" s="6">
        <v>44347</v>
      </c>
      <c r="BP260" s="5">
        <v>1.4</v>
      </c>
      <c r="BQ260" s="6">
        <v>44347</v>
      </c>
      <c r="BR260" s="5">
        <v>1607</v>
      </c>
      <c r="BS260" s="6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6">
        <v>44347</v>
      </c>
      <c r="BZ260" s="5">
        <v>44.1</v>
      </c>
      <c r="CA260" s="6">
        <v>44347</v>
      </c>
      <c r="CB260" s="5">
        <v>37.9</v>
      </c>
      <c r="CC260" s="6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6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6">
        <v>44377</v>
      </c>
      <c r="AX261" s="5">
        <v>0.1</v>
      </c>
      <c r="AY261" s="6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6">
        <v>44377</v>
      </c>
      <c r="BJ261" s="5">
        <v>18.100000000000001</v>
      </c>
      <c r="BK261" s="6">
        <v>44377</v>
      </c>
      <c r="BL261" s="5">
        <v>1.1000000000000001</v>
      </c>
      <c r="BM261" s="6">
        <v>44377</v>
      </c>
      <c r="BN261" s="5">
        <v>25.71</v>
      </c>
      <c r="BO261" s="6">
        <v>44377</v>
      </c>
      <c r="BP261" s="5">
        <v>1</v>
      </c>
      <c r="BQ261" s="6">
        <v>44377</v>
      </c>
      <c r="BR261" s="5">
        <v>1638</v>
      </c>
      <c r="BS261" s="6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6">
        <v>44377</v>
      </c>
      <c r="BZ261" s="5">
        <v>33.200000000000003</v>
      </c>
      <c r="CA261" s="6">
        <v>44377</v>
      </c>
      <c r="CB261" s="5">
        <v>35.9</v>
      </c>
      <c r="CC261" s="6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6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6">
        <v>44408</v>
      </c>
      <c r="AX262" s="5">
        <v>0.8</v>
      </c>
      <c r="AY262" s="6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6">
        <v>44408</v>
      </c>
      <c r="BJ262" s="5">
        <v>14.4</v>
      </c>
      <c r="BK262" s="6">
        <v>44408</v>
      </c>
      <c r="BL262" s="5">
        <v>-1.5</v>
      </c>
      <c r="BM262" s="6">
        <v>44408</v>
      </c>
      <c r="BN262" s="5">
        <v>22.15</v>
      </c>
      <c r="BO262" s="6">
        <v>44408</v>
      </c>
      <c r="BP262" s="5">
        <v>1.1000000000000001</v>
      </c>
      <c r="BQ262" s="6">
        <v>44408</v>
      </c>
      <c r="BR262" s="5">
        <v>1600</v>
      </c>
      <c r="BS262" s="6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6">
        <v>44408</v>
      </c>
      <c r="BZ262" s="5">
        <v>25.4</v>
      </c>
      <c r="CA262" s="6">
        <v>44408</v>
      </c>
      <c r="CB262" s="5">
        <v>23.2</v>
      </c>
      <c r="CC262" s="6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6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6">
        <v>44439</v>
      </c>
      <c r="AX263" s="5">
        <v>-0.3</v>
      </c>
      <c r="AY263" s="6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6">
        <v>44439</v>
      </c>
      <c r="BJ263" s="5">
        <v>14.1</v>
      </c>
      <c r="BK263" s="6">
        <v>44439</v>
      </c>
      <c r="BL263" s="5">
        <v>0.7</v>
      </c>
      <c r="BM263" s="6">
        <v>44439</v>
      </c>
      <c r="BN263" s="5">
        <v>18.93</v>
      </c>
      <c r="BO263" s="6">
        <v>44439</v>
      </c>
      <c r="BP263" s="5">
        <v>1.3</v>
      </c>
      <c r="BQ263" s="6">
        <v>44439</v>
      </c>
      <c r="BR263" s="5">
        <v>1595</v>
      </c>
      <c r="BS263" s="6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6">
        <v>44439</v>
      </c>
      <c r="BZ263" s="5">
        <v>23.2</v>
      </c>
      <c r="CA263" s="6">
        <v>44439</v>
      </c>
      <c r="CB263" s="5">
        <v>21.8</v>
      </c>
      <c r="CC263" s="6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6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6">
        <v>44469</v>
      </c>
      <c r="AX264" s="5">
        <v>-0.9</v>
      </c>
      <c r="AY264" s="6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6">
        <v>44469</v>
      </c>
      <c r="BJ264" s="5">
        <v>12.6</v>
      </c>
      <c r="BK264" s="6">
        <v>44469</v>
      </c>
      <c r="BL264" s="5">
        <v>0.6</v>
      </c>
      <c r="BM264" s="6">
        <v>44469</v>
      </c>
      <c r="BN264" s="5">
        <v>20.38</v>
      </c>
      <c r="BO264" s="6">
        <v>44469</v>
      </c>
      <c r="BP264" s="5">
        <v>1.4</v>
      </c>
      <c r="BQ264" s="6">
        <v>44469</v>
      </c>
      <c r="BR264" s="5">
        <v>1563</v>
      </c>
      <c r="BS264" s="6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6">
        <v>44469</v>
      </c>
      <c r="BZ264" s="5">
        <v>17.5</v>
      </c>
      <c r="CA264" s="6">
        <v>44469</v>
      </c>
      <c r="CB264" s="5">
        <v>21.2</v>
      </c>
      <c r="CC264" s="6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6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6">
        <v>44500</v>
      </c>
      <c r="AX265" s="5">
        <v>1.4</v>
      </c>
      <c r="AY265" s="6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6">
        <v>44500</v>
      </c>
      <c r="BJ265" s="5">
        <v>14.8</v>
      </c>
      <c r="BK265" s="6">
        <v>44500</v>
      </c>
      <c r="BL265" s="5">
        <v>1.6</v>
      </c>
      <c r="BM265" s="6">
        <v>44500</v>
      </c>
      <c r="BN265" s="5">
        <v>20.02</v>
      </c>
      <c r="BO265" s="6">
        <v>44500</v>
      </c>
      <c r="BP265" s="5">
        <v>2.2999999999999998</v>
      </c>
      <c r="BQ265" s="6">
        <v>44500</v>
      </c>
      <c r="BR265" s="5">
        <v>1587</v>
      </c>
      <c r="BS265" s="6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6">
        <v>44500</v>
      </c>
      <c r="BZ265" s="5">
        <v>22.8</v>
      </c>
      <c r="CA265" s="6">
        <v>44500</v>
      </c>
      <c r="CB265" s="5">
        <v>19.5</v>
      </c>
      <c r="CC265" s="6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6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6">
        <v>44530</v>
      </c>
      <c r="AX266" s="5">
        <v>0.9</v>
      </c>
      <c r="AY266" s="6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6">
        <v>44530</v>
      </c>
      <c r="BJ266" s="5">
        <v>17.100000000000001</v>
      </c>
      <c r="BK266" s="6">
        <v>44530</v>
      </c>
      <c r="BL266" s="5">
        <v>1.1000000000000001</v>
      </c>
      <c r="BM266" s="6">
        <v>44530</v>
      </c>
      <c r="BN266" s="5">
        <v>22.28</v>
      </c>
      <c r="BO266" s="6">
        <v>44530</v>
      </c>
      <c r="BP266" s="5">
        <v>1.5</v>
      </c>
      <c r="BQ266" s="6">
        <v>44530</v>
      </c>
      <c r="BR266" s="5">
        <v>1704</v>
      </c>
      <c r="BS266" s="6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6">
        <v>44530</v>
      </c>
      <c r="BZ266" s="5">
        <v>21.8</v>
      </c>
      <c r="CA266" s="6">
        <v>44530</v>
      </c>
      <c r="CB266" s="5">
        <v>22.3</v>
      </c>
      <c r="CC266" s="6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6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6">
        <v>44561</v>
      </c>
      <c r="AX267" s="5">
        <v>0.1</v>
      </c>
      <c r="AY267" s="6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6">
        <v>44561</v>
      </c>
      <c r="BJ267" s="5">
        <v>15.1</v>
      </c>
      <c r="BK267" s="6">
        <v>44561</v>
      </c>
      <c r="BL267" s="5">
        <v>-0.8</v>
      </c>
      <c r="BM267" s="6">
        <v>44561</v>
      </c>
      <c r="BN267" s="5">
        <v>20.32</v>
      </c>
      <c r="BO267" s="6">
        <v>44561</v>
      </c>
      <c r="BP267" s="5">
        <v>2.6</v>
      </c>
      <c r="BQ267" s="6">
        <v>44561</v>
      </c>
      <c r="BR267" s="5">
        <v>1757</v>
      </c>
      <c r="BS267" s="6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6">
        <v>44561</v>
      </c>
      <c r="BZ267" s="5">
        <v>20.5</v>
      </c>
      <c r="CA267" s="6">
        <v>44561</v>
      </c>
      <c r="CB267" s="5">
        <v>22.8</v>
      </c>
      <c r="CC267" s="6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6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6">
        <v>44592</v>
      </c>
      <c r="AX268" s="5">
        <v>-0.6</v>
      </c>
      <c r="AY268" s="6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6">
        <v>44592</v>
      </c>
      <c r="BJ268" s="5">
        <v>12.9</v>
      </c>
      <c r="BK268" s="6">
        <v>44592</v>
      </c>
      <c r="BL268" s="5">
        <v>1.8</v>
      </c>
      <c r="BM268" s="6">
        <v>44592</v>
      </c>
      <c r="BN268" s="5">
        <v>20.46</v>
      </c>
      <c r="BO268" s="6">
        <v>44592</v>
      </c>
      <c r="BP268" s="5">
        <v>1.5</v>
      </c>
      <c r="BQ268" s="6">
        <v>44592</v>
      </c>
      <c r="BR268" s="5">
        <v>1712</v>
      </c>
      <c r="BS268" s="6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6">
        <v>44592</v>
      </c>
      <c r="BZ268" s="5">
        <v>16.5</v>
      </c>
      <c r="CA268" s="6">
        <v>44592</v>
      </c>
      <c r="CB268" s="5">
        <v>21.3</v>
      </c>
      <c r="CC268" s="6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6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6">
        <v>44620</v>
      </c>
      <c r="AX269" s="5">
        <v>0.9</v>
      </c>
      <c r="AY269" s="6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6">
        <v>44620</v>
      </c>
      <c r="BJ269" s="5">
        <v>17.100000000000001</v>
      </c>
      <c r="BK269" s="6">
        <v>44620</v>
      </c>
      <c r="BL269" s="5">
        <v>1</v>
      </c>
      <c r="BM269" s="6">
        <v>44620</v>
      </c>
      <c r="BN269" s="5">
        <v>23.97</v>
      </c>
      <c r="BO269" s="6">
        <v>44620</v>
      </c>
      <c r="BP269" s="5">
        <v>2.8</v>
      </c>
      <c r="BQ269" s="6">
        <v>44620</v>
      </c>
      <c r="BR269" s="5">
        <v>1742</v>
      </c>
      <c r="BS269" s="6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6">
        <v>44620</v>
      </c>
      <c r="BZ269" s="5">
        <v>21</v>
      </c>
      <c r="CA269" s="6">
        <v>44620</v>
      </c>
      <c r="CB269" s="5">
        <v>23.6</v>
      </c>
      <c r="CC269" s="6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6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6">
        <v>44651</v>
      </c>
      <c r="AX270" s="5">
        <v>0.9</v>
      </c>
      <c r="AY270" s="6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6">
        <v>44651</v>
      </c>
      <c r="BJ270" s="5">
        <v>7.8</v>
      </c>
      <c r="BK270" s="6">
        <v>44651</v>
      </c>
      <c r="BL270" s="5">
        <v>2.1</v>
      </c>
      <c r="BM270" s="6">
        <v>44651</v>
      </c>
      <c r="BN270" s="5">
        <v>21.66</v>
      </c>
      <c r="BO270" s="6">
        <v>44651</v>
      </c>
      <c r="BP270" s="5">
        <v>2.5</v>
      </c>
      <c r="BQ270" s="6">
        <v>44651</v>
      </c>
      <c r="BR270" s="5">
        <v>1678</v>
      </c>
      <c r="BS270" s="6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6">
        <v>44651</v>
      </c>
      <c r="BZ270" s="5">
        <v>18.8</v>
      </c>
      <c r="CA270" s="6">
        <v>44651</v>
      </c>
      <c r="CB270" s="5">
        <v>27.3</v>
      </c>
      <c r="CC270" s="6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6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6">
        <v>44681</v>
      </c>
      <c r="AX271" s="5">
        <v>0</v>
      </c>
      <c r="AY271" s="6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6">
        <v>44681</v>
      </c>
      <c r="BJ271" s="5">
        <v>8.1</v>
      </c>
      <c r="BK271" s="6">
        <v>44681</v>
      </c>
      <c r="BL271" s="5">
        <v>1.4</v>
      </c>
      <c r="BM271" s="6">
        <v>44681</v>
      </c>
      <c r="BN271" s="5">
        <v>19.5</v>
      </c>
      <c r="BO271" s="6">
        <v>44681</v>
      </c>
      <c r="BP271" s="5">
        <v>2.4</v>
      </c>
      <c r="BQ271" s="6">
        <v>44681</v>
      </c>
      <c r="BR271" s="5">
        <v>1828</v>
      </c>
      <c r="BS271" s="6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6">
        <v>44681</v>
      </c>
      <c r="BZ271" s="5">
        <v>22.7</v>
      </c>
      <c r="CA271" s="6">
        <v>44681</v>
      </c>
      <c r="CB271" s="5">
        <v>24.1</v>
      </c>
      <c r="CC271" s="6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6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6">
        <v>44712</v>
      </c>
      <c r="AX272" s="5">
        <v>-0.2</v>
      </c>
      <c r="AY272" s="6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6">
        <v>44712</v>
      </c>
      <c r="BJ272" s="5">
        <v>9</v>
      </c>
      <c r="BK272" s="6">
        <v>44712</v>
      </c>
      <c r="BL272" s="5">
        <v>-0.3</v>
      </c>
      <c r="BM272" s="6">
        <v>44712</v>
      </c>
      <c r="BN272" s="5">
        <v>19.16</v>
      </c>
      <c r="BO272" s="6">
        <v>44712</v>
      </c>
      <c r="BP272" s="5">
        <v>2.2000000000000002</v>
      </c>
      <c r="BQ272" s="6">
        <v>44712</v>
      </c>
      <c r="BR272" s="5">
        <v>1540</v>
      </c>
      <c r="BS272" s="6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6">
        <v>44712</v>
      </c>
      <c r="BZ272" s="5">
        <v>22.3</v>
      </c>
      <c r="CA272" s="6">
        <v>44712</v>
      </c>
      <c r="CB272" s="5">
        <v>23.3</v>
      </c>
      <c r="CC272" s="6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6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6">
        <v>44742</v>
      </c>
      <c r="AX273" s="5">
        <v>-0.3</v>
      </c>
      <c r="AY273" s="6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6">
        <v>44742</v>
      </c>
      <c r="BJ273" s="5">
        <v>8.6</v>
      </c>
      <c r="BK273" s="6">
        <v>44742</v>
      </c>
      <c r="BL273" s="5">
        <v>0.7</v>
      </c>
      <c r="BM273" s="6">
        <v>44742</v>
      </c>
      <c r="BN273" s="5">
        <v>19.27</v>
      </c>
      <c r="BO273" s="6">
        <v>44742</v>
      </c>
      <c r="BP273" s="5">
        <v>1.6</v>
      </c>
      <c r="BQ273" s="6">
        <v>44742</v>
      </c>
      <c r="BR273" s="5">
        <v>1542</v>
      </c>
      <c r="BS273" s="6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6">
        <v>44742</v>
      </c>
      <c r="BZ273" s="5">
        <v>22.8</v>
      </c>
      <c r="CA273" s="6">
        <v>44742</v>
      </c>
      <c r="CB273" s="5">
        <v>20.5</v>
      </c>
      <c r="CC273" s="6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6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6">
        <v>44773</v>
      </c>
      <c r="AX274" s="5">
        <v>0</v>
      </c>
      <c r="AY274" s="6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6">
        <v>44773</v>
      </c>
      <c r="BJ274" s="5">
        <v>9.5</v>
      </c>
      <c r="BK274" s="6">
        <v>44773</v>
      </c>
      <c r="BL274" s="5">
        <v>-0.7</v>
      </c>
      <c r="BM274" s="6">
        <v>44773</v>
      </c>
      <c r="BN274" s="5">
        <v>13.91</v>
      </c>
      <c r="BO274" s="6">
        <v>44773</v>
      </c>
      <c r="BP274" s="5">
        <v>0.6</v>
      </c>
      <c r="BQ274" s="6">
        <v>44773</v>
      </c>
      <c r="BR274" s="5">
        <v>1392</v>
      </c>
      <c r="BS274" s="6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6">
        <v>44773</v>
      </c>
      <c r="BZ274" s="5">
        <v>22</v>
      </c>
      <c r="CA274" s="6">
        <v>44773</v>
      </c>
      <c r="CB274" s="5">
        <v>17</v>
      </c>
      <c r="CC274" s="6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6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6">
        <v>44804</v>
      </c>
      <c r="AX275" s="5">
        <v>0.2</v>
      </c>
      <c r="AY275" s="6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6">
        <v>44804</v>
      </c>
      <c r="BJ275" s="5">
        <v>9.4</v>
      </c>
      <c r="BK275" s="6">
        <v>44804</v>
      </c>
      <c r="BL275" s="5">
        <v>0.6</v>
      </c>
      <c r="BM275" s="6">
        <v>44804</v>
      </c>
      <c r="BN275" s="5">
        <v>14.53</v>
      </c>
      <c r="BO275" s="6">
        <v>44804</v>
      </c>
      <c r="BP275" s="5">
        <v>1.3</v>
      </c>
      <c r="BQ275" s="6">
        <v>44804</v>
      </c>
      <c r="BR275" s="5">
        <v>1520</v>
      </c>
      <c r="BS275" s="6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6">
        <v>44804</v>
      </c>
      <c r="BZ275" s="5">
        <v>21.3</v>
      </c>
      <c r="CA275" s="6">
        <v>44804</v>
      </c>
      <c r="CB275" s="5">
        <v>14.3</v>
      </c>
      <c r="CC275" s="6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6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6">
        <v>44834</v>
      </c>
      <c r="AX276" s="5">
        <v>0.2</v>
      </c>
      <c r="AY276" s="6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6">
        <v>44834</v>
      </c>
      <c r="BJ276" s="5">
        <v>8.5</v>
      </c>
      <c r="BK276" s="6">
        <v>44834</v>
      </c>
      <c r="BL276" s="5">
        <v>-0.3</v>
      </c>
      <c r="BM276" s="6">
        <v>44834</v>
      </c>
      <c r="BN276" s="5">
        <v>12.6</v>
      </c>
      <c r="BO276" s="6">
        <v>44834</v>
      </c>
      <c r="BP276" s="5">
        <v>0.3</v>
      </c>
      <c r="BQ276" s="6">
        <v>44834</v>
      </c>
      <c r="BR276" s="5">
        <v>1470</v>
      </c>
      <c r="BS276" s="6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6">
        <v>44834</v>
      </c>
      <c r="BZ276" s="5">
        <v>22.2</v>
      </c>
      <c r="CA276" s="6">
        <v>44834</v>
      </c>
      <c r="CB276" s="5">
        <v>14.3</v>
      </c>
      <c r="CC276" s="6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6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6">
        <v>44865</v>
      </c>
      <c r="AX277" s="5">
        <v>0.1</v>
      </c>
      <c r="AY277" s="6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6">
        <v>44865</v>
      </c>
      <c r="BJ277" s="5">
        <v>8.1</v>
      </c>
      <c r="BK277" s="6">
        <v>44865</v>
      </c>
      <c r="BL277" s="5">
        <v>1.3</v>
      </c>
      <c r="BM277" s="6">
        <v>44865</v>
      </c>
      <c r="BN277" s="5">
        <v>9.81</v>
      </c>
      <c r="BO277" s="6">
        <v>44865</v>
      </c>
      <c r="BP277" s="5">
        <v>0.6</v>
      </c>
      <c r="BQ277" s="6">
        <v>44865</v>
      </c>
      <c r="BR277" s="5">
        <v>1440</v>
      </c>
      <c r="BS277" s="6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6">
        <v>44865</v>
      </c>
      <c r="BZ277" s="5">
        <v>13.5</v>
      </c>
      <c r="CA277" s="6">
        <v>44865</v>
      </c>
      <c r="CB277" s="5">
        <v>13.2</v>
      </c>
      <c r="CC277" s="6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6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6">
        <v>44895</v>
      </c>
      <c r="AX278" s="5">
        <v>-0.7</v>
      </c>
      <c r="AY278" s="6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6">
        <v>44895</v>
      </c>
      <c r="BJ278" s="5">
        <v>5.6</v>
      </c>
      <c r="BK278" s="6">
        <v>44895</v>
      </c>
      <c r="BL278" s="5">
        <v>-1.2</v>
      </c>
      <c r="BM278" s="6">
        <v>44895</v>
      </c>
      <c r="BN278" s="5">
        <v>6.22</v>
      </c>
      <c r="BO278" s="6">
        <v>44895</v>
      </c>
      <c r="BP278" s="5">
        <v>0.6</v>
      </c>
      <c r="BQ278" s="6">
        <v>44895</v>
      </c>
      <c r="BR278" s="5">
        <v>1420</v>
      </c>
      <c r="BS278" s="6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6">
        <v>44895</v>
      </c>
      <c r="BZ278" s="5">
        <v>10.8</v>
      </c>
      <c r="CA278" s="6">
        <v>44895</v>
      </c>
      <c r="CB278" s="5">
        <v>2.2999999999999998</v>
      </c>
      <c r="CC278" s="6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6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6">
        <v>44926</v>
      </c>
      <c r="AX279" s="5">
        <v>-1.8</v>
      </c>
      <c r="AY279" s="6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6">
        <v>44926</v>
      </c>
      <c r="BJ279" s="5">
        <v>5.4</v>
      </c>
      <c r="BK279" s="6">
        <v>44926</v>
      </c>
      <c r="BL279" s="5">
        <v>-1</v>
      </c>
      <c r="BM279" s="6">
        <v>44926</v>
      </c>
      <c r="BN279" s="5">
        <v>5.39</v>
      </c>
      <c r="BO279" s="6">
        <v>44926</v>
      </c>
      <c r="BP279" s="5">
        <v>-0.1</v>
      </c>
      <c r="BQ279" s="6">
        <v>44926</v>
      </c>
      <c r="BR279" s="5">
        <v>1340</v>
      </c>
      <c r="BS279" s="6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6">
        <v>44926</v>
      </c>
      <c r="BZ279" s="5">
        <v>7.2</v>
      </c>
      <c r="CA279" s="6">
        <v>44926</v>
      </c>
      <c r="CB279" s="5">
        <v>2.2000000000000002</v>
      </c>
      <c r="CC279" s="6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6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6">
        <v>44957</v>
      </c>
      <c r="AX280" s="5">
        <v>1.8</v>
      </c>
      <c r="AY280" s="6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6">
        <v>44957</v>
      </c>
      <c r="BJ280" s="5">
        <v>7.7</v>
      </c>
      <c r="BK280" s="6">
        <v>44957</v>
      </c>
      <c r="BL280" s="5">
        <v>4.0999999999999996</v>
      </c>
      <c r="BM280" s="6">
        <v>44957</v>
      </c>
      <c r="BN280" s="5">
        <v>2.5</v>
      </c>
      <c r="BO280" s="6">
        <v>44957</v>
      </c>
      <c r="BP280" s="5">
        <v>-0.7</v>
      </c>
      <c r="BQ280" s="6">
        <v>44957</v>
      </c>
      <c r="BR280" s="5">
        <v>1361</v>
      </c>
      <c r="BS280" s="6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6">
        <v>44957</v>
      </c>
      <c r="BZ280" s="5">
        <v>11.6</v>
      </c>
      <c r="CA280" s="6">
        <v>44957</v>
      </c>
      <c r="CB280" s="5">
        <v>3.5</v>
      </c>
      <c r="CC280" s="6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6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6">
        <v>44985</v>
      </c>
      <c r="AX281" s="5">
        <v>-0.1</v>
      </c>
      <c r="AY281" s="6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6">
        <v>44985</v>
      </c>
      <c r="BJ281" s="5">
        <v>5.5</v>
      </c>
      <c r="BK281" s="6">
        <v>44985</v>
      </c>
      <c r="BL281" s="5">
        <v>-1.1000000000000001</v>
      </c>
      <c r="BM281" s="6">
        <v>44985</v>
      </c>
      <c r="BN281" s="5">
        <v>0.96</v>
      </c>
      <c r="BO281" s="6">
        <v>44985</v>
      </c>
      <c r="BP281" s="5">
        <v>-0.2</v>
      </c>
      <c r="BQ281" s="6">
        <v>44985</v>
      </c>
      <c r="BR281" s="5">
        <v>1404</v>
      </c>
      <c r="BS281" s="6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6">
        <v>44985</v>
      </c>
      <c r="BZ281" s="5">
        <v>7.2</v>
      </c>
      <c r="CA281" s="6">
        <v>44985</v>
      </c>
      <c r="CB281" s="5">
        <v>0.1</v>
      </c>
      <c r="CC281" s="6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6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6">
        <v>45016</v>
      </c>
      <c r="AX282" s="5">
        <v>-0.6</v>
      </c>
      <c r="AY282" s="6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6">
        <v>45016</v>
      </c>
      <c r="BJ282" s="5">
        <v>2.2000000000000002</v>
      </c>
      <c r="BK282" s="6">
        <v>45016</v>
      </c>
      <c r="BL282" s="5">
        <v>-1.1000000000000001</v>
      </c>
      <c r="BM282" s="6">
        <v>45016</v>
      </c>
      <c r="BN282" s="5">
        <v>-3.68</v>
      </c>
      <c r="BO282" s="6">
        <v>45016</v>
      </c>
      <c r="BP282" s="5">
        <v>0.1</v>
      </c>
      <c r="BQ282" s="6">
        <v>45016</v>
      </c>
      <c r="BR282" s="5">
        <v>1342</v>
      </c>
      <c r="BS282" s="6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6">
        <v>45016</v>
      </c>
      <c r="BZ282" s="5">
        <v>4.2</v>
      </c>
      <c r="CA282" s="6">
        <v>45016</v>
      </c>
      <c r="CB282" s="5">
        <v>-9</v>
      </c>
      <c r="CC282" s="6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Q283" s="6">
        <v>45596</v>
      </c>
      <c r="R283" s="5">
        <v>-11.9</v>
      </c>
      <c r="S283" s="6">
        <v>45596</v>
      </c>
      <c r="T283" s="5">
        <v>-4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6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6">
        <v>45046</v>
      </c>
      <c r="AX283" s="5">
        <v>0.7</v>
      </c>
      <c r="AY283" s="6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6">
        <v>45046</v>
      </c>
      <c r="BJ283" s="5">
        <v>1.6</v>
      </c>
      <c r="BK283" s="6">
        <v>45046</v>
      </c>
      <c r="BL283" s="5">
        <v>0.7</v>
      </c>
      <c r="BM283" s="6">
        <v>45046</v>
      </c>
      <c r="BN283" s="5">
        <v>-3.56</v>
      </c>
      <c r="BO283" s="6">
        <v>45046</v>
      </c>
      <c r="BP283" s="5">
        <v>-0.5</v>
      </c>
      <c r="BQ283" s="6">
        <v>45046</v>
      </c>
      <c r="BR283" s="5">
        <v>1368</v>
      </c>
      <c r="BS283" s="6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6">
        <v>45046</v>
      </c>
      <c r="BZ283" s="5">
        <v>-1.3</v>
      </c>
      <c r="CA283" s="6">
        <v>45046</v>
      </c>
      <c r="CB283" s="5">
        <v>-4.7</v>
      </c>
      <c r="CC283" s="6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Q284" s="6">
        <v>45626</v>
      </c>
      <c r="R284" s="5">
        <v>31.2</v>
      </c>
      <c r="S284" s="6">
        <v>45626</v>
      </c>
      <c r="T284" s="5">
        <v>-2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6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6">
        <v>45077</v>
      </c>
      <c r="AX284" s="5">
        <v>-0.1</v>
      </c>
      <c r="AY284" s="6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6">
        <v>45077</v>
      </c>
      <c r="BJ284" s="5">
        <v>2.2999999999999998</v>
      </c>
      <c r="BK284" s="6">
        <v>45077</v>
      </c>
      <c r="BL284" s="5">
        <v>0.4</v>
      </c>
      <c r="BM284" s="6">
        <v>45077</v>
      </c>
      <c r="BN284" s="5">
        <v>-3.71</v>
      </c>
      <c r="BO284" s="6">
        <v>45077</v>
      </c>
      <c r="BP284" s="5">
        <v>-0.5</v>
      </c>
      <c r="BQ284" s="6">
        <v>45077</v>
      </c>
      <c r="BR284" s="5">
        <v>1583</v>
      </c>
      <c r="BS284" s="6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6">
        <v>45077</v>
      </c>
      <c r="BZ284" s="5">
        <v>-2.4</v>
      </c>
      <c r="CA284" s="6">
        <v>45077</v>
      </c>
      <c r="CB284" s="5">
        <v>-7.1</v>
      </c>
      <c r="CC284" s="6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Q285" s="6">
        <v>45657</v>
      </c>
      <c r="R285" s="5">
        <v>0.2</v>
      </c>
      <c r="S285" s="6">
        <v>45657</v>
      </c>
      <c r="T285" s="5">
        <v>-4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6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6">
        <v>45107</v>
      </c>
      <c r="AX285" s="5">
        <v>-0.6</v>
      </c>
      <c r="AY285" s="6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6">
        <v>45107</v>
      </c>
      <c r="BJ285" s="5">
        <v>1.9</v>
      </c>
      <c r="BK285" s="6">
        <v>45107</v>
      </c>
      <c r="BL285" s="5">
        <v>0.3</v>
      </c>
      <c r="BM285" s="6">
        <v>45107</v>
      </c>
      <c r="BN285" s="5">
        <v>-6.78</v>
      </c>
      <c r="BO285" s="6">
        <v>45107</v>
      </c>
      <c r="BP285" s="5">
        <v>-0.5</v>
      </c>
      <c r="BQ285" s="6">
        <v>45107</v>
      </c>
      <c r="BR285" s="5">
        <v>1415</v>
      </c>
      <c r="BS285" s="6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6">
        <v>45107</v>
      </c>
      <c r="BZ285" s="5">
        <v>-4</v>
      </c>
      <c r="CA285" s="6">
        <v>45107</v>
      </c>
      <c r="CB285" s="5">
        <v>-7.8</v>
      </c>
      <c r="CC285" s="6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Q286" s="6">
        <v>45688</v>
      </c>
      <c r="R286" s="5">
        <v>-12.6</v>
      </c>
      <c r="S286" s="6">
        <v>45688</v>
      </c>
      <c r="T286" s="5">
        <v>-5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6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6">
        <v>45138</v>
      </c>
      <c r="AX286" s="5">
        <v>0.3</v>
      </c>
      <c r="AY286" s="6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6">
        <v>45138</v>
      </c>
      <c r="BJ286" s="5">
        <v>3</v>
      </c>
      <c r="BK286" s="6">
        <v>45138</v>
      </c>
      <c r="BL286" s="5">
        <v>0.4</v>
      </c>
      <c r="BM286" s="6">
        <v>45138</v>
      </c>
      <c r="BN286" s="5">
        <v>-4.05</v>
      </c>
      <c r="BO286" s="6">
        <v>45138</v>
      </c>
      <c r="BP286" s="5">
        <v>-0.3</v>
      </c>
      <c r="BQ286" s="6">
        <v>45138</v>
      </c>
      <c r="BR286" s="5">
        <v>1473</v>
      </c>
      <c r="BS286" s="6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6">
        <v>45138</v>
      </c>
      <c r="BZ286" s="5">
        <v>-3.3</v>
      </c>
      <c r="CA286" s="6">
        <v>45138</v>
      </c>
      <c r="CB286" s="5">
        <v>-4.5</v>
      </c>
      <c r="CC286" s="6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Q287" s="6">
        <v>45716</v>
      </c>
      <c r="R287" s="5">
        <v>5.7</v>
      </c>
      <c r="S287" s="6">
        <v>45716</v>
      </c>
      <c r="T287" s="5">
        <v>-5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6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6">
        <v>45169</v>
      </c>
      <c r="AX287" s="5">
        <v>0.1</v>
      </c>
      <c r="AY287" s="6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6">
        <v>45169</v>
      </c>
      <c r="BJ287" s="5">
        <v>3</v>
      </c>
      <c r="BK287" s="6">
        <v>45169</v>
      </c>
      <c r="BL287" s="5">
        <v>0.6</v>
      </c>
      <c r="BM287" s="6">
        <v>45169</v>
      </c>
      <c r="BN287" s="5">
        <v>-1.59</v>
      </c>
      <c r="BO287" s="6">
        <v>45169</v>
      </c>
      <c r="BP287" s="5">
        <v>0</v>
      </c>
      <c r="BQ287" s="6">
        <v>45169</v>
      </c>
      <c r="BR287" s="5">
        <v>1305</v>
      </c>
      <c r="BS287" s="6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6">
        <v>45169</v>
      </c>
      <c r="BZ287" s="5">
        <v>-1.8</v>
      </c>
      <c r="CA287" s="6">
        <v>45169</v>
      </c>
      <c r="CB287" s="5">
        <v>-4.0999999999999996</v>
      </c>
      <c r="CC287" s="6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Q288" s="6">
        <v>45747</v>
      </c>
      <c r="R288" s="5">
        <v>-20</v>
      </c>
      <c r="S288" s="6">
        <v>45747</v>
      </c>
      <c r="T288" s="5">
        <v>-2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6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6">
        <v>45199</v>
      </c>
      <c r="AX288" s="5">
        <v>0.1</v>
      </c>
      <c r="AY288" s="6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6">
        <v>45199</v>
      </c>
      <c r="BJ288" s="5">
        <v>4.2</v>
      </c>
      <c r="BK288" s="6">
        <v>45199</v>
      </c>
      <c r="BL288" s="5">
        <v>0.8</v>
      </c>
      <c r="BM288" s="6">
        <v>45199</v>
      </c>
      <c r="BN288" s="5">
        <v>0.74</v>
      </c>
      <c r="BO288" s="6">
        <v>45199</v>
      </c>
      <c r="BP288" s="5">
        <v>0</v>
      </c>
      <c r="BQ288" s="6">
        <v>45199</v>
      </c>
      <c r="BR288" s="5">
        <v>1363</v>
      </c>
      <c r="BS288" s="6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6">
        <v>45199</v>
      </c>
      <c r="BZ288" s="5">
        <v>0.5</v>
      </c>
      <c r="CA288" s="6">
        <v>45199</v>
      </c>
      <c r="CB288" s="5">
        <v>-2.2999999999999998</v>
      </c>
      <c r="CC288" s="6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Q289" s="6">
        <v>45777</v>
      </c>
      <c r="R289" s="5">
        <v>-8.1</v>
      </c>
      <c r="S289" s="6">
        <v>45777</v>
      </c>
      <c r="T289" s="5">
        <v>-4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6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6">
        <v>45230</v>
      </c>
      <c r="AX289" s="5">
        <v>-0.7</v>
      </c>
      <c r="AY289" s="6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6">
        <v>45230</v>
      </c>
      <c r="BJ289" s="5">
        <v>2.7</v>
      </c>
      <c r="BK289" s="6">
        <v>45230</v>
      </c>
      <c r="BL289" s="5">
        <v>-0.2</v>
      </c>
      <c r="BM289" s="6">
        <v>45230</v>
      </c>
      <c r="BN289" s="5">
        <v>-0.25</v>
      </c>
      <c r="BO289" s="6">
        <v>45230</v>
      </c>
      <c r="BP289" s="5">
        <v>-0.3</v>
      </c>
      <c r="BQ289" s="6">
        <v>45230</v>
      </c>
      <c r="BR289" s="5">
        <v>1365</v>
      </c>
      <c r="BS289" s="6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6">
        <v>45230</v>
      </c>
      <c r="BZ289" s="5">
        <v>0.8</v>
      </c>
      <c r="CA289" s="6">
        <v>45230</v>
      </c>
      <c r="CB289" s="5">
        <v>-2.6</v>
      </c>
      <c r="CC289" s="6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6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6">
        <v>45260</v>
      </c>
      <c r="AX290" s="5">
        <v>0.5</v>
      </c>
      <c r="AY290" s="6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6">
        <v>45260</v>
      </c>
      <c r="BJ290" s="5">
        <v>4</v>
      </c>
      <c r="BK290" s="6">
        <v>45260</v>
      </c>
      <c r="BL290" s="5">
        <v>0.1</v>
      </c>
      <c r="BM290" s="6">
        <v>45260</v>
      </c>
      <c r="BN290" s="5">
        <v>0.24</v>
      </c>
      <c r="BO290" s="6">
        <v>45260</v>
      </c>
      <c r="BP290" s="5">
        <v>-0.3</v>
      </c>
      <c r="BQ290" s="6">
        <v>45260</v>
      </c>
      <c r="BR290" s="5">
        <v>1510</v>
      </c>
      <c r="BS290" s="6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6">
        <v>45260</v>
      </c>
      <c r="BZ290" s="5">
        <v>0.4</v>
      </c>
      <c r="CA290" s="6">
        <v>45260</v>
      </c>
      <c r="CB290" s="5">
        <v>1</v>
      </c>
      <c r="CC290" s="6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6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6">
        <v>45291</v>
      </c>
      <c r="AX291" s="5">
        <v>-0.1</v>
      </c>
      <c r="AY291" s="6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6">
        <v>45291</v>
      </c>
      <c r="BJ291" s="5">
        <v>5.5</v>
      </c>
      <c r="BK291" s="6">
        <v>45291</v>
      </c>
      <c r="BL291" s="5">
        <v>0.4</v>
      </c>
      <c r="BM291" s="6">
        <v>45291</v>
      </c>
      <c r="BN291" s="5">
        <v>1.1299999999999999</v>
      </c>
      <c r="BO291" s="6">
        <v>45291</v>
      </c>
      <c r="BP291" s="5">
        <v>0.5</v>
      </c>
      <c r="BQ291" s="6">
        <v>45291</v>
      </c>
      <c r="BR291" s="5">
        <v>1568</v>
      </c>
      <c r="BS291" s="6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6">
        <v>45291</v>
      </c>
      <c r="BZ291" s="5">
        <v>2.9</v>
      </c>
      <c r="CA291" s="6">
        <v>45291</v>
      </c>
      <c r="CB291" s="5">
        <v>0.5</v>
      </c>
      <c r="CC291" s="6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6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6">
        <v>45322</v>
      </c>
      <c r="AX292" s="5">
        <v>-1.3</v>
      </c>
      <c r="AY292" s="6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6">
        <v>45322</v>
      </c>
      <c r="BJ292" s="5">
        <v>0.3</v>
      </c>
      <c r="BK292" s="6">
        <v>45322</v>
      </c>
      <c r="BL292" s="5">
        <v>-1.1000000000000001</v>
      </c>
      <c r="BM292" s="6">
        <v>45322</v>
      </c>
      <c r="BN292" s="5">
        <v>-1.66</v>
      </c>
      <c r="BO292" s="6">
        <v>45322</v>
      </c>
      <c r="BP292" s="5">
        <v>-0.2</v>
      </c>
      <c r="BQ292" s="6">
        <v>45322</v>
      </c>
      <c r="BR292" s="5">
        <v>1376</v>
      </c>
      <c r="BS292" s="6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6">
        <v>45322</v>
      </c>
      <c r="BZ292" s="5">
        <v>0.5</v>
      </c>
      <c r="CA292" s="6">
        <v>45322</v>
      </c>
      <c r="CB292" s="5">
        <v>-0.7</v>
      </c>
      <c r="CC292" s="6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6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6">
        <v>45351</v>
      </c>
      <c r="AX293" s="5">
        <v>1.4</v>
      </c>
      <c r="AY293" s="6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6">
        <v>45351</v>
      </c>
      <c r="BJ293" s="5">
        <v>2.1</v>
      </c>
      <c r="BK293" s="6">
        <v>45351</v>
      </c>
      <c r="BL293" s="5">
        <v>0.7</v>
      </c>
      <c r="BM293" s="6">
        <v>45351</v>
      </c>
      <c r="BN293" s="5">
        <v>0.49</v>
      </c>
      <c r="BO293" s="6">
        <v>45351</v>
      </c>
      <c r="BP293" s="5">
        <v>0.2</v>
      </c>
      <c r="BQ293" s="6">
        <v>45351</v>
      </c>
      <c r="BR293" s="5">
        <v>1546</v>
      </c>
      <c r="BS293" s="6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6">
        <v>45351</v>
      </c>
      <c r="BZ293" s="5">
        <v>5</v>
      </c>
      <c r="CA293" s="6">
        <v>45351</v>
      </c>
      <c r="CB293" s="5">
        <v>3.4</v>
      </c>
      <c r="CC293" s="6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6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6">
        <v>45382</v>
      </c>
      <c r="AX294" s="5">
        <v>0.2</v>
      </c>
      <c r="AY294" s="6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6">
        <v>45382</v>
      </c>
      <c r="BJ294" s="5">
        <v>3.6</v>
      </c>
      <c r="BK294" s="6">
        <v>45382</v>
      </c>
      <c r="BL294" s="5">
        <v>0.5</v>
      </c>
      <c r="BM294" s="6">
        <v>45382</v>
      </c>
      <c r="BN294" s="5">
        <v>1.42</v>
      </c>
      <c r="BO294" s="6">
        <v>45382</v>
      </c>
      <c r="BP294" s="5">
        <v>-0.5</v>
      </c>
      <c r="BQ294" s="6">
        <v>45382</v>
      </c>
      <c r="BR294" s="5">
        <v>1299</v>
      </c>
      <c r="BS294" s="6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6">
        <v>45382</v>
      </c>
      <c r="BZ294" s="5">
        <v>1.5</v>
      </c>
      <c r="CA294" s="6">
        <v>45382</v>
      </c>
      <c r="CB294" s="5">
        <v>3.6</v>
      </c>
      <c r="CC294" s="6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6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6">
        <v>45412</v>
      </c>
      <c r="AX295" s="5">
        <v>-0.5</v>
      </c>
      <c r="AY295" s="6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6">
        <v>45412</v>
      </c>
      <c r="BJ295" s="5">
        <v>2.8</v>
      </c>
      <c r="BK295" s="6">
        <v>45412</v>
      </c>
      <c r="BL295" s="5">
        <v>-0.2</v>
      </c>
      <c r="BM295" s="6">
        <v>45412</v>
      </c>
      <c r="BN295" s="5">
        <v>1.46</v>
      </c>
      <c r="BO295" s="6">
        <v>45412</v>
      </c>
      <c r="BP295" s="5">
        <v>0.2</v>
      </c>
      <c r="BQ295" s="6">
        <v>45412</v>
      </c>
      <c r="BR295" s="5">
        <v>1377</v>
      </c>
      <c r="BS295" s="6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6">
        <v>45412</v>
      </c>
      <c r="BZ295" s="5">
        <v>4.5</v>
      </c>
      <c r="CA295" s="6">
        <v>45412</v>
      </c>
      <c r="CB295" s="5">
        <v>4.2</v>
      </c>
      <c r="CC295" s="6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6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6">
        <v>45443</v>
      </c>
      <c r="AX296" s="5">
        <v>0.8</v>
      </c>
      <c r="AY296" s="6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6">
        <v>45443</v>
      </c>
      <c r="BJ296" s="5">
        <v>2.6</v>
      </c>
      <c r="BK296" s="6">
        <v>45443</v>
      </c>
      <c r="BL296" s="5">
        <v>0.2</v>
      </c>
      <c r="BM296" s="6">
        <v>45443</v>
      </c>
      <c r="BN296" s="5">
        <v>1.74</v>
      </c>
      <c r="BO296" s="6">
        <v>45443</v>
      </c>
      <c r="BP296" s="5">
        <v>0.5</v>
      </c>
      <c r="BQ296" s="6">
        <v>45443</v>
      </c>
      <c r="BR296" s="5">
        <v>1315</v>
      </c>
      <c r="BS296" s="6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6">
        <v>45443</v>
      </c>
      <c r="BZ296" s="5">
        <v>4</v>
      </c>
      <c r="CA296" s="6">
        <v>45443</v>
      </c>
      <c r="CB296" s="5">
        <v>6</v>
      </c>
      <c r="CC296" s="6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6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6">
        <v>45473</v>
      </c>
      <c r="AX297" s="5">
        <v>0</v>
      </c>
      <c r="AY297" s="6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6">
        <v>45473</v>
      </c>
      <c r="BJ297" s="5">
        <v>2</v>
      </c>
      <c r="BK297" s="6">
        <v>45473</v>
      </c>
      <c r="BL297" s="5">
        <v>-0.2</v>
      </c>
      <c r="BM297" s="6">
        <v>45473</v>
      </c>
      <c r="BN297" s="5">
        <v>2.38</v>
      </c>
      <c r="BO297" s="6">
        <v>45473</v>
      </c>
      <c r="BP297" s="5">
        <v>0.1</v>
      </c>
      <c r="BQ297" s="6">
        <v>45473</v>
      </c>
      <c r="BR297" s="5">
        <v>1329</v>
      </c>
      <c r="BS297" s="6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6">
        <v>45473</v>
      </c>
      <c r="BZ297" s="5">
        <v>5.7</v>
      </c>
      <c r="CA297" s="6">
        <v>45473</v>
      </c>
      <c r="CB297" s="5">
        <v>7.1</v>
      </c>
      <c r="CC297" s="6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6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6">
        <v>45504</v>
      </c>
      <c r="AX298" s="5">
        <v>-0.3</v>
      </c>
      <c r="AY298" s="6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6">
        <v>45504</v>
      </c>
      <c r="BJ298" s="5">
        <v>2.7</v>
      </c>
      <c r="BK298" s="6">
        <v>45504</v>
      </c>
      <c r="BL298" s="5">
        <v>1</v>
      </c>
      <c r="BM298" s="6">
        <v>45504</v>
      </c>
      <c r="BN298" s="5">
        <v>2.89</v>
      </c>
      <c r="BO298" s="6">
        <v>45504</v>
      </c>
      <c r="BP298" s="5">
        <v>0.2</v>
      </c>
      <c r="BQ298" s="6">
        <v>45504</v>
      </c>
      <c r="BR298" s="5">
        <v>1238</v>
      </c>
      <c r="BS298" s="6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6">
        <v>45504</v>
      </c>
      <c r="BZ298" s="5">
        <v>5</v>
      </c>
      <c r="CA298" s="6">
        <v>45504</v>
      </c>
      <c r="CB298" s="5">
        <v>8.4</v>
      </c>
      <c r="CC298" s="6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6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6">
        <v>45535</v>
      </c>
      <c r="AX299" s="5">
        <v>0.9</v>
      </c>
      <c r="AY299" s="6">
        <v>45535</v>
      </c>
      <c r="AZ299" s="5">
        <v>0.81</v>
      </c>
      <c r="BA299" s="6">
        <v>45535</v>
      </c>
      <c r="BB299" s="5">
        <v>7000</v>
      </c>
      <c r="BC299" s="6">
        <v>45535</v>
      </c>
      <c r="BD299" s="5">
        <v>1.3</v>
      </c>
      <c r="BE299" s="6">
        <v>45535</v>
      </c>
      <c r="BF299" s="5">
        <v>15.13</v>
      </c>
      <c r="BG299" s="6">
        <v>45535</v>
      </c>
      <c r="BH299" s="5">
        <v>15.131</v>
      </c>
      <c r="BI299" s="6">
        <v>45535</v>
      </c>
      <c r="BJ299" s="5">
        <v>2.1</v>
      </c>
      <c r="BK299" s="6">
        <v>45535</v>
      </c>
      <c r="BL299" s="5">
        <v>0.1</v>
      </c>
      <c r="BM299" s="6">
        <v>45535</v>
      </c>
      <c r="BN299" s="5">
        <v>1.0900000000000001</v>
      </c>
      <c r="BO299" s="6">
        <v>45535</v>
      </c>
      <c r="BP299" s="5">
        <v>0.2</v>
      </c>
      <c r="BQ299" s="6">
        <v>45535</v>
      </c>
      <c r="BR299" s="5">
        <v>1356</v>
      </c>
      <c r="BS299" s="6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6">
        <v>45535</v>
      </c>
      <c r="BZ299" s="5">
        <v>5.0999999999999996</v>
      </c>
      <c r="CA299" s="6">
        <v>45535</v>
      </c>
      <c r="CB299" s="5">
        <v>7.6</v>
      </c>
      <c r="CC299" s="6">
        <v>45535</v>
      </c>
      <c r="CD299" s="5">
        <v>-70.430999999999997</v>
      </c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6">
        <v>45565</v>
      </c>
      <c r="AJ300" s="5">
        <v>91.5</v>
      </c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U300" s="6">
        <v>45565</v>
      </c>
      <c r="AV300" s="5">
        <v>0.1</v>
      </c>
      <c r="AW300" s="6">
        <v>45565</v>
      </c>
      <c r="AX300" s="5">
        <v>-0.4</v>
      </c>
      <c r="AY300" s="6">
        <v>45565</v>
      </c>
      <c r="AZ300" s="5">
        <v>-0.28000000000000003</v>
      </c>
      <c r="BA300" s="6">
        <v>45565</v>
      </c>
      <c r="BB300" s="5">
        <v>6700</v>
      </c>
      <c r="BC300" s="6">
        <v>45565</v>
      </c>
      <c r="BD300" s="5">
        <v>0.5</v>
      </c>
      <c r="BE300" s="6">
        <v>45565</v>
      </c>
      <c r="BF300" s="5">
        <v>15.77</v>
      </c>
      <c r="BG300" s="6">
        <v>45565</v>
      </c>
      <c r="BH300" s="5">
        <v>15.775</v>
      </c>
      <c r="BI300" s="6">
        <v>45565</v>
      </c>
      <c r="BJ300" s="5">
        <v>1.7</v>
      </c>
      <c r="BK300" s="6">
        <v>45565</v>
      </c>
      <c r="BL300" s="5">
        <v>0.4</v>
      </c>
      <c r="BM300" s="6">
        <v>45565</v>
      </c>
      <c r="BN300" s="5">
        <v>-0.4</v>
      </c>
      <c r="BO300" s="6">
        <v>45565</v>
      </c>
      <c r="BP300" s="5">
        <v>-0.2</v>
      </c>
      <c r="BQ300" s="6">
        <v>45565</v>
      </c>
      <c r="BR300" s="5">
        <v>1354</v>
      </c>
      <c r="BS300" s="6">
        <v>45565</v>
      </c>
      <c r="BT300" s="5">
        <v>1428</v>
      </c>
      <c r="BU300" s="6">
        <v>45565</v>
      </c>
      <c r="BV300" s="5">
        <v>-1.03</v>
      </c>
      <c r="BW300" s="6">
        <v>45565</v>
      </c>
      <c r="BX300" s="5">
        <v>738</v>
      </c>
      <c r="BY300" s="6">
        <v>45565</v>
      </c>
      <c r="BZ300" s="5">
        <v>2.4</v>
      </c>
      <c r="CA300" s="6">
        <v>45565</v>
      </c>
      <c r="CB300" s="5">
        <v>8.8000000000000007</v>
      </c>
      <c r="CC300" s="6">
        <v>45565</v>
      </c>
      <c r="CD300" s="5">
        <v>-84.358999999999995</v>
      </c>
      <c r="CE300" s="8"/>
      <c r="CG300" s="6">
        <v>45565</v>
      </c>
      <c r="CH300" s="5">
        <v>-0.5</v>
      </c>
      <c r="CI300" s="6">
        <v>45565</v>
      </c>
      <c r="CJ300" s="5">
        <v>-0.7</v>
      </c>
      <c r="CK300" s="6">
        <v>45538</v>
      </c>
      <c r="CL300" s="5">
        <v>2.11</v>
      </c>
      <c r="CM300" s="6">
        <v>45565</v>
      </c>
      <c r="CN300" s="5">
        <v>0.2</v>
      </c>
      <c r="CO300" s="6">
        <v>45565</v>
      </c>
      <c r="CP300" s="5">
        <v>0.3</v>
      </c>
      <c r="CQ300" s="6">
        <v>45565</v>
      </c>
      <c r="CR300" s="5">
        <v>2.4</v>
      </c>
      <c r="CS300" s="6">
        <v>45565</v>
      </c>
      <c r="CT300" s="5">
        <v>3.3</v>
      </c>
      <c r="CU300" s="6">
        <v>45565</v>
      </c>
      <c r="CV300" s="5">
        <v>2.6507800000000001</v>
      </c>
      <c r="DA300" s="6">
        <v>45565</v>
      </c>
      <c r="DB300" s="5">
        <v>0.3</v>
      </c>
      <c r="DC300" s="6">
        <v>45565</v>
      </c>
      <c r="DD300" s="5">
        <v>3.1</v>
      </c>
      <c r="DE300" s="6">
        <v>45565</v>
      </c>
      <c r="DF300" s="5">
        <v>0.5</v>
      </c>
      <c r="DG300" s="6">
        <v>45565</v>
      </c>
      <c r="DH300" s="5">
        <v>5.3</v>
      </c>
      <c r="DI300" s="6">
        <v>45565</v>
      </c>
      <c r="DJ300" s="5">
        <v>3.1</v>
      </c>
      <c r="DK300" s="6">
        <v>45565</v>
      </c>
      <c r="DL300" s="5">
        <v>4.5999999999999996</v>
      </c>
      <c r="DM300" s="6">
        <v>45565</v>
      </c>
      <c r="DN300" s="5">
        <v>4.7</v>
      </c>
      <c r="DS300" s="6">
        <v>45565</v>
      </c>
      <c r="DT300" s="5">
        <v>56.16</v>
      </c>
      <c r="DU300" s="6">
        <v>45565</v>
      </c>
      <c r="DV300" s="5">
        <v>2.6</v>
      </c>
      <c r="DW300" s="6">
        <v>45565</v>
      </c>
      <c r="DX300" s="5">
        <v>0.2</v>
      </c>
      <c r="DY300" s="6">
        <v>45565</v>
      </c>
      <c r="DZ300" s="5">
        <v>99.7</v>
      </c>
      <c r="EA300" s="6">
        <v>45565</v>
      </c>
      <c r="EB300" s="5">
        <v>100.0946</v>
      </c>
    </row>
    <row r="301" spans="1:132" x14ac:dyDescent="0.2">
      <c r="A301" s="6">
        <v>45596</v>
      </c>
      <c r="B301" s="5">
        <v>46.5</v>
      </c>
      <c r="C301" s="6">
        <v>45596</v>
      </c>
      <c r="D301" s="5">
        <v>47.1</v>
      </c>
      <c r="E301" s="6">
        <v>45596</v>
      </c>
      <c r="F301" s="5">
        <v>54.8</v>
      </c>
      <c r="G301" s="6">
        <v>45596</v>
      </c>
      <c r="H301" s="5">
        <v>56</v>
      </c>
      <c r="O301" s="6">
        <v>45596</v>
      </c>
      <c r="P301" s="5">
        <v>41.6</v>
      </c>
      <c r="Y301" s="6">
        <v>45596</v>
      </c>
      <c r="Z301" s="5">
        <v>10.3</v>
      </c>
      <c r="AA301" s="6">
        <v>45596</v>
      </c>
      <c r="AB301" s="5">
        <v>-14</v>
      </c>
      <c r="AE301" s="6">
        <v>45596</v>
      </c>
      <c r="AF301" s="5">
        <v>70.5</v>
      </c>
      <c r="AG301" s="6">
        <v>45596</v>
      </c>
      <c r="AH301" s="5">
        <v>108.7</v>
      </c>
      <c r="AI301" s="6">
        <v>45596</v>
      </c>
      <c r="AJ301" s="5">
        <v>93.7</v>
      </c>
      <c r="AK301" s="6">
        <v>45596</v>
      </c>
      <c r="AL301" s="5">
        <v>12</v>
      </c>
      <c r="AM301" s="6">
        <v>45596</v>
      </c>
      <c r="AN301" s="5">
        <v>155004</v>
      </c>
      <c r="AQ301" s="6">
        <v>45596</v>
      </c>
      <c r="AR301" s="5">
        <v>4.0999999999999996</v>
      </c>
      <c r="AU301" s="6">
        <v>45596</v>
      </c>
      <c r="AV301" s="5">
        <v>0.4</v>
      </c>
      <c r="AW301" s="6">
        <v>45596</v>
      </c>
      <c r="AX301" s="5">
        <v>-0.5</v>
      </c>
      <c r="AY301" s="6">
        <v>45596</v>
      </c>
      <c r="AZ301" s="5">
        <v>-0.26</v>
      </c>
      <c r="BA301" s="6">
        <v>45596</v>
      </c>
      <c r="BB301" s="5">
        <v>6600</v>
      </c>
      <c r="BC301" s="6">
        <v>45596</v>
      </c>
      <c r="BD301" s="5">
        <v>1.7</v>
      </c>
      <c r="BE301" s="6">
        <v>45596</v>
      </c>
      <c r="BF301" s="5">
        <v>16.04</v>
      </c>
      <c r="BG301" s="6">
        <v>45596</v>
      </c>
      <c r="BH301" s="5">
        <v>16.038</v>
      </c>
      <c r="BI301" s="6">
        <v>45596</v>
      </c>
      <c r="BJ301" s="5">
        <v>2.8</v>
      </c>
      <c r="BK301" s="6">
        <v>45596</v>
      </c>
      <c r="BL301" s="5">
        <v>0.4</v>
      </c>
      <c r="BM301" s="6">
        <v>45596</v>
      </c>
      <c r="BN301" s="5">
        <v>0.94</v>
      </c>
      <c r="BO301" s="6">
        <v>45596</v>
      </c>
      <c r="BP301" s="5">
        <v>0.2</v>
      </c>
      <c r="BQ301" s="6">
        <v>45596</v>
      </c>
      <c r="BR301" s="5">
        <v>1311</v>
      </c>
      <c r="BS301" s="6">
        <v>45596</v>
      </c>
      <c r="BT301" s="5">
        <v>1419</v>
      </c>
      <c r="BU301" s="6">
        <v>45596</v>
      </c>
      <c r="BV301" s="5">
        <v>3.39</v>
      </c>
      <c r="BW301" s="6">
        <v>45596</v>
      </c>
      <c r="BX301" s="5">
        <v>610</v>
      </c>
      <c r="BY301" s="6">
        <v>45596</v>
      </c>
      <c r="BZ301" s="5">
        <v>1.9</v>
      </c>
      <c r="CA301" s="6">
        <v>45596</v>
      </c>
      <c r="CB301" s="5">
        <v>4.4000000000000004</v>
      </c>
      <c r="CC301" s="6">
        <v>45596</v>
      </c>
      <c r="CD301" s="5">
        <v>-73.835999999999999</v>
      </c>
      <c r="CE301" s="8"/>
      <c r="CG301" s="6">
        <v>45596</v>
      </c>
      <c r="CH301" s="5">
        <v>0.2</v>
      </c>
      <c r="CI301" s="6">
        <v>45596</v>
      </c>
      <c r="CJ301" s="5">
        <v>0.2</v>
      </c>
      <c r="CK301" s="6">
        <v>45566</v>
      </c>
      <c r="CL301" s="5">
        <v>1.62</v>
      </c>
      <c r="CM301" s="6">
        <v>45596</v>
      </c>
      <c r="CN301" s="5">
        <v>0.2</v>
      </c>
      <c r="CO301" s="6">
        <v>45596</v>
      </c>
      <c r="CP301" s="5">
        <v>0.3</v>
      </c>
      <c r="CQ301" s="6">
        <v>45596</v>
      </c>
      <c r="CR301" s="5">
        <v>2.6</v>
      </c>
      <c r="CS301" s="6">
        <v>45596</v>
      </c>
      <c r="CT301" s="5">
        <v>3.3</v>
      </c>
      <c r="CU301" s="6">
        <v>45596</v>
      </c>
      <c r="CV301" s="5">
        <v>2.79617</v>
      </c>
      <c r="DA301" s="6">
        <v>45596</v>
      </c>
      <c r="DB301" s="5">
        <v>0.6</v>
      </c>
      <c r="DC301" s="6">
        <v>45596</v>
      </c>
      <c r="DD301" s="5">
        <v>2.7</v>
      </c>
      <c r="DE301" s="6">
        <v>45596</v>
      </c>
      <c r="DF301" s="5">
        <v>0.4</v>
      </c>
      <c r="DG301" s="6">
        <v>45596</v>
      </c>
      <c r="DH301" s="5">
        <v>5.4</v>
      </c>
      <c r="DI301" s="6">
        <v>45596</v>
      </c>
      <c r="DJ301" s="5">
        <v>3</v>
      </c>
      <c r="DK301" s="6">
        <v>45596</v>
      </c>
      <c r="DL301" s="5">
        <v>4.4000000000000004</v>
      </c>
      <c r="DM301" s="6">
        <v>45596</v>
      </c>
      <c r="DN301" s="5">
        <v>4.5999999999999996</v>
      </c>
      <c r="DS301" s="6">
        <v>45596</v>
      </c>
      <c r="DT301" s="5">
        <v>46.11</v>
      </c>
      <c r="DU301" s="6">
        <v>45596</v>
      </c>
      <c r="DV301" s="5">
        <v>3.1</v>
      </c>
      <c r="DW301" s="6">
        <v>45596</v>
      </c>
      <c r="DX301" s="5">
        <v>1.2</v>
      </c>
      <c r="DY301" s="6">
        <v>45596</v>
      </c>
      <c r="DZ301" s="5">
        <v>99.5</v>
      </c>
      <c r="EA301" s="6">
        <v>45596</v>
      </c>
      <c r="EB301" s="5">
        <v>100.2499</v>
      </c>
    </row>
    <row r="302" spans="1:132" x14ac:dyDescent="0.2">
      <c r="A302" s="6">
        <v>45626</v>
      </c>
      <c r="B302" s="5">
        <v>48.4</v>
      </c>
      <c r="C302" s="6">
        <v>45626</v>
      </c>
      <c r="D302" s="5">
        <v>50.4</v>
      </c>
      <c r="E302" s="6">
        <v>45626</v>
      </c>
      <c r="F302" s="5">
        <v>50.3</v>
      </c>
      <c r="G302" s="6">
        <v>45626</v>
      </c>
      <c r="H302" s="5">
        <v>52.1</v>
      </c>
      <c r="O302" s="6">
        <v>45626</v>
      </c>
      <c r="P302" s="5">
        <v>40.200000000000003</v>
      </c>
      <c r="Y302" s="6">
        <v>45626</v>
      </c>
      <c r="Z302" s="5">
        <v>-5.5</v>
      </c>
      <c r="AA302" s="6">
        <v>45626</v>
      </c>
      <c r="AB302" s="5">
        <v>-14</v>
      </c>
      <c r="AE302" s="6">
        <v>45626</v>
      </c>
      <c r="AF302" s="5">
        <v>71.8</v>
      </c>
      <c r="AG302" s="6">
        <v>45626</v>
      </c>
      <c r="AH302" s="5">
        <v>111.7</v>
      </c>
      <c r="AI302" s="6">
        <v>45626</v>
      </c>
      <c r="AJ302" s="5">
        <v>101.7</v>
      </c>
      <c r="AK302" s="6">
        <v>45626</v>
      </c>
      <c r="AL302" s="5">
        <v>227</v>
      </c>
      <c r="AM302" s="6">
        <v>45626</v>
      </c>
      <c r="AN302" s="5">
        <v>155121</v>
      </c>
      <c r="AQ302" s="6">
        <v>45626</v>
      </c>
      <c r="AR302" s="5">
        <v>4.2</v>
      </c>
      <c r="AU302" s="6">
        <v>45626</v>
      </c>
      <c r="AV302" s="5">
        <v>0</v>
      </c>
      <c r="AW302" s="6">
        <v>45626</v>
      </c>
      <c r="AX302" s="5">
        <v>0.2</v>
      </c>
      <c r="AY302" s="6">
        <v>45626</v>
      </c>
      <c r="AZ302" s="5">
        <v>-0.15</v>
      </c>
      <c r="BA302" s="6">
        <v>45626</v>
      </c>
      <c r="BB302" s="5">
        <v>6400</v>
      </c>
      <c r="BC302" s="6">
        <v>45626</v>
      </c>
      <c r="BD302" s="5">
        <v>2.5</v>
      </c>
      <c r="BE302" s="6">
        <v>45626</v>
      </c>
      <c r="BF302" s="5">
        <v>16.5</v>
      </c>
      <c r="BG302" s="6">
        <v>45626</v>
      </c>
      <c r="BH302" s="5">
        <v>16.521000000000001</v>
      </c>
      <c r="BI302" s="6">
        <v>45626</v>
      </c>
      <c r="BJ302" s="5">
        <v>3.8</v>
      </c>
      <c r="BK302" s="6">
        <v>45626</v>
      </c>
      <c r="BL302" s="5">
        <v>0.7</v>
      </c>
      <c r="BM302" s="6">
        <v>45626</v>
      </c>
      <c r="BN302" s="5">
        <v>2.02</v>
      </c>
      <c r="BO302" s="6">
        <v>45626</v>
      </c>
      <c r="BP302" s="5">
        <v>-0.2</v>
      </c>
      <c r="BQ302" s="6">
        <v>45626</v>
      </c>
      <c r="BR302" s="5">
        <v>1289</v>
      </c>
      <c r="BS302" s="6">
        <v>45626</v>
      </c>
      <c r="BT302" s="5">
        <v>1493</v>
      </c>
      <c r="BU302" s="6">
        <v>45626</v>
      </c>
      <c r="BV302" s="5">
        <v>4.8</v>
      </c>
      <c r="BW302" s="6">
        <v>45626</v>
      </c>
      <c r="BX302" s="5">
        <v>664</v>
      </c>
      <c r="BY302" s="6">
        <v>45626</v>
      </c>
      <c r="BZ302" s="5">
        <v>6.6</v>
      </c>
      <c r="CA302" s="6">
        <v>45626</v>
      </c>
      <c r="CB302" s="5">
        <v>9.4</v>
      </c>
      <c r="CC302" s="6">
        <v>45626</v>
      </c>
      <c r="CD302" s="5">
        <v>-78.192999999999998</v>
      </c>
      <c r="CE302" s="8"/>
      <c r="CG302" s="6">
        <v>45626</v>
      </c>
      <c r="CH302" s="5">
        <v>-0.4</v>
      </c>
      <c r="CI302" s="6">
        <v>45626</v>
      </c>
      <c r="CJ302" s="5">
        <v>-1.1000000000000001</v>
      </c>
      <c r="CK302" s="6">
        <v>45597</v>
      </c>
      <c r="CL302" s="5">
        <v>3.08</v>
      </c>
      <c r="CM302" s="6">
        <v>45626</v>
      </c>
      <c r="CN302" s="5">
        <v>0.3</v>
      </c>
      <c r="CO302" s="6">
        <v>45626</v>
      </c>
      <c r="CP302" s="5">
        <v>0.3</v>
      </c>
      <c r="CQ302" s="6">
        <v>45626</v>
      </c>
      <c r="CR302" s="5">
        <v>2.7</v>
      </c>
      <c r="CS302" s="6">
        <v>45626</v>
      </c>
      <c r="CT302" s="5">
        <v>3.3</v>
      </c>
      <c r="CU302" s="6">
        <v>45626</v>
      </c>
      <c r="CV302" s="5">
        <v>2.8177400000000001</v>
      </c>
      <c r="DA302" s="6">
        <v>45626</v>
      </c>
      <c r="DB302" s="5">
        <v>0.3</v>
      </c>
      <c r="DC302" s="6">
        <v>45626</v>
      </c>
      <c r="DD302" s="5">
        <v>2.6</v>
      </c>
      <c r="DE302" s="6">
        <v>45626</v>
      </c>
      <c r="DF302" s="5">
        <v>0.4</v>
      </c>
      <c r="DG302" s="6">
        <v>45626</v>
      </c>
      <c r="DH302" s="5">
        <v>5.5</v>
      </c>
      <c r="DI302" s="6">
        <v>45626</v>
      </c>
      <c r="DJ302" s="5">
        <v>2.9</v>
      </c>
      <c r="DK302" s="6">
        <v>45626</v>
      </c>
      <c r="DL302" s="5">
        <v>4.4000000000000004</v>
      </c>
      <c r="DM302" s="6">
        <v>45626</v>
      </c>
      <c r="DN302" s="5">
        <v>4.3</v>
      </c>
      <c r="DS302" s="6">
        <v>45626</v>
      </c>
      <c r="DT302" s="5">
        <v>51.84</v>
      </c>
      <c r="DU302" s="6">
        <v>45626</v>
      </c>
      <c r="DV302" s="5">
        <v>3.7</v>
      </c>
      <c r="DW302" s="6">
        <v>45626</v>
      </c>
      <c r="DX302" s="5">
        <v>2.2000000000000002</v>
      </c>
      <c r="DY302" s="6">
        <v>45626</v>
      </c>
      <c r="DZ302" s="5">
        <v>99.7</v>
      </c>
      <c r="EA302" s="6">
        <v>45626</v>
      </c>
      <c r="EB302" s="5">
        <v>100.3918</v>
      </c>
    </row>
    <row r="303" spans="1:132" x14ac:dyDescent="0.2">
      <c r="A303" s="6">
        <v>45657</v>
      </c>
      <c r="B303" s="5">
        <v>49.3</v>
      </c>
      <c r="C303" s="6">
        <v>45657</v>
      </c>
      <c r="D303" s="5">
        <v>52.5</v>
      </c>
      <c r="E303" s="6">
        <v>45657</v>
      </c>
      <c r="F303" s="5">
        <v>52.5</v>
      </c>
      <c r="G303" s="6">
        <v>45657</v>
      </c>
      <c r="H303" s="5">
        <v>54.1</v>
      </c>
      <c r="O303" s="6">
        <v>45657</v>
      </c>
      <c r="P303" s="5">
        <v>36.9</v>
      </c>
      <c r="Y303" s="6">
        <v>45657</v>
      </c>
      <c r="Z303" s="5">
        <v>-16.399999999999999</v>
      </c>
      <c r="AA303" s="6">
        <v>45657</v>
      </c>
      <c r="AB303" s="5">
        <v>-10</v>
      </c>
      <c r="AE303" s="6">
        <v>45657</v>
      </c>
      <c r="AF303" s="5">
        <v>74</v>
      </c>
      <c r="AG303" s="6">
        <v>45657</v>
      </c>
      <c r="AH303" s="5">
        <v>104.7</v>
      </c>
      <c r="AI303" s="6">
        <v>45657</v>
      </c>
      <c r="AJ303" s="5">
        <v>105.1</v>
      </c>
      <c r="AK303" s="6">
        <v>45657</v>
      </c>
      <c r="AL303" s="5">
        <v>256</v>
      </c>
      <c r="AM303" s="6">
        <v>45657</v>
      </c>
      <c r="AN303" s="5">
        <v>155232</v>
      </c>
      <c r="AQ303" s="6">
        <v>45657</v>
      </c>
      <c r="AR303" s="5">
        <v>4.0999999999999996</v>
      </c>
      <c r="AU303" s="6">
        <v>45657</v>
      </c>
      <c r="AV303" s="5">
        <v>0.5</v>
      </c>
      <c r="AW303" s="6">
        <v>45657</v>
      </c>
      <c r="AX303" s="5">
        <v>0.6</v>
      </c>
      <c r="AY303" s="6">
        <v>45657</v>
      </c>
      <c r="AZ303" s="5">
        <v>0.92</v>
      </c>
      <c r="BA303" s="6">
        <v>45657</v>
      </c>
      <c r="BB303" s="5">
        <v>6700</v>
      </c>
      <c r="BC303" s="6">
        <v>45657</v>
      </c>
      <c r="BD303" s="5">
        <v>3.1</v>
      </c>
      <c r="BE303" s="6">
        <v>45657</v>
      </c>
      <c r="BF303" s="5">
        <v>16.8</v>
      </c>
      <c r="BG303" s="6">
        <v>45657</v>
      </c>
      <c r="BH303" s="5">
        <v>16.797999999999998</v>
      </c>
      <c r="BI303" s="6">
        <v>45657</v>
      </c>
      <c r="BJ303" s="5">
        <v>3.9</v>
      </c>
      <c r="BK303" s="6">
        <v>45657</v>
      </c>
      <c r="BL303" s="5">
        <v>0.4</v>
      </c>
      <c r="BM303" s="6">
        <v>45657</v>
      </c>
      <c r="BN303" s="5">
        <v>2.81</v>
      </c>
      <c r="BO303" s="6">
        <v>45657</v>
      </c>
      <c r="BP303" s="5">
        <v>-0.5</v>
      </c>
      <c r="BQ303" s="6">
        <v>45657</v>
      </c>
      <c r="BR303" s="5">
        <v>1499</v>
      </c>
      <c r="BS303" s="6">
        <v>45657</v>
      </c>
      <c r="BT303" s="5">
        <v>1482</v>
      </c>
      <c r="BU303" s="6">
        <v>45657</v>
      </c>
      <c r="BV303" s="5">
        <v>2.17</v>
      </c>
      <c r="BW303" s="6">
        <v>45657</v>
      </c>
      <c r="BX303" s="5">
        <v>698</v>
      </c>
      <c r="BY303" s="6">
        <v>45657</v>
      </c>
      <c r="BZ303" s="5">
        <v>2.6</v>
      </c>
      <c r="CA303" s="6">
        <v>45657</v>
      </c>
      <c r="CB303" s="5">
        <v>12.2</v>
      </c>
      <c r="CC303" s="6">
        <v>45657</v>
      </c>
      <c r="CD303" s="5">
        <v>-98.061999999999998</v>
      </c>
      <c r="CE303" s="8"/>
      <c r="CG303" s="6">
        <v>45657</v>
      </c>
      <c r="CH303" s="5">
        <v>-0.9</v>
      </c>
      <c r="CI303" s="6">
        <v>45657</v>
      </c>
      <c r="CJ303" s="5">
        <v>-2.2000000000000002</v>
      </c>
      <c r="CK303" s="6">
        <v>45628</v>
      </c>
      <c r="CL303" s="5">
        <v>2.2000000000000002</v>
      </c>
      <c r="CM303" s="6">
        <v>45657</v>
      </c>
      <c r="CN303" s="5">
        <v>0.4</v>
      </c>
      <c r="CO303" s="6">
        <v>45657</v>
      </c>
      <c r="CP303" s="5">
        <v>0.2</v>
      </c>
      <c r="CQ303" s="6">
        <v>45657</v>
      </c>
      <c r="CR303" s="5">
        <v>2.9</v>
      </c>
      <c r="CS303" s="6">
        <v>45657</v>
      </c>
      <c r="CT303" s="5">
        <v>3.2</v>
      </c>
      <c r="CU303" s="6">
        <v>45657</v>
      </c>
      <c r="CV303" s="5">
        <v>2.7943699999999998</v>
      </c>
      <c r="DA303" s="6">
        <v>45657</v>
      </c>
      <c r="DB303" s="5">
        <v>0.4</v>
      </c>
      <c r="DC303" s="6">
        <v>45657</v>
      </c>
      <c r="DD303" s="5">
        <v>2.4</v>
      </c>
      <c r="DE303" s="6">
        <v>45657</v>
      </c>
      <c r="DF303" s="5">
        <v>0.7</v>
      </c>
      <c r="DG303" s="6">
        <v>45657</v>
      </c>
      <c r="DH303" s="5">
        <v>5.7</v>
      </c>
      <c r="DI303" s="6">
        <v>45657</v>
      </c>
      <c r="DJ303" s="5">
        <v>3.1</v>
      </c>
      <c r="DK303" s="6">
        <v>45657</v>
      </c>
      <c r="DL303" s="5">
        <v>3.8</v>
      </c>
      <c r="DM303" s="6">
        <v>45657</v>
      </c>
      <c r="DN303" s="5">
        <v>4.2</v>
      </c>
      <c r="DS303" s="6">
        <v>45657</v>
      </c>
      <c r="DT303" s="5">
        <v>62.94</v>
      </c>
      <c r="DU303" s="6">
        <v>45657</v>
      </c>
      <c r="DV303" s="5">
        <v>3.9</v>
      </c>
      <c r="DW303" s="6">
        <v>45657</v>
      </c>
      <c r="DX303" s="5">
        <v>2.7</v>
      </c>
      <c r="DY303" s="6">
        <v>45657</v>
      </c>
      <c r="DZ303" s="5">
        <v>101.6</v>
      </c>
      <c r="EA303" s="6">
        <v>45657</v>
      </c>
      <c r="EB303" s="5">
        <v>100.53019999999999</v>
      </c>
    </row>
    <row r="304" spans="1:132" x14ac:dyDescent="0.2">
      <c r="A304" s="6">
        <v>45688</v>
      </c>
      <c r="B304" s="5">
        <v>50.9</v>
      </c>
      <c r="C304" s="6">
        <v>45688</v>
      </c>
      <c r="D304" s="5">
        <v>55.1</v>
      </c>
      <c r="E304" s="6">
        <v>45688</v>
      </c>
      <c r="F304" s="5">
        <v>54.9</v>
      </c>
      <c r="G304" s="6">
        <v>45688</v>
      </c>
      <c r="H304" s="5">
        <v>52.8</v>
      </c>
      <c r="O304" s="6">
        <v>45688</v>
      </c>
      <c r="P304" s="5">
        <v>39.5</v>
      </c>
      <c r="Y304" s="6">
        <v>45688</v>
      </c>
      <c r="Z304" s="5">
        <v>44.3</v>
      </c>
      <c r="AA304" s="6">
        <v>45688</v>
      </c>
      <c r="AB304" s="5">
        <v>-4</v>
      </c>
      <c r="AE304" s="6">
        <v>45688</v>
      </c>
      <c r="AF304" s="5">
        <v>71.099999999999994</v>
      </c>
      <c r="AG304" s="6">
        <v>45688</v>
      </c>
      <c r="AH304" s="5">
        <v>104.1</v>
      </c>
      <c r="AI304" s="6">
        <v>45688</v>
      </c>
      <c r="AJ304" s="5">
        <v>102.8</v>
      </c>
      <c r="AK304" s="6">
        <v>45688</v>
      </c>
      <c r="AL304" s="5">
        <v>125</v>
      </c>
      <c r="AM304" s="6">
        <v>45688</v>
      </c>
      <c r="AN304" s="5">
        <v>157608</v>
      </c>
      <c r="AQ304" s="6">
        <v>45688</v>
      </c>
      <c r="AR304" s="5">
        <v>4</v>
      </c>
      <c r="AU304" s="6">
        <v>45688</v>
      </c>
      <c r="AV304" s="5">
        <v>-0.2</v>
      </c>
      <c r="AW304" s="6">
        <v>45688</v>
      </c>
      <c r="AX304" s="5">
        <v>-0.1</v>
      </c>
      <c r="AY304" s="6">
        <v>45688</v>
      </c>
      <c r="AZ304" s="5">
        <v>0.51</v>
      </c>
      <c r="BA304" s="6">
        <v>45688</v>
      </c>
      <c r="BB304" s="5">
        <v>6600</v>
      </c>
      <c r="BC304" s="6">
        <v>45688</v>
      </c>
      <c r="BD304" s="5">
        <v>3.5</v>
      </c>
      <c r="BE304" s="6">
        <v>45688</v>
      </c>
      <c r="BF304" s="5">
        <v>15.6</v>
      </c>
      <c r="BG304" s="6">
        <v>45688</v>
      </c>
      <c r="BH304" s="5">
        <v>15.603</v>
      </c>
      <c r="BI304" s="6">
        <v>45688</v>
      </c>
      <c r="BJ304" s="5">
        <v>4.2</v>
      </c>
      <c r="BK304" s="6">
        <v>45688</v>
      </c>
      <c r="BL304" s="5">
        <v>-0.9</v>
      </c>
      <c r="BM304" s="6">
        <v>45688</v>
      </c>
      <c r="BN304" s="5">
        <v>3.06</v>
      </c>
      <c r="BO304" s="6">
        <v>45688</v>
      </c>
      <c r="BP304" s="5">
        <v>0.8</v>
      </c>
      <c r="BQ304" s="6">
        <v>45688</v>
      </c>
      <c r="BR304" s="5">
        <v>1366</v>
      </c>
      <c r="BS304" s="6">
        <v>45688</v>
      </c>
      <c r="BT304" s="5">
        <v>1473</v>
      </c>
      <c r="BU304" s="6">
        <v>45688</v>
      </c>
      <c r="BV304" s="5">
        <v>-4.9000000000000004</v>
      </c>
      <c r="BW304" s="6">
        <v>45688</v>
      </c>
      <c r="BX304" s="5">
        <v>657</v>
      </c>
      <c r="BY304" s="6">
        <v>45688</v>
      </c>
      <c r="BZ304" s="5">
        <v>4.0999999999999996</v>
      </c>
      <c r="CA304" s="6">
        <v>45688</v>
      </c>
      <c r="CB304" s="5">
        <v>23.1</v>
      </c>
      <c r="CC304" s="6">
        <v>45688</v>
      </c>
      <c r="CD304" s="5">
        <v>-131.38200000000001</v>
      </c>
      <c r="CE304" s="8"/>
      <c r="CG304" s="6">
        <v>45688</v>
      </c>
      <c r="CH304" s="5">
        <v>1.7</v>
      </c>
      <c r="CI304" s="6">
        <v>45688</v>
      </c>
      <c r="CJ304" s="5">
        <v>3.2</v>
      </c>
      <c r="CK304" s="6">
        <v>45659</v>
      </c>
      <c r="CL304" s="5">
        <v>2.78</v>
      </c>
      <c r="CM304" s="6">
        <v>45688</v>
      </c>
      <c r="CN304" s="5">
        <v>0.5</v>
      </c>
      <c r="CO304" s="6">
        <v>45688</v>
      </c>
      <c r="CP304" s="5">
        <v>0.4</v>
      </c>
      <c r="CQ304" s="6">
        <v>45688</v>
      </c>
      <c r="CR304" s="5">
        <v>3</v>
      </c>
      <c r="CS304" s="6">
        <v>45688</v>
      </c>
      <c r="CT304" s="5">
        <v>3.3</v>
      </c>
      <c r="CU304" s="6">
        <v>45688</v>
      </c>
      <c r="CV304" s="5">
        <v>2.6467900000000002</v>
      </c>
      <c r="DA304" s="6">
        <v>45688</v>
      </c>
      <c r="DB304" s="5">
        <v>0.9</v>
      </c>
      <c r="DC304" s="6">
        <v>45688</v>
      </c>
      <c r="DD304" s="5">
        <v>1.8</v>
      </c>
      <c r="DE304" s="6">
        <v>45688</v>
      </c>
      <c r="DF304" s="5">
        <v>-0.2</v>
      </c>
      <c r="DG304" s="6">
        <v>45688</v>
      </c>
      <c r="DH304" s="5">
        <v>5.6</v>
      </c>
      <c r="DI304" s="6">
        <v>45688</v>
      </c>
      <c r="DJ304" s="5">
        <v>3</v>
      </c>
      <c r="DK304" s="6">
        <v>45688</v>
      </c>
      <c r="DL304" s="5">
        <v>4.5999999999999996</v>
      </c>
      <c r="DM304" s="6">
        <v>45688</v>
      </c>
      <c r="DN304" s="5">
        <v>4.0999999999999996</v>
      </c>
      <c r="DS304" s="6">
        <v>45688</v>
      </c>
      <c r="DT304" s="5">
        <v>61.47</v>
      </c>
      <c r="DU304" s="6">
        <v>45688</v>
      </c>
      <c r="DV304" s="5">
        <v>3.9</v>
      </c>
      <c r="DW304" s="6">
        <v>45688</v>
      </c>
      <c r="DX304" s="5">
        <v>2.9</v>
      </c>
      <c r="DY304" s="6">
        <v>45688</v>
      </c>
      <c r="DZ304" s="5">
        <v>101.5</v>
      </c>
      <c r="EA304" s="6">
        <v>45688</v>
      </c>
      <c r="EB304" s="5">
        <v>100.6345</v>
      </c>
    </row>
    <row r="305" spans="1:132" x14ac:dyDescent="0.2">
      <c r="A305" s="6">
        <v>45716</v>
      </c>
      <c r="B305" s="5">
        <v>50.3</v>
      </c>
      <c r="C305" s="6">
        <v>45716</v>
      </c>
      <c r="D305" s="5">
        <v>48.6</v>
      </c>
      <c r="E305" s="6">
        <v>45716</v>
      </c>
      <c r="F305" s="5">
        <v>62.4</v>
      </c>
      <c r="G305" s="6">
        <v>45716</v>
      </c>
      <c r="H305" s="5">
        <v>53.5</v>
      </c>
      <c r="O305" s="6">
        <v>45716</v>
      </c>
      <c r="P305" s="5">
        <v>45.5</v>
      </c>
      <c r="Y305" s="6">
        <v>45716</v>
      </c>
      <c r="Z305" s="5">
        <v>18.100000000000001</v>
      </c>
      <c r="AA305" s="6">
        <v>45716</v>
      </c>
      <c r="AB305" s="5">
        <v>6</v>
      </c>
      <c r="AE305" s="6">
        <v>45716</v>
      </c>
      <c r="AF305" s="5">
        <v>64.7</v>
      </c>
      <c r="AG305" s="6">
        <v>45716</v>
      </c>
      <c r="AH305" s="5">
        <v>98.3</v>
      </c>
      <c r="AI305" s="6">
        <v>45716</v>
      </c>
      <c r="AJ305" s="5">
        <v>100.7</v>
      </c>
      <c r="AK305" s="6">
        <v>45716</v>
      </c>
      <c r="AL305" s="5">
        <v>151</v>
      </c>
      <c r="AM305" s="6">
        <v>45716</v>
      </c>
      <c r="AN305" s="5">
        <v>157429</v>
      </c>
      <c r="AQ305" s="6">
        <v>45716</v>
      </c>
      <c r="AR305" s="5">
        <v>4.0999999999999996</v>
      </c>
      <c r="AU305" s="6">
        <v>45716</v>
      </c>
      <c r="AV305" s="5">
        <v>0.7</v>
      </c>
      <c r="AW305" s="6">
        <v>45716</v>
      </c>
      <c r="AX305" s="5">
        <v>0.9</v>
      </c>
      <c r="AY305" s="6">
        <v>45716</v>
      </c>
      <c r="AZ305" s="5">
        <v>0.75</v>
      </c>
      <c r="BA305" s="6">
        <v>45716</v>
      </c>
      <c r="BB305" s="5">
        <v>6000</v>
      </c>
      <c r="BC305" s="6">
        <v>45716</v>
      </c>
      <c r="BD305" s="5">
        <v>3.6</v>
      </c>
      <c r="BE305" s="6">
        <v>45716</v>
      </c>
      <c r="BF305" s="5">
        <v>16</v>
      </c>
      <c r="BG305" s="6">
        <v>45716</v>
      </c>
      <c r="BH305" s="5">
        <v>15.999000000000001</v>
      </c>
      <c r="BI305" s="6">
        <v>45716</v>
      </c>
      <c r="BJ305" s="5">
        <v>3.1</v>
      </c>
      <c r="BK305" s="6">
        <v>45716</v>
      </c>
      <c r="BL305" s="5">
        <v>0.2</v>
      </c>
      <c r="BM305" s="6">
        <v>45716</v>
      </c>
      <c r="BN305" s="5">
        <v>4.3</v>
      </c>
      <c r="BO305" s="6">
        <v>45716</v>
      </c>
      <c r="BP305" s="5">
        <v>0.3</v>
      </c>
      <c r="BQ305" s="6">
        <v>45716</v>
      </c>
      <c r="BR305" s="5">
        <v>1501</v>
      </c>
      <c r="BS305" s="6">
        <v>45716</v>
      </c>
      <c r="BT305" s="5">
        <v>1459</v>
      </c>
      <c r="BU305" s="6">
        <v>45716</v>
      </c>
      <c r="BV305" s="5">
        <v>4.16</v>
      </c>
      <c r="BW305" s="6">
        <v>45716</v>
      </c>
      <c r="BX305" s="5">
        <v>676</v>
      </c>
      <c r="BY305" s="6">
        <v>45716</v>
      </c>
      <c r="BZ305" s="5">
        <v>4.8</v>
      </c>
      <c r="CA305" s="6">
        <v>45716</v>
      </c>
      <c r="CB305" s="5">
        <v>19.7</v>
      </c>
      <c r="CC305" s="6">
        <v>45716</v>
      </c>
      <c r="CD305" s="5">
        <v>-122.66200000000001</v>
      </c>
      <c r="CE305" s="8"/>
      <c r="CG305" s="6">
        <v>45716</v>
      </c>
      <c r="CH305" s="5">
        <v>0.6</v>
      </c>
      <c r="CI305" s="6">
        <v>45716</v>
      </c>
      <c r="CJ305" s="5">
        <v>1</v>
      </c>
      <c r="CK305" s="6">
        <v>45691</v>
      </c>
      <c r="CL305" s="5">
        <v>1.36</v>
      </c>
      <c r="CM305" s="6">
        <v>45716</v>
      </c>
      <c r="CN305" s="5">
        <v>0.2</v>
      </c>
      <c r="CO305" s="6">
        <v>45716</v>
      </c>
      <c r="CP305" s="5">
        <v>0.2</v>
      </c>
      <c r="CQ305" s="6">
        <v>45716</v>
      </c>
      <c r="CR305" s="5">
        <v>2.8</v>
      </c>
      <c r="CS305" s="6">
        <v>45716</v>
      </c>
      <c r="CT305" s="5">
        <v>3.1</v>
      </c>
      <c r="CU305" s="6">
        <v>45716</v>
      </c>
      <c r="CV305" s="5">
        <v>2.78871</v>
      </c>
      <c r="DA305" s="6">
        <v>45716</v>
      </c>
      <c r="DB305" s="5">
        <v>0.8</v>
      </c>
      <c r="DC305" s="6">
        <v>45716</v>
      </c>
      <c r="DD305" s="5">
        <v>1.8</v>
      </c>
      <c r="DE305" s="6">
        <v>45716</v>
      </c>
      <c r="DF305" s="5">
        <v>0.4</v>
      </c>
      <c r="DG305" s="6">
        <v>45716</v>
      </c>
      <c r="DH305" s="5">
        <v>5.3</v>
      </c>
      <c r="DI305" s="6">
        <v>45716</v>
      </c>
      <c r="DJ305" s="5">
        <v>2.7</v>
      </c>
      <c r="DK305" s="6">
        <v>45716</v>
      </c>
      <c r="DL305" s="5">
        <v>4.5999999999999996</v>
      </c>
      <c r="DM305" s="6">
        <v>45716</v>
      </c>
      <c r="DN305" s="5">
        <v>4.3</v>
      </c>
      <c r="DS305" s="6">
        <v>45716</v>
      </c>
      <c r="DT305" s="5">
        <v>58.31</v>
      </c>
      <c r="DU305" s="6">
        <v>45716</v>
      </c>
      <c r="DV305" s="5">
        <v>3.9</v>
      </c>
      <c r="DW305" s="6">
        <v>45716</v>
      </c>
      <c r="DX305" s="5">
        <v>3</v>
      </c>
      <c r="DY305" s="6">
        <v>45716</v>
      </c>
      <c r="DZ305" s="5">
        <v>101.1</v>
      </c>
      <c r="EA305" s="6">
        <v>45716</v>
      </c>
      <c r="EB305" s="5">
        <v>100.71169999999999</v>
      </c>
    </row>
    <row r="306" spans="1:132" x14ac:dyDescent="0.2">
      <c r="A306" s="6">
        <v>45747</v>
      </c>
      <c r="B306" s="5">
        <v>49</v>
      </c>
      <c r="C306" s="6">
        <v>45747</v>
      </c>
      <c r="D306" s="5">
        <v>45.2</v>
      </c>
      <c r="E306" s="6">
        <v>45747</v>
      </c>
      <c r="F306" s="5">
        <v>69.400000000000006</v>
      </c>
      <c r="G306" s="6">
        <v>45747</v>
      </c>
      <c r="H306" s="5">
        <v>50.8</v>
      </c>
      <c r="O306" s="6">
        <v>45747</v>
      </c>
      <c r="P306" s="5">
        <v>47.6</v>
      </c>
      <c r="Y306" s="6">
        <v>45747</v>
      </c>
      <c r="Z306" s="5">
        <v>12.5</v>
      </c>
      <c r="AA306" s="6">
        <v>45747</v>
      </c>
      <c r="AB306" s="5">
        <v>-4</v>
      </c>
      <c r="AE306" s="6">
        <v>45747</v>
      </c>
      <c r="AF306" s="5">
        <v>57</v>
      </c>
      <c r="AG306" s="6">
        <v>45747</v>
      </c>
      <c r="AH306" s="5">
        <v>92.9</v>
      </c>
      <c r="AI306" s="6">
        <v>45747</v>
      </c>
      <c r="AJ306" s="5">
        <v>97.4</v>
      </c>
      <c r="AK306" s="6">
        <v>45747</v>
      </c>
      <c r="AL306" s="5">
        <v>228</v>
      </c>
      <c r="AM306" s="6">
        <v>45747</v>
      </c>
      <c r="AN306" s="5">
        <v>157721</v>
      </c>
      <c r="AQ306" s="6">
        <v>45747</v>
      </c>
      <c r="AR306" s="5">
        <v>4.2</v>
      </c>
      <c r="AU306" s="6">
        <v>45747</v>
      </c>
      <c r="AV306" s="5">
        <v>-0.5</v>
      </c>
      <c r="AW306" s="6">
        <v>45747</v>
      </c>
      <c r="AX306" s="5">
        <v>0.3</v>
      </c>
      <c r="AY306" s="6">
        <v>45747</v>
      </c>
      <c r="AZ306" s="5">
        <v>-0.32</v>
      </c>
      <c r="BA306" s="6">
        <v>45747</v>
      </c>
      <c r="BB306" s="5">
        <v>6700</v>
      </c>
      <c r="BE306" s="6">
        <v>45747</v>
      </c>
      <c r="BF306" s="5">
        <v>17.77</v>
      </c>
      <c r="BG306" s="6">
        <v>45747</v>
      </c>
      <c r="BH306" s="5">
        <v>17.766999999999999</v>
      </c>
      <c r="BI306" s="6">
        <v>45747</v>
      </c>
      <c r="BJ306" s="5">
        <v>4.9000000000000004</v>
      </c>
      <c r="BK306" s="6">
        <v>45747</v>
      </c>
      <c r="BL306" s="5">
        <v>1.5</v>
      </c>
      <c r="BO306" s="6">
        <v>45747</v>
      </c>
      <c r="BP306" s="5">
        <v>0.5</v>
      </c>
      <c r="BQ306" s="6">
        <v>45747</v>
      </c>
      <c r="BR306" s="5">
        <v>1324</v>
      </c>
      <c r="BS306" s="6">
        <v>45747</v>
      </c>
      <c r="BT306" s="5">
        <v>1467</v>
      </c>
      <c r="BU306" s="6">
        <v>45747</v>
      </c>
      <c r="BV306" s="5">
        <v>-5.85</v>
      </c>
      <c r="BW306" s="6">
        <v>45747</v>
      </c>
      <c r="BX306" s="5">
        <v>724</v>
      </c>
      <c r="BY306" s="6">
        <v>45747</v>
      </c>
      <c r="BZ306" s="5">
        <v>6.7</v>
      </c>
      <c r="CA306" s="6">
        <v>45747</v>
      </c>
      <c r="CB306" s="5">
        <v>27.1</v>
      </c>
      <c r="CC306" s="6">
        <v>45747</v>
      </c>
      <c r="CD306" s="5">
        <v>-140.49799999999999</v>
      </c>
      <c r="CE306" s="8"/>
      <c r="CG306" s="6">
        <v>45747</v>
      </c>
      <c r="CH306" s="5">
        <v>4.3</v>
      </c>
      <c r="CI306" s="6">
        <v>45747</v>
      </c>
      <c r="CJ306" s="5">
        <v>9.1999999999999993</v>
      </c>
      <c r="CK306" s="6">
        <v>45719</v>
      </c>
      <c r="CL306" s="5">
        <v>1.41</v>
      </c>
      <c r="CM306" s="6">
        <v>45747</v>
      </c>
      <c r="CN306" s="5">
        <v>-0.1</v>
      </c>
      <c r="CO306" s="6">
        <v>45747</v>
      </c>
      <c r="CP306" s="5">
        <v>0.1</v>
      </c>
      <c r="CQ306" s="6">
        <v>45747</v>
      </c>
      <c r="CR306" s="5">
        <v>2.4</v>
      </c>
      <c r="CS306" s="6">
        <v>45747</v>
      </c>
      <c r="CT306" s="5">
        <v>2.8</v>
      </c>
      <c r="CU306" s="6">
        <v>45747</v>
      </c>
      <c r="CV306" s="5">
        <v>2.6455099999999998</v>
      </c>
      <c r="DA306" s="6">
        <v>45747</v>
      </c>
      <c r="DB306" s="5">
        <v>0.5</v>
      </c>
      <c r="DC306" s="6">
        <v>45747</v>
      </c>
      <c r="DD306" s="5">
        <v>1.7</v>
      </c>
      <c r="DE306" s="6">
        <v>45747</v>
      </c>
      <c r="DF306" s="5">
        <v>0.7</v>
      </c>
      <c r="DG306" s="6">
        <v>45747</v>
      </c>
      <c r="DH306" s="5">
        <v>5.6</v>
      </c>
      <c r="DI306" s="6">
        <v>45747</v>
      </c>
      <c r="DJ306" s="5">
        <v>3.3</v>
      </c>
      <c r="DK306" s="6">
        <v>45747</v>
      </c>
      <c r="DL306" s="5">
        <v>3.9</v>
      </c>
      <c r="DM306" s="6">
        <v>45747</v>
      </c>
      <c r="DN306" s="5">
        <v>4.3</v>
      </c>
      <c r="DS306" s="6">
        <v>45747</v>
      </c>
      <c r="DT306" s="5">
        <v>58.31</v>
      </c>
      <c r="DU306" s="6">
        <v>45747</v>
      </c>
      <c r="DV306" s="5">
        <v>4.0999999999999996</v>
      </c>
      <c r="DW306" s="6">
        <v>45747</v>
      </c>
      <c r="DX306" s="5">
        <v>3.2</v>
      </c>
      <c r="DY306" s="6">
        <v>45747</v>
      </c>
      <c r="DZ306" s="5">
        <v>100.5</v>
      </c>
      <c r="EA306" s="6">
        <v>45747</v>
      </c>
      <c r="EB306" s="5">
        <v>100.4902</v>
      </c>
    </row>
    <row r="307" spans="1:132" x14ac:dyDescent="0.2">
      <c r="A307" s="6">
        <v>45777</v>
      </c>
      <c r="B307" s="5">
        <v>48.7</v>
      </c>
      <c r="C307" s="6">
        <v>45777</v>
      </c>
      <c r="D307" s="5">
        <v>47.2</v>
      </c>
      <c r="E307" s="6">
        <v>45777</v>
      </c>
      <c r="F307" s="5">
        <v>69.8</v>
      </c>
      <c r="G307" s="6">
        <v>45777</v>
      </c>
      <c r="H307" s="5">
        <v>51.6</v>
      </c>
      <c r="O307" s="6">
        <v>45777</v>
      </c>
      <c r="P307" s="5">
        <v>44.6</v>
      </c>
      <c r="Y307" s="6">
        <v>45777</v>
      </c>
      <c r="Z307" s="5">
        <v>-26.4</v>
      </c>
      <c r="AA307" s="6">
        <v>45777</v>
      </c>
      <c r="AB307" s="5">
        <v>-13</v>
      </c>
      <c r="AE307" s="6">
        <v>45777</v>
      </c>
      <c r="AF307" s="5">
        <v>52.2</v>
      </c>
      <c r="AG307" s="6">
        <v>45777</v>
      </c>
      <c r="AH307" s="5">
        <v>86</v>
      </c>
      <c r="AK307" s="6">
        <v>45777</v>
      </c>
      <c r="AL307" s="5">
        <v>177</v>
      </c>
      <c r="AM307" s="6">
        <v>45777</v>
      </c>
      <c r="AN307" s="5">
        <v>157747</v>
      </c>
      <c r="AQ307" s="6">
        <v>45777</v>
      </c>
      <c r="AR307" s="5">
        <v>4.2</v>
      </c>
      <c r="BE307" s="6">
        <v>45777</v>
      </c>
      <c r="BF307" s="5">
        <v>17.27</v>
      </c>
      <c r="BG307" s="6">
        <v>45777</v>
      </c>
      <c r="BH307" s="5">
        <v>17.273</v>
      </c>
      <c r="CE307" s="8"/>
      <c r="CK307" s="6">
        <v>45748</v>
      </c>
      <c r="CL307" s="5">
        <v>-0.02</v>
      </c>
      <c r="DM307" s="6">
        <v>45777</v>
      </c>
      <c r="DN307" s="5">
        <v>4.3</v>
      </c>
      <c r="DS307" s="6">
        <v>45777</v>
      </c>
      <c r="DT307" s="5">
        <v>50.04</v>
      </c>
      <c r="EA307" s="6">
        <v>45777</v>
      </c>
      <c r="EB307" s="5">
        <v>100.4417</v>
      </c>
    </row>
    <row r="308" spans="1:132" x14ac:dyDescent="0.2">
      <c r="CE308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08"/>
  <sheetViews>
    <sheetView tabSelected="1" workbookViewId="0"/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6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432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6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6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6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6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6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6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6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6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6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6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6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6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6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6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6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6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6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6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6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6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6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6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6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6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K29" s="6">
        <v>45596</v>
      </c>
      <c r="L29" s="5">
        <v>54.3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6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K30" s="6">
        <v>45626</v>
      </c>
      <c r="L30" s="5">
        <v>55.4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6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K31" s="6">
        <v>45688</v>
      </c>
      <c r="L31" s="5">
        <v>52.9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6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K32" s="6">
        <v>45716</v>
      </c>
      <c r="L32" s="5">
        <v>50.5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6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K33" s="6">
        <v>45747</v>
      </c>
      <c r="L33" s="5">
        <v>53.5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6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K34" s="6">
        <v>45777</v>
      </c>
      <c r="L34" s="5">
        <v>51.1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6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6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6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6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6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6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6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6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6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6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6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6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6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6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6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6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6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C51" s="6">
        <v>45596</v>
      </c>
      <c r="D51" s="5">
        <v>46.8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6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C52" s="6">
        <v>45626</v>
      </c>
      <c r="D52" s="5">
        <v>48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6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C53" s="6">
        <v>45688</v>
      </c>
      <c r="D53" s="5">
        <v>52.4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6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C54" s="6">
        <v>45716</v>
      </c>
      <c r="D54" s="5">
        <v>54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6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C55" s="6">
        <v>45747</v>
      </c>
      <c r="D55" s="5">
        <v>48.2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6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C56" s="6">
        <v>45777</v>
      </c>
      <c r="D56" s="5">
        <v>45.4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6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6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6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6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6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6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6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6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6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6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6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6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6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6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6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6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6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6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6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6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6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6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6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6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6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6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6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6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6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6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6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6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6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6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6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6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6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6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6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6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6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6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6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6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6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6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6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6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6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6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6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6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6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6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6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6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6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6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6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6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6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6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6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6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6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6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6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6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6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6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6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6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6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6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M130" s="6">
        <v>45596</v>
      </c>
      <c r="N130" s="5">
        <v>54.9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6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M131" s="6">
        <v>45626</v>
      </c>
      <c r="N131" s="5">
        <v>56.9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6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M132" s="6">
        <v>45657</v>
      </c>
      <c r="N132" s="5">
        <v>58.3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6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M133" s="6">
        <v>45688</v>
      </c>
      <c r="N133" s="5">
        <v>53.2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6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CW133" s="6">
        <v>45596</v>
      </c>
      <c r="CX133" s="5">
        <v>2.2999999999999998</v>
      </c>
      <c r="CY133" s="6">
        <v>45596</v>
      </c>
      <c r="CZ133" s="5">
        <v>0.2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M134" s="6">
        <v>45716</v>
      </c>
      <c r="N134" s="5">
        <v>49.8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6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CW134" s="6">
        <v>45626</v>
      </c>
      <c r="CX134" s="5">
        <v>2.6</v>
      </c>
      <c r="CY134" s="6">
        <v>45626</v>
      </c>
      <c r="CZ134" s="5">
        <v>0.3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M135" s="6">
        <v>45747</v>
      </c>
      <c r="N135" s="5">
        <v>53.8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6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CW135" s="6">
        <v>45657</v>
      </c>
      <c r="CX135" s="5">
        <v>3.5</v>
      </c>
      <c r="CY135" s="6">
        <v>45657</v>
      </c>
      <c r="CZ135" s="5">
        <v>0.4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M136" s="6">
        <v>45777</v>
      </c>
      <c r="N136" s="5">
        <v>51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6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CW136" s="6">
        <v>45688</v>
      </c>
      <c r="CX136" s="5">
        <v>3.3</v>
      </c>
      <c r="CY136" s="6">
        <v>45688</v>
      </c>
      <c r="CZ136" s="5">
        <v>0.3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6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CW137" s="6">
        <v>45716</v>
      </c>
      <c r="CX137" s="5">
        <v>3.2</v>
      </c>
      <c r="CY137" s="6">
        <v>45716</v>
      </c>
      <c r="CZ137" s="5">
        <v>0.2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6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CW138" s="6">
        <v>45747</v>
      </c>
      <c r="CX138" s="5">
        <v>3.3</v>
      </c>
      <c r="CY138" s="6">
        <v>45747</v>
      </c>
      <c r="CZ138" s="5">
        <v>0.2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6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CY139" s="6">
        <v>45777</v>
      </c>
      <c r="CZ139" s="5">
        <v>0.2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6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6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6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6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6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6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6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6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6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6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6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W151" s="6">
        <v>45565</v>
      </c>
      <c r="AX151" s="5">
        <v>-0.1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6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I152" s="6">
        <v>45596</v>
      </c>
      <c r="J152" s="5">
        <v>47.7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W152" s="6">
        <v>45596</v>
      </c>
      <c r="AX152" s="5">
        <v>-0.4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6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I153" s="6">
        <v>45626</v>
      </c>
      <c r="J153" s="5">
        <v>48.9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W153" s="6">
        <v>45626</v>
      </c>
      <c r="AX153" s="5">
        <v>0.5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6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I154" s="6">
        <v>45657</v>
      </c>
      <c r="J154" s="5">
        <v>48.5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W154" s="6">
        <v>45657</v>
      </c>
      <c r="AX154" s="5">
        <v>0.5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6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I155" s="6">
        <v>45688</v>
      </c>
      <c r="J155" s="5">
        <v>50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W155" s="6">
        <v>45688</v>
      </c>
      <c r="AX155" s="5">
        <v>0.1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6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I156" s="6">
        <v>45716</v>
      </c>
      <c r="J156" s="5">
        <v>51.6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W156" s="6">
        <v>45716</v>
      </c>
      <c r="AX156" s="5">
        <v>0.3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6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I157" s="6">
        <v>45747</v>
      </c>
      <c r="J157" s="5">
        <v>50.1</v>
      </c>
      <c r="O157" s="6">
        <v>41213</v>
      </c>
      <c r="P157" s="5">
        <v>51.2</v>
      </c>
      <c r="Q157" s="6">
        <v>42247</v>
      </c>
      <c r="R157" s="5">
        <v>4.5</v>
      </c>
      <c r="S157" s="6">
        <v>45596</v>
      </c>
      <c r="T157" s="5">
        <v>-7.2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W157" s="6">
        <v>45747</v>
      </c>
      <c r="AX157" s="5">
        <v>0.2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6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I158" s="6">
        <v>45777</v>
      </c>
      <c r="J158" s="5">
        <v>50.4</v>
      </c>
      <c r="O158" s="6">
        <v>41243</v>
      </c>
      <c r="P158" s="5">
        <v>50.5</v>
      </c>
      <c r="Q158" s="6">
        <v>42277</v>
      </c>
      <c r="R158" s="5">
        <v>-1.4</v>
      </c>
      <c r="S158" s="6">
        <v>45626</v>
      </c>
      <c r="T158" s="5">
        <v>-2.88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6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O159" s="6">
        <v>41274</v>
      </c>
      <c r="P159" s="5">
        <v>51.1</v>
      </c>
      <c r="Q159" s="6">
        <v>42308</v>
      </c>
      <c r="R159" s="5">
        <v>-7.9</v>
      </c>
      <c r="S159" s="6">
        <v>45657</v>
      </c>
      <c r="T159" s="5">
        <v>-0.25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6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O160" s="6">
        <v>41305</v>
      </c>
      <c r="P160" s="5">
        <v>50.5</v>
      </c>
      <c r="Q160" s="6">
        <v>42338</v>
      </c>
      <c r="R160" s="5">
        <v>-6.3</v>
      </c>
      <c r="S160" s="6">
        <v>45688</v>
      </c>
      <c r="T160" s="5">
        <v>-1.2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6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S161" s="6">
        <v>45716</v>
      </c>
      <c r="T161" s="5">
        <v>-3.7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6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S162" s="6">
        <v>45747</v>
      </c>
      <c r="T162" s="5">
        <v>-5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6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S163" s="6">
        <v>45777</v>
      </c>
      <c r="T163" s="5">
        <v>-6.25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6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6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6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6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6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6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6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6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6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6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6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6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6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6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6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6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I179" s="6">
        <v>45596</v>
      </c>
      <c r="AJ179" s="5">
        <v>91.9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6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I180" s="6">
        <v>45626</v>
      </c>
      <c r="AJ180" s="5">
        <v>94.6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S180" s="6">
        <v>45596</v>
      </c>
      <c r="AT180" s="5">
        <v>34.200000000000003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6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O180" s="6">
        <v>45596</v>
      </c>
      <c r="DP180" s="5">
        <v>4.0999999999999996</v>
      </c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I181" s="6">
        <v>45657</v>
      </c>
      <c r="AJ181" s="5">
        <v>101.4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S181" s="6">
        <v>45626</v>
      </c>
      <c r="AT181" s="5">
        <v>34.299999999999997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6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O181" s="6">
        <v>45626</v>
      </c>
      <c r="DP181" s="5">
        <v>3.9</v>
      </c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I182" s="6">
        <v>45688</v>
      </c>
      <c r="AJ182" s="5">
        <v>104.1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S182" s="6">
        <v>45657</v>
      </c>
      <c r="AT182" s="5">
        <v>34.299999999999997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6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O182" s="6">
        <v>45657</v>
      </c>
      <c r="DP182" s="5">
        <v>4</v>
      </c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I183" s="6">
        <v>45716</v>
      </c>
      <c r="AJ183" s="5">
        <v>100.8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S183" s="6">
        <v>45688</v>
      </c>
      <c r="AT183" s="5">
        <v>34.299999999999997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6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O183" s="6">
        <v>45688</v>
      </c>
      <c r="DP183" s="5">
        <v>3.8</v>
      </c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I184" s="6">
        <v>45747</v>
      </c>
      <c r="AJ184" s="5">
        <v>98.6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S184" s="6">
        <v>45716</v>
      </c>
      <c r="AT184" s="5">
        <v>34.200000000000003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6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O184" s="6">
        <v>45716</v>
      </c>
      <c r="DP184" s="5">
        <v>4.0999999999999996</v>
      </c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I185" s="6">
        <v>45777</v>
      </c>
      <c r="AJ185" s="5">
        <v>93.8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S185" s="6">
        <v>45747</v>
      </c>
      <c r="AT185" s="5">
        <v>34.200000000000003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6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O185" s="6">
        <v>45747</v>
      </c>
      <c r="DP185" s="5">
        <v>4</v>
      </c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S186" s="6">
        <v>45777</v>
      </c>
      <c r="AT186" s="5">
        <v>34.200000000000003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6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O186" s="6">
        <v>45777</v>
      </c>
      <c r="DP186" s="5">
        <v>3.9</v>
      </c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6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6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6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6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6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U192" s="6">
        <v>45596</v>
      </c>
      <c r="V192" s="5">
        <v>-10.6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6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U193" s="6">
        <v>45626</v>
      </c>
      <c r="V193" s="5">
        <v>-0.2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6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U194" s="6">
        <v>45657</v>
      </c>
      <c r="V194" s="5">
        <v>-1.4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6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U195" s="6">
        <v>45688</v>
      </c>
      <c r="V195" s="5">
        <v>-0.2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6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U196" s="6">
        <v>45716</v>
      </c>
      <c r="V196" s="5">
        <v>7.3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6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U197" s="6">
        <v>45747</v>
      </c>
      <c r="V197" s="5">
        <v>-6.1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6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U198" s="6">
        <v>45777</v>
      </c>
      <c r="V198" s="5">
        <v>-17.2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6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6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6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6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6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6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6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G205" s="6">
        <v>45596</v>
      </c>
      <c r="H205" s="5">
        <v>52.7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6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G206" s="6">
        <v>45626</v>
      </c>
      <c r="H206" s="5">
        <v>55.9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6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G207" s="6">
        <v>45657</v>
      </c>
      <c r="H207" s="5">
        <v>53.5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6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G208" s="6">
        <v>45688</v>
      </c>
      <c r="H208" s="5">
        <v>54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6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G209" s="6">
        <v>45716</v>
      </c>
      <c r="H209" s="5">
        <v>52.5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6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G210" s="6">
        <v>45747</v>
      </c>
      <c r="H210" s="5">
        <v>52.7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6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G211" s="6">
        <v>45777</v>
      </c>
      <c r="H211" s="5">
        <v>50.2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6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6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6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6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6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6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6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6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6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O220" s="6">
        <v>45596</v>
      </c>
      <c r="AP220" s="5">
        <v>103.3</v>
      </c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6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O221" s="6">
        <v>45626</v>
      </c>
      <c r="AP221" s="5">
        <v>155.80000000000001</v>
      </c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6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O222" s="6">
        <v>45657</v>
      </c>
      <c r="AP222" s="5">
        <v>133.80000000000001</v>
      </c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6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O223" s="6">
        <v>45688</v>
      </c>
      <c r="AP223" s="5">
        <v>142.5</v>
      </c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6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O224" s="6">
        <v>45716</v>
      </c>
      <c r="AP224" s="5">
        <v>147.80000000000001</v>
      </c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6">
        <v>45565</v>
      </c>
      <c r="BV224" s="5">
        <v>-0.69</v>
      </c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O225" s="6">
        <v>45747</v>
      </c>
      <c r="AP225" s="5">
        <v>118.3</v>
      </c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U225" s="6">
        <v>45596</v>
      </c>
      <c r="BV225" s="5">
        <v>2.8</v>
      </c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O226" s="6">
        <v>45777</v>
      </c>
      <c r="AP226" s="5">
        <v>116.2</v>
      </c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U226" s="6">
        <v>45626</v>
      </c>
      <c r="BV226" s="5">
        <v>2.5099999999999998</v>
      </c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U227" s="6">
        <v>45657</v>
      </c>
      <c r="BV227" s="5">
        <v>-0.46</v>
      </c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U228" s="6">
        <v>45688</v>
      </c>
      <c r="BV228" s="5">
        <v>-2.54</v>
      </c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U229" s="6">
        <v>45716</v>
      </c>
      <c r="BV229" s="5">
        <v>-3.86</v>
      </c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U230" s="6">
        <v>45747</v>
      </c>
      <c r="BV230" s="5">
        <v>-2.94</v>
      </c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A231" s="6">
        <v>45596</v>
      </c>
      <c r="AB231" s="5">
        <v>-17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A232" s="6">
        <v>45626</v>
      </c>
      <c r="AB232" s="5">
        <v>-9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A233" s="6">
        <v>45657</v>
      </c>
      <c r="AB233" s="5">
        <v>-10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A234" s="6">
        <v>45688</v>
      </c>
      <c r="AB234" s="5">
        <v>-11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A235" s="6">
        <v>45716</v>
      </c>
      <c r="AB235" s="5">
        <v>-3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A236" s="6">
        <v>45747</v>
      </c>
      <c r="AB236" s="5">
        <v>1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A237" s="6">
        <v>45777</v>
      </c>
      <c r="AB237" s="5">
        <v>-7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CU244" s="6">
        <v>45565</v>
      </c>
      <c r="CV244" s="5">
        <v>2.6025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CU245" s="6">
        <v>45596</v>
      </c>
      <c r="CV245" s="5">
        <v>2.7854679999999998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CU246" s="6">
        <v>45626</v>
      </c>
      <c r="CV246" s="5">
        <v>2.8637199999999998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CU247" s="6">
        <v>45657</v>
      </c>
      <c r="CV247" s="5">
        <v>2.8031820000000001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CU248" s="6">
        <v>45688</v>
      </c>
      <c r="CV248" s="5">
        <v>2.5918649999999999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CU249" s="6">
        <v>45716</v>
      </c>
      <c r="CV249" s="5">
        <v>2.7171919999999998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CU250" s="6">
        <v>45747</v>
      </c>
      <c r="CV250" s="5">
        <v>2.5773199999999998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CS256" s="6">
        <v>45596</v>
      </c>
      <c r="CT256" s="5">
        <v>3.3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CQ257" s="6">
        <v>45596</v>
      </c>
      <c r="CR257" s="5">
        <v>2.6</v>
      </c>
      <c r="CS257" s="6">
        <v>45626</v>
      </c>
      <c r="CT257" s="5">
        <v>3.2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CQ258" s="6">
        <v>45626</v>
      </c>
      <c r="CR258" s="5">
        <v>2.7</v>
      </c>
      <c r="CS258" s="6">
        <v>45657</v>
      </c>
      <c r="CT258" s="5">
        <v>3.2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U259" s="6">
        <v>45565</v>
      </c>
      <c r="AV259" s="5">
        <v>0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CQ259" s="6">
        <v>45657</v>
      </c>
      <c r="CR259" s="5">
        <v>2.9</v>
      </c>
      <c r="CS259" s="6">
        <v>45688</v>
      </c>
      <c r="CT259" s="5">
        <v>3.2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U260" s="6">
        <v>45596</v>
      </c>
      <c r="AV260" s="5">
        <v>0.1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CQ260" s="6">
        <v>45688</v>
      </c>
      <c r="CR260" s="5">
        <v>2.9</v>
      </c>
      <c r="CS260" s="6">
        <v>45716</v>
      </c>
      <c r="CT260" s="5">
        <v>3.2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U261" s="6">
        <v>45626</v>
      </c>
      <c r="AV261" s="5">
        <v>0.3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CQ261" s="6">
        <v>45716</v>
      </c>
      <c r="CR261" s="5">
        <v>2.9</v>
      </c>
      <c r="CS261" s="6">
        <v>45747</v>
      </c>
      <c r="CT261" s="5">
        <v>3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U262" s="6">
        <v>45657</v>
      </c>
      <c r="AV262" s="5">
        <v>0.3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CQ262" s="6">
        <v>45747</v>
      </c>
      <c r="CR262" s="5">
        <v>2.6</v>
      </c>
      <c r="CS262" s="6">
        <v>45777</v>
      </c>
      <c r="CT262" s="5">
        <v>2.8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U263" s="6">
        <v>45688</v>
      </c>
      <c r="AV263" s="5">
        <v>-0.1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CQ263" s="6">
        <v>45777</v>
      </c>
      <c r="CR263" s="5">
        <v>2.4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U264" s="6">
        <v>45716</v>
      </c>
      <c r="AV264" s="5">
        <v>0.3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U265" s="6">
        <v>45747</v>
      </c>
      <c r="AV265" s="5">
        <v>0.1</v>
      </c>
      <c r="AY265" s="6">
        <v>44500</v>
      </c>
      <c r="AZ265" s="5">
        <v>0.89</v>
      </c>
      <c r="BA265" s="8"/>
      <c r="BC265" s="8"/>
      <c r="BE265" s="6">
        <v>45596</v>
      </c>
      <c r="BF265" s="5">
        <v>15.47</v>
      </c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Y266" s="6">
        <v>44530</v>
      </c>
      <c r="AZ266" s="5">
        <v>0.62</v>
      </c>
      <c r="BA266" s="8"/>
      <c r="BC266" s="8"/>
      <c r="BE266" s="6">
        <v>45626</v>
      </c>
      <c r="BF266" s="5">
        <v>16.100000000000001</v>
      </c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Y267" s="6">
        <v>44561</v>
      </c>
      <c r="AZ267" s="5">
        <v>0.2</v>
      </c>
      <c r="BA267" s="8"/>
      <c r="BC267" s="8"/>
      <c r="BE267" s="6">
        <v>45657</v>
      </c>
      <c r="BF267" s="5">
        <v>16.489999999999998</v>
      </c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Q268" s="6">
        <v>45626</v>
      </c>
      <c r="R268" s="5">
        <v>3.5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E268" s="6">
        <v>45688</v>
      </c>
      <c r="BF268" s="5">
        <v>15.99</v>
      </c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Q269" s="6">
        <v>45657</v>
      </c>
      <c r="R269" s="5">
        <v>9.3000000000000007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E269" s="6">
        <v>45716</v>
      </c>
      <c r="BF269" s="5">
        <v>16.12</v>
      </c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Q270" s="6">
        <v>45688</v>
      </c>
      <c r="R270" s="5">
        <v>-3.7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E270" s="6">
        <v>45747</v>
      </c>
      <c r="BF270" s="5">
        <v>16.23</v>
      </c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Q271" s="6">
        <v>45716</v>
      </c>
      <c r="R271" s="5">
        <v>-0.8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E271" s="6">
        <v>45777</v>
      </c>
      <c r="BF271" s="5">
        <v>17.03</v>
      </c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S271" s="6">
        <v>45596</v>
      </c>
      <c r="BT271" s="5">
        <v>1433</v>
      </c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Q272" s="6">
        <v>45747</v>
      </c>
      <c r="R272" s="5">
        <v>-1.1000000000000001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S272" s="6">
        <v>45657</v>
      </c>
      <c r="BT272" s="5">
        <v>1457</v>
      </c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Q273" s="6">
        <v>45777</v>
      </c>
      <c r="R273" s="5">
        <v>-9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S273" s="6">
        <v>45716</v>
      </c>
      <c r="BT273" s="5">
        <v>1449</v>
      </c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Q274" s="6">
        <v>45808</v>
      </c>
      <c r="R274" s="5">
        <v>-3.7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S274" s="6">
        <v>45747</v>
      </c>
      <c r="BT274" s="5">
        <v>1443</v>
      </c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S275" s="6">
        <v>45777</v>
      </c>
      <c r="BT275" s="5">
        <v>1453</v>
      </c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S278" s="8"/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S279" s="8"/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S280" s="8"/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S281" s="8"/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S282" s="8"/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S283" s="8"/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S284" s="8"/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K285" s="6">
        <v>45596</v>
      </c>
      <c r="BL285" s="5">
        <v>0.3</v>
      </c>
      <c r="BM285" s="8"/>
      <c r="BO285" s="6">
        <v>45199</v>
      </c>
      <c r="BP285" s="5">
        <v>0</v>
      </c>
      <c r="BQ285" s="6">
        <v>45107</v>
      </c>
      <c r="BR285" s="5">
        <v>1483</v>
      </c>
      <c r="BS285" s="8"/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I285" s="6">
        <v>45565</v>
      </c>
      <c r="CJ285" s="5">
        <v>-1.3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K286" s="6">
        <v>45626</v>
      </c>
      <c r="BL286" s="5">
        <v>0.6</v>
      </c>
      <c r="BM286" s="8"/>
      <c r="BO286" s="6">
        <v>45230</v>
      </c>
      <c r="BP286" s="5">
        <v>-0.2</v>
      </c>
      <c r="BQ286" s="6">
        <v>45138</v>
      </c>
      <c r="BR286" s="5">
        <v>1447</v>
      </c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I286" s="6">
        <v>45596</v>
      </c>
      <c r="CJ286" s="5">
        <v>0.2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K287" s="6">
        <v>45657</v>
      </c>
      <c r="BL287" s="5">
        <v>0.4</v>
      </c>
      <c r="BM287" s="8"/>
      <c r="BO287" s="6">
        <v>45260</v>
      </c>
      <c r="BP287" s="5">
        <v>-0.2</v>
      </c>
      <c r="BQ287" s="6">
        <v>45169</v>
      </c>
      <c r="BR287" s="5">
        <v>1435</v>
      </c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I287" s="6">
        <v>45626</v>
      </c>
      <c r="CJ287" s="5">
        <v>-0.3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K288" s="6">
        <v>45688</v>
      </c>
      <c r="BL288" s="5">
        <v>0</v>
      </c>
      <c r="BM288" s="8"/>
      <c r="BO288" s="6">
        <v>45291</v>
      </c>
      <c r="BP288" s="5">
        <v>0.4</v>
      </c>
      <c r="BQ288" s="6">
        <v>45199</v>
      </c>
      <c r="BR288" s="5">
        <v>1378</v>
      </c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I288" s="6">
        <v>45657</v>
      </c>
      <c r="CJ288" s="5">
        <v>-2.2000000000000002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K289" s="6">
        <v>45716</v>
      </c>
      <c r="BL289" s="5">
        <v>0.7</v>
      </c>
      <c r="BM289" s="8"/>
      <c r="BO289" s="6">
        <v>45322</v>
      </c>
      <c r="BP289" s="5">
        <v>-0.1</v>
      </c>
      <c r="BQ289" s="6">
        <v>45230</v>
      </c>
      <c r="BR289" s="5">
        <v>1352</v>
      </c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I289" s="6">
        <v>45688</v>
      </c>
      <c r="CJ289" s="5">
        <v>3.1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K290" s="6">
        <v>45747</v>
      </c>
      <c r="BL290" s="5">
        <v>1.2</v>
      </c>
      <c r="BM290" s="8"/>
      <c r="BO290" s="6">
        <v>45351</v>
      </c>
      <c r="BP290" s="5">
        <v>0.5</v>
      </c>
      <c r="BQ290" s="6">
        <v>45260</v>
      </c>
      <c r="BR290" s="5">
        <v>1365</v>
      </c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I290" s="6">
        <v>45716</v>
      </c>
      <c r="CJ290" s="5">
        <v>0.7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K291" s="6">
        <v>45777</v>
      </c>
      <c r="BL291" s="5">
        <v>0.2</v>
      </c>
      <c r="BM291" s="8"/>
      <c r="BO291" s="6">
        <v>45382</v>
      </c>
      <c r="BP291" s="5">
        <v>-0.4</v>
      </c>
      <c r="BQ291" s="6">
        <v>45291</v>
      </c>
      <c r="BR291" s="5">
        <v>1436</v>
      </c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I291" s="6">
        <v>45747</v>
      </c>
      <c r="CJ291" s="5">
        <v>9.1999999999999993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M292" s="8"/>
      <c r="BO292" s="6">
        <v>45412</v>
      </c>
      <c r="BP292" s="5">
        <v>0.2</v>
      </c>
      <c r="BQ292" s="6">
        <v>45322</v>
      </c>
      <c r="BR292" s="5">
        <v>1452</v>
      </c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M293" s="8"/>
      <c r="BO293" s="6">
        <v>45443</v>
      </c>
      <c r="BP293" s="5">
        <v>0.5</v>
      </c>
      <c r="BQ293" s="6">
        <v>45351</v>
      </c>
      <c r="BR293" s="5">
        <v>1436</v>
      </c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E296" s="6">
        <v>45596</v>
      </c>
      <c r="F296" s="5">
        <v>49.5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E297" s="6">
        <v>45626</v>
      </c>
      <c r="F297" s="5">
        <v>55.1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O297" s="6">
        <v>45565</v>
      </c>
      <c r="BP297" s="5">
        <v>0</v>
      </c>
      <c r="BQ297" s="6">
        <v>45473</v>
      </c>
      <c r="BR297" s="5">
        <v>1304</v>
      </c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E298" s="6">
        <v>45657</v>
      </c>
      <c r="F298" s="5">
        <v>52.1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O298" s="6">
        <v>45596</v>
      </c>
      <c r="BP298" s="5">
        <v>0.2</v>
      </c>
      <c r="BQ298" s="6">
        <v>45504</v>
      </c>
      <c r="BR298" s="5">
        <v>1336</v>
      </c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E299" s="6">
        <v>45688</v>
      </c>
      <c r="F299" s="5">
        <v>54.9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O299" s="6">
        <v>45626</v>
      </c>
      <c r="BP299" s="5">
        <v>-0.2</v>
      </c>
      <c r="BQ299" s="6">
        <v>45535</v>
      </c>
      <c r="BR299" s="5">
        <v>1292</v>
      </c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E300" s="6">
        <v>45716</v>
      </c>
      <c r="F300" s="5">
        <v>58.1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O300" s="6">
        <v>45657</v>
      </c>
      <c r="BP300" s="5">
        <v>-0.3</v>
      </c>
      <c r="BQ300" s="6">
        <v>45565</v>
      </c>
      <c r="BR300" s="5">
        <v>1344</v>
      </c>
      <c r="BW300" s="6">
        <v>45565</v>
      </c>
      <c r="BX300" s="5">
        <v>719.53</v>
      </c>
      <c r="CC300" s="6">
        <v>45565</v>
      </c>
      <c r="CD300" s="5">
        <v>-82.563000000000002</v>
      </c>
      <c r="CG300" s="6">
        <v>45565</v>
      </c>
      <c r="CH300" s="5">
        <v>-0.5</v>
      </c>
      <c r="CM300" s="6">
        <v>45565</v>
      </c>
      <c r="CN300" s="5">
        <v>0.1</v>
      </c>
      <c r="CO300" s="6">
        <v>45596</v>
      </c>
      <c r="CP300" s="5">
        <v>0.3</v>
      </c>
      <c r="DA300" s="6">
        <v>45565</v>
      </c>
      <c r="DB300" s="5">
        <v>0.4</v>
      </c>
      <c r="DE300" s="6">
        <v>45565</v>
      </c>
      <c r="DF300" s="5">
        <v>0.4</v>
      </c>
    </row>
    <row r="301" spans="1:131" x14ac:dyDescent="0.2">
      <c r="A301" s="6">
        <v>45596</v>
      </c>
      <c r="B301" s="5">
        <v>48.1</v>
      </c>
      <c r="E301" s="6">
        <v>45747</v>
      </c>
      <c r="F301" s="5">
        <v>64.8</v>
      </c>
      <c r="O301" s="6">
        <v>45596</v>
      </c>
      <c r="P301" s="5">
        <v>47</v>
      </c>
      <c r="Y301" s="6">
        <v>45596</v>
      </c>
      <c r="Z301" s="5">
        <v>2.4300000000000002</v>
      </c>
      <c r="AE301" s="6">
        <v>45596</v>
      </c>
      <c r="AF301" s="5">
        <v>70.599999999999994</v>
      </c>
      <c r="AG301" s="6">
        <v>45596</v>
      </c>
      <c r="AH301" s="5">
        <v>99.36</v>
      </c>
      <c r="AK301" s="6">
        <v>45596</v>
      </c>
      <c r="AL301" s="5">
        <v>128</v>
      </c>
      <c r="AQ301" s="6">
        <v>45596</v>
      </c>
      <c r="AR301" s="5">
        <v>4.0999999999999996</v>
      </c>
      <c r="AY301" s="6">
        <v>45596</v>
      </c>
      <c r="AZ301" s="5">
        <v>-0.2</v>
      </c>
      <c r="BO301" s="6">
        <v>45688</v>
      </c>
      <c r="BP301" s="5">
        <v>0.6</v>
      </c>
      <c r="BQ301" s="6">
        <v>45596</v>
      </c>
      <c r="BR301" s="5">
        <v>1335</v>
      </c>
      <c r="BW301" s="6">
        <v>45596</v>
      </c>
      <c r="BX301" s="5">
        <v>725.31</v>
      </c>
      <c r="CC301" s="6">
        <v>45596</v>
      </c>
      <c r="CD301" s="5">
        <v>-75.551000000000002</v>
      </c>
      <c r="CG301" s="6">
        <v>45596</v>
      </c>
      <c r="CH301" s="5">
        <v>0.3</v>
      </c>
      <c r="CM301" s="6">
        <v>45596</v>
      </c>
      <c r="CN301" s="5">
        <v>0.2</v>
      </c>
      <c r="CO301" s="6">
        <v>45626</v>
      </c>
      <c r="CP301" s="5">
        <v>0.3</v>
      </c>
      <c r="DA301" s="6">
        <v>45596</v>
      </c>
      <c r="DB301" s="5">
        <v>0.3</v>
      </c>
      <c r="DE301" s="6">
        <v>45596</v>
      </c>
      <c r="DF301" s="5">
        <v>0.4</v>
      </c>
    </row>
    <row r="302" spans="1:131" x14ac:dyDescent="0.2">
      <c r="A302" s="6">
        <v>45626</v>
      </c>
      <c r="B302" s="5">
        <v>47.7</v>
      </c>
      <c r="E302" s="6">
        <v>45777</v>
      </c>
      <c r="F302" s="5">
        <v>72.400000000000006</v>
      </c>
      <c r="O302" s="6">
        <v>45626</v>
      </c>
      <c r="P302" s="5">
        <v>44.7</v>
      </c>
      <c r="Y302" s="6">
        <v>45626</v>
      </c>
      <c r="Z302" s="5">
        <v>7.89</v>
      </c>
      <c r="AE302" s="6">
        <v>45626</v>
      </c>
      <c r="AF302" s="5">
        <v>71.099999999999994</v>
      </c>
      <c r="AG302" s="6">
        <v>45626</v>
      </c>
      <c r="AH302" s="5">
        <v>111.97</v>
      </c>
      <c r="AK302" s="6">
        <v>45626</v>
      </c>
      <c r="AL302" s="5">
        <v>216</v>
      </c>
      <c r="AQ302" s="6">
        <v>45626</v>
      </c>
      <c r="AR302" s="5">
        <v>4.0999999999999996</v>
      </c>
      <c r="AY302" s="6">
        <v>45626</v>
      </c>
      <c r="AZ302" s="5">
        <v>0.28999999999999998</v>
      </c>
      <c r="BO302" s="6">
        <v>45716</v>
      </c>
      <c r="BP302" s="5">
        <v>0.4</v>
      </c>
      <c r="BQ302" s="6">
        <v>45626</v>
      </c>
      <c r="BR302" s="5">
        <v>1347</v>
      </c>
      <c r="BW302" s="6">
        <v>45626</v>
      </c>
      <c r="BX302" s="5">
        <v>668.45</v>
      </c>
      <c r="CC302" s="6">
        <v>45626</v>
      </c>
      <c r="CD302" s="5">
        <v>-78.385999999999996</v>
      </c>
      <c r="CG302" s="6">
        <v>45626</v>
      </c>
      <c r="CH302" s="5">
        <v>-0.3</v>
      </c>
      <c r="CM302" s="6">
        <v>45626</v>
      </c>
      <c r="CN302" s="5">
        <v>0.2</v>
      </c>
      <c r="CO302" s="6">
        <v>45657</v>
      </c>
      <c r="CP302" s="5">
        <v>0.2</v>
      </c>
      <c r="DA302" s="6">
        <v>45626</v>
      </c>
      <c r="DB302" s="5">
        <v>0.4</v>
      </c>
      <c r="DE302" s="6">
        <v>45626</v>
      </c>
      <c r="DF302" s="5">
        <v>0.5</v>
      </c>
    </row>
    <row r="303" spans="1:131" x14ac:dyDescent="0.2">
      <c r="A303" s="6">
        <v>45657</v>
      </c>
      <c r="B303" s="5">
        <v>48.2</v>
      </c>
      <c r="O303" s="6">
        <v>45657</v>
      </c>
      <c r="P303" s="5">
        <v>42.7</v>
      </c>
      <c r="Y303" s="6">
        <v>45657</v>
      </c>
      <c r="Z303" s="5">
        <v>3.39</v>
      </c>
      <c r="AE303" s="6">
        <v>45657</v>
      </c>
      <c r="AF303" s="5">
        <v>73.3</v>
      </c>
      <c r="AG303" s="6">
        <v>45657</v>
      </c>
      <c r="AH303" s="5">
        <v>113.18</v>
      </c>
      <c r="AK303" s="6">
        <v>45657</v>
      </c>
      <c r="AL303" s="5">
        <v>158</v>
      </c>
      <c r="AQ303" s="6">
        <v>45657</v>
      </c>
      <c r="AR303" s="5">
        <v>4.2</v>
      </c>
      <c r="AY303" s="6">
        <v>45657</v>
      </c>
      <c r="AZ303" s="5">
        <v>0.24</v>
      </c>
      <c r="BO303" s="6">
        <v>45747</v>
      </c>
      <c r="BP303" s="5">
        <v>0.5</v>
      </c>
      <c r="BQ303" s="6">
        <v>45657</v>
      </c>
      <c r="BR303" s="5">
        <v>1318</v>
      </c>
      <c r="BW303" s="6">
        <v>45657</v>
      </c>
      <c r="BX303" s="5">
        <v>670.88</v>
      </c>
      <c r="CC303" s="6">
        <v>45657</v>
      </c>
      <c r="CD303" s="5">
        <v>-95.150999999999996</v>
      </c>
      <c r="CG303" s="6">
        <v>45657</v>
      </c>
      <c r="CH303" s="5">
        <v>-0.6</v>
      </c>
      <c r="CM303" s="6">
        <v>45657</v>
      </c>
      <c r="CN303" s="5">
        <v>0.3</v>
      </c>
      <c r="CO303" s="6">
        <v>45688</v>
      </c>
      <c r="CP303" s="5">
        <v>0.3</v>
      </c>
      <c r="DA303" s="6">
        <v>45657</v>
      </c>
      <c r="DB303" s="5">
        <v>0.4</v>
      </c>
      <c r="DE303" s="6">
        <v>45657</v>
      </c>
      <c r="DF303" s="5">
        <v>0.5</v>
      </c>
    </row>
    <row r="304" spans="1:131" x14ac:dyDescent="0.2">
      <c r="A304" s="6">
        <v>45688</v>
      </c>
      <c r="B304" s="5">
        <v>50.1</v>
      </c>
      <c r="O304" s="6">
        <v>45688</v>
      </c>
      <c r="P304" s="5">
        <v>40.700000000000003</v>
      </c>
      <c r="Y304" s="6">
        <v>45688</v>
      </c>
      <c r="Z304" s="5">
        <v>-6.03</v>
      </c>
      <c r="AE304" s="6">
        <v>45688</v>
      </c>
      <c r="AF304" s="5">
        <v>74</v>
      </c>
      <c r="AG304" s="6">
        <v>45688</v>
      </c>
      <c r="AH304" s="5">
        <v>106</v>
      </c>
      <c r="AK304" s="6">
        <v>45688</v>
      </c>
      <c r="AL304" s="5">
        <v>170</v>
      </c>
      <c r="AQ304" s="6">
        <v>45688</v>
      </c>
      <c r="AR304" s="5">
        <v>4.0999999999999996</v>
      </c>
      <c r="AY304" s="6">
        <v>45688</v>
      </c>
      <c r="AZ304" s="5">
        <v>0.22</v>
      </c>
      <c r="BQ304" s="6">
        <v>45688</v>
      </c>
      <c r="BR304" s="5">
        <v>1385</v>
      </c>
      <c r="BW304" s="6">
        <v>45688</v>
      </c>
      <c r="BX304" s="5">
        <v>675.4</v>
      </c>
      <c r="CC304" s="6">
        <v>45688</v>
      </c>
      <c r="CD304" s="5">
        <v>-119.422</v>
      </c>
      <c r="CG304" s="6">
        <v>45688</v>
      </c>
      <c r="CH304" s="5">
        <v>1.5</v>
      </c>
      <c r="CM304" s="6">
        <v>45688</v>
      </c>
      <c r="CN304" s="5">
        <v>0.3</v>
      </c>
      <c r="CO304" s="6">
        <v>45716</v>
      </c>
      <c r="CP304" s="5">
        <v>0.3</v>
      </c>
      <c r="DA304" s="6">
        <v>45688</v>
      </c>
      <c r="DB304" s="5">
        <v>0.4</v>
      </c>
      <c r="DE304" s="6">
        <v>45688</v>
      </c>
      <c r="DF304" s="5">
        <v>0.1</v>
      </c>
    </row>
    <row r="305" spans="1:110" x14ac:dyDescent="0.2">
      <c r="A305" s="6">
        <v>45716</v>
      </c>
      <c r="B305" s="5">
        <v>50.9</v>
      </c>
      <c r="O305" s="6">
        <v>45716</v>
      </c>
      <c r="P305" s="5">
        <v>40.799999999999997</v>
      </c>
      <c r="Y305" s="6">
        <v>45716</v>
      </c>
      <c r="Z305" s="5">
        <v>15.27</v>
      </c>
      <c r="AE305" s="6">
        <v>45716</v>
      </c>
      <c r="AF305" s="5">
        <v>71.3</v>
      </c>
      <c r="AG305" s="6">
        <v>45716</v>
      </c>
      <c r="AH305" s="5">
        <v>102.59</v>
      </c>
      <c r="AK305" s="6">
        <v>45716</v>
      </c>
      <c r="AL305" s="5">
        <v>158</v>
      </c>
      <c r="AQ305" s="6">
        <v>45716</v>
      </c>
      <c r="AR305" s="5">
        <v>4</v>
      </c>
      <c r="AY305" s="6">
        <v>45716</v>
      </c>
      <c r="AZ305" s="5">
        <v>0.24</v>
      </c>
      <c r="BQ305" s="6">
        <v>45716</v>
      </c>
      <c r="BR305" s="5">
        <v>1359</v>
      </c>
      <c r="BW305" s="6">
        <v>45716</v>
      </c>
      <c r="BX305" s="5">
        <v>679.86</v>
      </c>
      <c r="CC305" s="6">
        <v>45716</v>
      </c>
      <c r="CD305" s="5">
        <v>-122.774</v>
      </c>
      <c r="CG305" s="6">
        <v>45716</v>
      </c>
      <c r="CH305" s="5">
        <v>0.6</v>
      </c>
      <c r="CM305" s="6">
        <v>45716</v>
      </c>
      <c r="CN305" s="5">
        <v>0.3</v>
      </c>
      <c r="CO305" s="6">
        <v>45747</v>
      </c>
      <c r="CP305" s="5">
        <v>0.3</v>
      </c>
      <c r="DA305" s="6">
        <v>45716</v>
      </c>
      <c r="DB305" s="5">
        <v>0.4</v>
      </c>
      <c r="DE305" s="6">
        <v>45716</v>
      </c>
      <c r="DF305" s="5">
        <v>0.5</v>
      </c>
    </row>
    <row r="306" spans="1:110" x14ac:dyDescent="0.2">
      <c r="A306" s="6">
        <v>45747</v>
      </c>
      <c r="B306" s="5">
        <v>49.5</v>
      </c>
      <c r="O306" s="6">
        <v>45747</v>
      </c>
      <c r="P306" s="5">
        <v>44.1</v>
      </c>
      <c r="Y306" s="6">
        <v>45747</v>
      </c>
      <c r="Z306" s="5">
        <v>7.89</v>
      </c>
      <c r="AE306" s="6">
        <v>45747</v>
      </c>
      <c r="AF306" s="5">
        <v>63.3</v>
      </c>
      <c r="AG306" s="6">
        <v>45747</v>
      </c>
      <c r="AH306" s="5">
        <v>93.98</v>
      </c>
      <c r="AK306" s="6">
        <v>45747</v>
      </c>
      <c r="AL306" s="5">
        <v>141</v>
      </c>
      <c r="AQ306" s="6">
        <v>45747</v>
      </c>
      <c r="AR306" s="5">
        <v>4.0999999999999996</v>
      </c>
      <c r="AY306" s="6">
        <v>45747</v>
      </c>
      <c r="AZ306" s="5">
        <v>-0.18</v>
      </c>
      <c r="BQ306" s="6">
        <v>45747</v>
      </c>
      <c r="BR306" s="5">
        <v>1396</v>
      </c>
      <c r="BW306" s="6">
        <v>45747</v>
      </c>
      <c r="BX306" s="5">
        <v>682.02</v>
      </c>
      <c r="CC306" s="6">
        <v>45747</v>
      </c>
      <c r="CD306" s="5">
        <v>-135.642</v>
      </c>
      <c r="CG306" s="6">
        <v>45747</v>
      </c>
      <c r="CH306" s="5">
        <v>4.3</v>
      </c>
      <c r="CM306" s="6">
        <v>45747</v>
      </c>
      <c r="CN306" s="5">
        <v>0.1</v>
      </c>
      <c r="CO306" s="6">
        <v>45777</v>
      </c>
      <c r="CP306" s="5">
        <v>0.3</v>
      </c>
      <c r="DA306" s="6">
        <v>45747</v>
      </c>
      <c r="DB306" s="5">
        <v>0.4</v>
      </c>
      <c r="DE306" s="6">
        <v>45747</v>
      </c>
      <c r="DF306" s="5">
        <v>0.6</v>
      </c>
    </row>
    <row r="307" spans="1:110" x14ac:dyDescent="0.2">
      <c r="A307" s="6">
        <v>45777</v>
      </c>
      <c r="B307" s="5">
        <v>48</v>
      </c>
      <c r="O307" s="6">
        <v>45777</v>
      </c>
      <c r="P307" s="5">
        <v>45.3</v>
      </c>
      <c r="Y307" s="6">
        <v>45777</v>
      </c>
      <c r="Z307" s="5">
        <v>4.7</v>
      </c>
      <c r="AE307" s="6">
        <v>45777</v>
      </c>
      <c r="AF307" s="5">
        <v>54</v>
      </c>
      <c r="AG307" s="6">
        <v>45777</v>
      </c>
      <c r="AH307" s="5">
        <v>87.81</v>
      </c>
      <c r="AK307" s="6">
        <v>45777</v>
      </c>
      <c r="AL307" s="5">
        <v>132</v>
      </c>
      <c r="AQ307" s="6">
        <v>45777</v>
      </c>
      <c r="AR307" s="5">
        <v>4.2</v>
      </c>
      <c r="AY307" s="6">
        <v>45777</v>
      </c>
      <c r="AZ307" s="5">
        <v>0.17</v>
      </c>
      <c r="BQ307" s="6">
        <v>45777</v>
      </c>
      <c r="BR307" s="5">
        <v>1373</v>
      </c>
      <c r="CM307" s="6">
        <v>45777</v>
      </c>
      <c r="CN307" s="5">
        <v>0.3</v>
      </c>
    </row>
    <row r="308" spans="1:110" x14ac:dyDescent="0.2">
      <c r="Y308" s="6">
        <v>45808</v>
      </c>
      <c r="Z308" s="5">
        <v>-6.53</v>
      </c>
      <c r="AE308" s="6">
        <v>45808</v>
      </c>
      <c r="AF308" s="5">
        <v>53.3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Son, Jae Hyun (손재현)</cp:lastModifiedBy>
  <dcterms:created xsi:type="dcterms:W3CDTF">2024-08-28T23:09:54Z</dcterms:created>
  <dcterms:modified xsi:type="dcterms:W3CDTF">2025-05-08T00:23:14Z</dcterms:modified>
</cp:coreProperties>
</file>