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1570" windowHeight="8010" activeTab="7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A3" i="12" l="1"/>
  <c r="DY3" i="12"/>
  <c r="DW3" i="12"/>
  <c r="DU3" i="12"/>
  <c r="DS3" i="12"/>
  <c r="DQ3" i="12"/>
  <c r="DO3" i="12"/>
  <c r="DM3" i="12"/>
  <c r="DK3" i="12"/>
  <c r="DI3" i="12"/>
  <c r="DG3" i="12"/>
  <c r="DE3" i="12"/>
  <c r="DC3" i="12"/>
  <c r="DA3" i="12"/>
  <c r="CY3" i="12"/>
  <c r="CW3" i="12"/>
  <c r="CU3" i="12"/>
  <c r="CS3" i="12"/>
  <c r="CQ3" i="12"/>
  <c r="CO3" i="12"/>
  <c r="CM3" i="12"/>
  <c r="CK3" i="12"/>
  <c r="CI3" i="12"/>
  <c r="CG3" i="12"/>
  <c r="CE3" i="12"/>
  <c r="CC3" i="12"/>
  <c r="CA3" i="12"/>
  <c r="BY3" i="12"/>
  <c r="BW3" i="12"/>
  <c r="BU3" i="12"/>
  <c r="BS3" i="12"/>
  <c r="BQ3" i="12"/>
  <c r="BO3" i="12"/>
  <c r="BM3" i="12"/>
  <c r="BK3" i="12"/>
  <c r="BI3" i="12"/>
  <c r="BG3" i="12"/>
  <c r="BE3" i="12"/>
  <c r="BC3" i="12"/>
  <c r="BA3" i="12"/>
  <c r="AY3" i="12"/>
  <c r="AW3" i="12"/>
  <c r="AU3" i="12"/>
  <c r="AS3" i="12"/>
  <c r="AQ3" i="12"/>
  <c r="AO3" i="12"/>
  <c r="AM3" i="12"/>
  <c r="AK3" i="12"/>
  <c r="AI3" i="12"/>
  <c r="AG3" i="12"/>
  <c r="AE3" i="12"/>
  <c r="AC3" i="12"/>
  <c r="AA3" i="12"/>
  <c r="Y3" i="12"/>
  <c r="W3" i="12"/>
  <c r="U3" i="12"/>
  <c r="S3" i="12"/>
  <c r="Q3" i="12"/>
  <c r="O3" i="12"/>
  <c r="M3" i="12"/>
  <c r="K3" i="12"/>
  <c r="I3" i="12"/>
  <c r="G3" i="12"/>
  <c r="E3" i="12"/>
  <c r="C3" i="12"/>
  <c r="A3" i="12"/>
  <c r="EA3" i="4"/>
  <c r="DY3" i="4"/>
  <c r="DW3" i="4"/>
  <c r="DU3" i="4"/>
  <c r="DS3" i="4"/>
  <c r="DQ3" i="4"/>
  <c r="DO3" i="4"/>
  <c r="DM3" i="4"/>
  <c r="DK3" i="4"/>
  <c r="DI3" i="4"/>
  <c r="DG3" i="4"/>
  <c r="DE3" i="4"/>
  <c r="DC3" i="4"/>
  <c r="DA3" i="4"/>
  <c r="CY3" i="4"/>
  <c r="CW3" i="4"/>
  <c r="CU3" i="4"/>
  <c r="CS3" i="4"/>
  <c r="CQ3" i="4"/>
  <c r="CO3" i="4"/>
  <c r="CM3" i="4"/>
  <c r="CK3" i="4"/>
  <c r="CI3" i="4"/>
  <c r="CG3" i="4"/>
  <c r="CE3" i="4"/>
  <c r="CC3" i="4"/>
  <c r="CA3" i="4"/>
  <c r="BY3" i="4"/>
  <c r="BW3" i="4"/>
  <c r="BU3" i="4"/>
  <c r="BS3" i="4"/>
  <c r="BQ3" i="4"/>
  <c r="BO3" i="4"/>
  <c r="BM3" i="4"/>
  <c r="BK3" i="4"/>
  <c r="BI3" i="4"/>
  <c r="BG3" i="4"/>
  <c r="BE3" i="4"/>
  <c r="BC3" i="4"/>
  <c r="BA3" i="4"/>
  <c r="AY3" i="4"/>
  <c r="AW3" i="4"/>
  <c r="AU3" i="4"/>
  <c r="AS3" i="4"/>
  <c r="AQ3" i="4"/>
  <c r="AO3" i="4"/>
  <c r="AM3" i="4"/>
  <c r="AK3" i="4"/>
  <c r="AI3" i="4"/>
  <c r="AG3" i="4"/>
  <c r="AE3" i="4"/>
  <c r="AC3" i="4"/>
  <c r="AA3" i="4"/>
  <c r="Y3" i="4"/>
  <c r="W3" i="4"/>
  <c r="U3" i="4"/>
  <c r="S3" i="4"/>
  <c r="Q3" i="4"/>
  <c r="O3" i="4"/>
  <c r="M3" i="4"/>
  <c r="K3" i="4"/>
  <c r="I3" i="4"/>
  <c r="G3" i="4"/>
  <c r="E3" i="4"/>
  <c r="C3" i="4"/>
  <c r="A3" i="4"/>
  <c r="G3" i="3"/>
  <c r="E3" i="3"/>
  <c r="C3" i="3"/>
  <c r="A3" i="3"/>
  <c r="O3" i="2"/>
  <c r="M3" i="2"/>
  <c r="K3" i="2"/>
  <c r="I3" i="2"/>
  <c r="G3" i="2"/>
  <c r="E3" i="2"/>
  <c r="C3" i="2"/>
  <c r="A3" i="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I11" i="1"/>
  <c r="H12" i="1" s="1"/>
  <c r="I12" i="1" s="1"/>
  <c r="H13" i="1" s="1"/>
  <c r="I13" i="1" s="1"/>
  <c r="H11" i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<sst xmlns="http://schemas.openxmlformats.org/spreadsheetml/2006/main" count="4651" uniqueCount="432">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</sst>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BDH|16661872962634349623</stp>
        <tr r="BA3" s="4"/>
      </tp>
      <tp t="s">
        <v>#N/A N/A</v>
        <stp/>
        <stp>BDH|10932776288532155730</stp>
        <tr r="AG3" s="12"/>
      </tp>
      <tp t="s">
        <v>#N/A N/A</v>
        <stp/>
        <stp>BDH|14397877813072046406</stp>
        <tr r="E3" s="12"/>
      </tp>
      <tp t="s">
        <v>#N/A N/A</v>
        <stp/>
        <stp>BDH|17728919319183138782</stp>
        <tr r="DY3" s="4"/>
      </tp>
      <tp t="s">
        <v>#N/A N/A</v>
        <stp/>
        <stp>BDH|13927256155224553884</stp>
        <tr r="A3" s="4"/>
      </tp>
      <tp t="s">
        <v>#N/A N/A</v>
        <stp/>
        <stp>BDH|11951793825225234931</stp>
        <tr r="CQ3" s="12"/>
      </tp>
      <tp t="s">
        <v>#N/A N/A</v>
        <stp/>
        <stp>BDH|16029608813049126046</stp>
        <tr r="AU3" s="4"/>
      </tp>
      <tp t="s">
        <v>#N/A N/A</v>
        <stp/>
        <stp>BDH|11442948782149971179</stp>
        <tr r="G3" s="4"/>
      </tp>
      <tp t="s">
        <v>#N/A N/A</v>
        <stp/>
        <stp>BDH|16249451493312693024</stp>
        <tr r="DK3" s="4"/>
      </tp>
      <tp t="s">
        <v>#N/A N/A</v>
        <stp/>
        <stp>BDH|15240298932089322497</stp>
        <tr r="BY3" s="12"/>
      </tp>
      <tp t="s">
        <v>#N/A N/A</v>
        <stp/>
        <stp>BDH|17758729121938310333</stp>
        <tr r="E3" s="2"/>
      </tp>
      <tp t="s">
        <v>#N/A N/A</v>
        <stp/>
        <stp>BDH|11566123562598554096</stp>
        <tr r="CG3" s="4"/>
      </tp>
      <tp t="s">
        <v>#N/A N/A</v>
        <stp/>
        <stp>BDH|18203718402835893408</stp>
        <tr r="Q3" s="4"/>
      </tp>
      <tp t="s">
        <v>#N/A N/A</v>
        <stp/>
        <stp>BDH|14180098518593354930</stp>
        <tr r="DW3" s="12"/>
      </tp>
      <tp t="s">
        <v>#N/A N/A</v>
        <stp/>
        <stp>BDH|12447441533503472940</stp>
        <tr r="CA3" s="4"/>
      </tp>
      <tp t="s">
        <v>#N/A N/A</v>
        <stp/>
        <stp>BDH|16567111008520989895</stp>
        <tr r="CW3" s="12"/>
      </tp>
      <tp t="s">
        <v>#N/A N/A</v>
        <stp/>
        <stp>BDH|17541786089071507541</stp>
        <tr r="AK3" s="12"/>
      </tp>
      <tp t="s">
        <v>#N/A N/A</v>
        <stp/>
        <stp>BDH|15641339993372327046</stp>
        <tr r="AC3" s="4"/>
      </tp>
      <tp t="s">
        <v>#N/A N/A</v>
        <stp/>
        <stp>BDH|16227673505314099932</stp>
        <tr r="CO3" s="4"/>
      </tp>
      <tp t="s">
        <v>#N/A N/A</v>
        <stp/>
        <stp>BDH|15329241224088801083</stp>
        <tr r="W3" s="4"/>
      </tp>
      <tp t="s">
        <v>#N/A N/A</v>
        <stp/>
        <stp>BDH|11554811580495408946</stp>
        <tr r="CU3" s="4"/>
      </tp>
      <tp t="s">
        <v>#N/A N/A</v>
        <stp/>
        <stp>BDH|10189595798591053083</stp>
        <tr r="BC3" s="4"/>
      </tp>
      <tp t="s">
        <v>#N/A N/A</v>
        <stp/>
        <stp>BDH|15110288429030286896</stp>
        <tr r="CK3" s="4"/>
      </tp>
      <tp t="s">
        <v>#N/A N/A</v>
        <stp/>
        <stp>BDH|13274544139708924097</stp>
        <tr r="I3" s="4"/>
      </tp>
      <tp t="s">
        <v>#N/A N/A</v>
        <stp/>
        <stp>BDH|14205344757498931776</stp>
        <tr r="AK3" s="4"/>
      </tp>
      <tp t="s">
        <v>#N/A N/A</v>
        <stp/>
        <stp>BDH|17262367196559606659</stp>
        <tr r="M3" s="4"/>
      </tp>
      <tp t="s">
        <v>#N/A N/A</v>
        <stp/>
        <stp>BDH|16684167365034684720</stp>
        <tr r="BK3" s="4"/>
      </tp>
      <tp t="s">
        <v>#N/A N/A</v>
        <stp/>
        <stp>BDH|10424575363690707153</stp>
        <tr r="C3" s="2"/>
      </tp>
      <tp t="s">
        <v>#N/A N/A</v>
        <stp/>
        <stp>BDH|15459443511093031195</stp>
        <tr r="C3" s="3"/>
      </tp>
      <tp t="s">
        <v>#N/A N/A</v>
        <stp/>
        <stp>BDH|15938142262715640495</stp>
        <tr r="CS3" s="4"/>
      </tp>
      <tp t="s">
        <v>#N/A N/A</v>
        <stp/>
        <stp>BDH|16478228023405395050</stp>
        <tr r="CY3" s="4"/>
      </tp>
      <tp t="s">
        <v>#N/A N/A</v>
        <stp/>
        <stp>BDH|17802402104589994905</stp>
        <tr r="BM3" s="12"/>
      </tp>
      <tp t="s">
        <v>#N/A N/A</v>
        <stp/>
        <stp>BDH|14976245412182944614</stp>
        <tr r="U3" s="12"/>
      </tp>
      <tp t="s">
        <v>#N/A N/A</v>
        <stp/>
        <stp>BDH|11724671313313934611</stp>
        <tr r="CC3" s="12"/>
      </tp>
      <tp t="s">
        <v>#N/A N/A</v>
        <stp/>
        <stp>BDH|14124126650234658786</stp>
        <tr r="DS3" s="4"/>
      </tp>
      <tp t="s">
        <v>#N/A N/A</v>
        <stp/>
        <stp>BDH|15483030004806228387</stp>
        <tr r="DS3" s="12"/>
      </tp>
      <tp t="s">
        <v>#N/A N/A</v>
        <stp/>
        <stp>BDH|15960720254070560728</stp>
        <tr r="DQ3" s="4"/>
      </tp>
      <tp t="s">
        <v>#N/A N/A</v>
        <stp/>
        <stp>BDH|16031576030091901166</stp>
        <tr r="C3" s="4"/>
      </tp>
      <tp t="s">
        <v>#N/A N/A</v>
        <stp/>
        <stp>BDH|10460737541526199463</stp>
        <tr r="BG3" s="12"/>
      </tp>
      <tp t="s">
        <v>#N/A N/A</v>
        <stp/>
        <stp>BDH|14655191644600523085</stp>
        <tr r="DI3" s="4"/>
      </tp>
      <tp t="s">
        <v>#N/A N/A</v>
        <stp/>
        <stp>BDH|14548593705316856682</stp>
        <tr r="AW3" s="4"/>
      </tp>
      <tp t="s">
        <v>#N/A N/A</v>
        <stp/>
        <stp>BDH|16776389427234234227</stp>
        <tr r="A3" s="3"/>
      </tp>
      <tp t="s">
        <v>#N/A N/A</v>
        <stp/>
        <stp>BDH|17871600904793589315</stp>
        <tr r="EA3" s="12"/>
      </tp>
      <tp t="s">
        <v>#N/A N/A</v>
        <stp/>
        <stp>BDH|12919332552844552122</stp>
        <tr r="CM3" s="4"/>
      </tp>
      <tp t="s">
        <v>#N/A N/A</v>
        <stp/>
        <stp>BDH|14569977553708596642</stp>
        <tr r="CA3" s="12"/>
      </tp>
      <tp t="s">
        <v>#N/A N/A</v>
        <stp/>
        <stp>BDH|18096520740866066904</stp>
        <tr r="AE3" s="12"/>
      </tp>
      <tp t="s">
        <v>#N/A N/A</v>
        <stp/>
        <stp>BDH|15028052764762188755</stp>
        <tr r="BI3" s="4"/>
      </tp>
      <tp t="s">
        <v>#N/A N/A</v>
        <stp/>
        <stp>BDH|18108151592494405269</stp>
        <tr r="AI3" s="12"/>
      </tp>
      <tp t="s">
        <v>#N/A N/A</v>
        <stp/>
        <stp>BDH|12905481659323787600</stp>
        <tr r="A3" s="12"/>
      </tp>
      <tp t="s">
        <v>#N/A N/A</v>
        <stp/>
        <stp>BDH|16679846730389208314</stp>
        <tr r="M3" s="2"/>
      </tp>
      <tp t="s">
        <v>#N/A N/A</v>
        <stp/>
        <stp>BDH|10877473969237683204</stp>
        <tr r="AM3" s="4"/>
      </tp>
      <tp t="s">
        <v>#N/A N/A</v>
        <stp/>
        <stp>BDH|14405595550122242187</stp>
        <tr r="BS3" s="12"/>
      </tp>
      <tp t="s">
        <v>#N/A N/A</v>
        <stp/>
        <stp>BDH|14271561373743771273</stp>
        <tr r="DM3" s="12"/>
      </tp>
      <tp t="s">
        <v>#N/A N/A</v>
        <stp/>
        <stp>BDH|17856603224763263494</stp>
        <tr r="Y3" s="4"/>
      </tp>
      <tp t="s">
        <v>#N/A N/A</v>
        <stp/>
        <stp>BDH|16158676520477884184</stp>
        <tr r="G3" s="3"/>
      </tp>
      <tp t="s">
        <v>#N/A N/A</v>
        <stp/>
        <stp>BDH|12292713608187679613</stp>
        <tr r="E3" s="3"/>
      </tp>
      <tp t="s">
        <v>#N/A N/A</v>
        <stp/>
        <stp>BDH|11012710864083028662</stp>
        <tr r="C3" s="12"/>
      </tp>
      <tp t="s">
        <v>#N/A N/A</v>
        <stp/>
        <stp>BDH|13786175384409608603</stp>
        <tr r="BE3" s="12"/>
      </tp>
      <tp t="s">
        <v>#N/A N/A</v>
        <stp/>
        <stp>BDH|16480437044164511725</stp>
        <tr r="AI3" s="4"/>
      </tp>
      <tp t="s">
        <v>#N/A N/A</v>
        <stp/>
        <stp>BDH|15958429556687876636</stp>
        <tr r="E3" s="4"/>
      </tp>
      <tp t="s">
        <v>#N/A N/A</v>
        <stp/>
        <stp>BDH|15209085408279654922</stp>
        <tr r="CE3" s="4"/>
      </tp>
      <tp t="s">
        <v>#N/A N/A</v>
        <stp/>
        <stp>BDH|14737395250703310409</stp>
        <tr r="DE3" s="12"/>
      </tp>
    </main>
    <main first="bofaddin.rtdserver">
      <tp t="s">
        <v>#N/A N/A</v>
        <stp/>
        <stp>BDH|3771692360788707779</stp>
        <tr r="DK3" s="12"/>
      </tp>
      <tp t="s">
        <v>#N/A N/A</v>
        <stp/>
        <stp>BDH|8094608993579878244</stp>
        <tr r="AQ3" s="12"/>
      </tp>
      <tp t="s">
        <v>#N/A N/A</v>
        <stp/>
        <stp>BDH|2844261692424759195</stp>
        <tr r="G3" s="2"/>
      </tp>
      <tp t="s">
        <v>#N/A N/A</v>
        <stp/>
        <stp>BDH|3302870417353746524</stp>
        <tr r="AY3" s="4"/>
      </tp>
      <tp t="s">
        <v>#N/A N/A</v>
        <stp/>
        <stp>BDH|2141386026127687956</stp>
        <tr r="DQ3" s="12"/>
      </tp>
      <tp t="s">
        <v>#N/A N/A</v>
        <stp/>
        <stp>BDH|8796724614332617156</stp>
        <tr r="K3" s="12"/>
      </tp>
      <tp t="s">
        <v>#N/A N/A</v>
        <stp/>
        <stp>BDH|9984738924645813408</stp>
        <tr r="AA3" s="12"/>
      </tp>
      <tp t="s">
        <v>#N/A N/A</v>
        <stp/>
        <stp>BDH|7625026515278149091</stp>
        <tr r="CE3" s="12"/>
      </tp>
      <tp t="s">
        <v>#N/A N/A</v>
        <stp/>
        <stp>BDH|4066028146736918829</stp>
        <tr r="CO3" s="12"/>
      </tp>
      <tp t="s">
        <v>#N/A N/A</v>
        <stp/>
        <stp>BDH|7408930845144961063</stp>
        <tr r="BG3" s="4"/>
      </tp>
      <tp t="s">
        <v>#N/A N/A</v>
        <stp/>
        <stp>BDH|7341154398703774295</stp>
        <tr r="DM3" s="4"/>
      </tp>
      <tp t="s">
        <v>#N/A N/A</v>
        <stp/>
        <stp>BDH|7497978245284905096</stp>
        <tr r="AW3" s="12"/>
      </tp>
      <tp t="s">
        <v>#N/A N/A</v>
        <stp/>
        <stp>BDH|8014051617655232279</stp>
        <tr r="CM3" s="12"/>
      </tp>
      <tp t="s">
        <v>#N/A N/A</v>
        <stp/>
        <stp>BDH|9313939951943189877</stp>
        <tr r="BQ3" s="12"/>
      </tp>
      <tp t="s">
        <v>#N/A N/A</v>
        <stp/>
        <stp>BDH|6008057792589048823</stp>
        <tr r="S3" s="4"/>
      </tp>
      <tp t="s">
        <v>#N/A N/A</v>
        <stp/>
        <stp>BDH|93766176693699043</stp>
        <tr r="AG3" s="4"/>
      </tp>
      <tp t="s">
        <v>#N/A N/A</v>
        <stp/>
        <stp>BDH|8753095712956281040</stp>
        <tr r="BK3" s="12"/>
      </tp>
      <tp t="s">
        <v>#N/A N/A</v>
        <stp/>
        <stp>BDH|4639256288061507006</stp>
        <tr r="G3" s="12"/>
      </tp>
      <tp t="s">
        <v>#N/A N/A</v>
        <stp/>
        <stp>BDH|7316697302248559627</stp>
        <tr r="DI3" s="12"/>
      </tp>
      <tp t="s">
        <v>#N/A N/A</v>
        <stp/>
        <stp>BDH|4863528606447619964</stp>
        <tr r="DE3" s="4"/>
      </tp>
      <tp t="s">
        <v>#N/A N/A</v>
        <stp/>
        <stp>BDH|8492141072704894571</stp>
        <tr r="Y3" s="12"/>
      </tp>
      <tp t="s">
        <v>#N/A N/A</v>
        <stp/>
        <stp>BDH|7723283523889967139</stp>
        <tr r="DW3" s="4"/>
      </tp>
      <tp t="s">
        <v>#N/A N/A</v>
        <stp/>
        <stp>BDH|8717419431990747757</stp>
        <tr r="W3" s="12"/>
      </tp>
      <tp t="s">
        <v>#N/A N/A</v>
        <stp/>
        <stp>BDH|7708136440043365858</stp>
        <tr r="CI3" s="4"/>
      </tp>
      <tp t="s">
        <v>#N/A N/A</v>
        <stp/>
        <stp>BDH|3365804108942805034</stp>
        <tr r="CK3" s="12"/>
      </tp>
      <tp t="s">
        <v>#N/A N/A</v>
        <stp/>
        <stp>BDH|4354574781662525266</stp>
        <tr r="AS3" s="4"/>
      </tp>
      <tp t="s">
        <v>#N/A N/A</v>
        <stp/>
        <stp>BDH|1320327553216409818</stp>
        <tr r="O3" s="12"/>
      </tp>
      <tp t="s">
        <v>#N/A N/A</v>
        <stp/>
        <stp>BDH|9825411032895805105</stp>
        <tr r="AY3" s="12"/>
      </tp>
      <tp t="s">
        <v>#N/A N/A</v>
        <stp/>
        <stp>BDH|3411347654466663962</stp>
        <tr r="BS3" s="4"/>
      </tp>
      <tp t="s">
        <v>#N/A N/A</v>
        <stp/>
        <stp>BDH|2110525034298613651</stp>
        <tr r="O3" s="2"/>
      </tp>
      <tp t="s">
        <v>#N/A N/A</v>
        <stp/>
        <stp>BDH|7764889796322348049</stp>
        <tr r="CQ3" s="4"/>
      </tp>
      <tp t="s">
        <v>#N/A N/A</v>
        <stp/>
        <stp>BDH|1187135424186924029</stp>
        <tr r="AM3" s="12"/>
      </tp>
      <tp t="s">
        <v>#N/A N/A</v>
        <stp/>
        <stp>BDH|8493621588916114495</stp>
        <tr r="BW3" s="12"/>
      </tp>
      <tp t="s">
        <v>#N/A N/A</v>
        <stp/>
        <stp>BDH|7994546758370903388</stp>
        <tr r="DU3" s="4"/>
      </tp>
      <tp t="s">
        <v>#N/A N/A</v>
        <stp/>
        <stp>BDH|7351521916197884170</stp>
        <tr r="DG3" s="4"/>
      </tp>
      <tp t="s">
        <v>#N/A N/A</v>
        <stp/>
        <stp>BDH|6535186872241189479</stp>
        <tr r="AO3" s="4"/>
      </tp>
      <tp t="s">
        <v>#N/A N/A</v>
        <stp/>
        <stp>BDH|6664022163913218655</stp>
        <tr r="BU3" s="4"/>
      </tp>
      <tp t="s">
        <v>#N/A N/A</v>
        <stp/>
        <stp>BDH|6514587113777999070</stp>
        <tr r="BU3" s="12"/>
      </tp>
      <tp t="s">
        <v>#N/A N/A</v>
        <stp/>
        <stp>BDH|2926329336233866444</stp>
        <tr r="BQ3" s="4"/>
      </tp>
      <tp t="s">
        <v>#N/A N/A</v>
        <stp/>
        <stp>BDH|2115774249250329497</stp>
        <tr r="BW3" s="4"/>
      </tp>
      <tp t="s">
        <v>#N/A N/A</v>
        <stp/>
        <stp>BDH|1369780973252338513</stp>
        <tr r="I3" s="12"/>
      </tp>
      <tp t="s">
        <v>#N/A N/A</v>
        <stp/>
        <stp>BDH|6038385467577189273</stp>
        <tr r="DC3" s="4"/>
      </tp>
      <tp t="s">
        <v>#N/A N/A</v>
        <stp/>
        <stp>BDH|2072977178732521865</stp>
        <tr r="AQ3" s="4"/>
      </tp>
      <tp t="s">
        <v>#N/A N/A</v>
        <stp/>
        <stp>BDH|4298270431660103339</stp>
        <tr r="AE3" s="4"/>
      </tp>
      <tp t="s">
        <v>#N/A N/A</v>
        <stp/>
        <stp>BDH|5148881047028951728</stp>
        <tr r="A3" s="2"/>
      </tp>
      <tp t="s">
        <v>#N/A N/A</v>
        <stp/>
        <stp>BDH|9641711681682835301</stp>
        <tr r="AA3" s="4"/>
      </tp>
      <tp t="s">
        <v>#N/A N/A</v>
        <stp/>
        <stp>BDH|1030121260576994792</stp>
        <tr r="DG3" s="12"/>
      </tp>
      <tp t="s">
        <v>#N/A N/A</v>
        <stp/>
        <stp>BDH|2952470656400992409</stp>
        <tr r="BM3" s="4"/>
      </tp>
      <tp t="s">
        <v>#N/A N/A</v>
        <stp/>
        <stp>BDH|4572758305294168021</stp>
        <tr r="DA3" s="4"/>
      </tp>
      <tp t="s">
        <v>#N/A N/A</v>
        <stp/>
        <stp>BDH|6806211499389581336</stp>
        <tr r="AO3" s="12"/>
      </tp>
      <tp t="s">
        <v>#N/A N/A</v>
        <stp/>
        <stp>BDH|5865497612444389348</stp>
        <tr r="DO3" s="12"/>
      </tp>
      <tp t="s">
        <v>#N/A N/A</v>
        <stp/>
        <stp>BDH|47647957891112856</stp>
        <tr r="EA3" s="4"/>
      </tp>
      <tp t="s">
        <v>#N/A N/A</v>
        <stp/>
        <stp>BDH|3986259817986248605</stp>
        <tr r="M3" s="12"/>
      </tp>
      <tp t="s">
        <v>#N/A N/A</v>
        <stp/>
        <stp>BDH|7294965898627051010</stp>
        <tr r="AC3" s="12"/>
      </tp>
      <tp t="s">
        <v>#N/A N/A</v>
        <stp/>
        <stp>BDH|2746485919264040369</stp>
        <tr r="BY3" s="4"/>
      </tp>
      <tp t="s">
        <v>#N/A N/A</v>
        <stp/>
        <stp>BDH|4597458701326518651</stp>
        <tr r="BI3" s="12"/>
      </tp>
      <tp t="s">
        <v>#N/A N/A</v>
        <stp/>
        <stp>BDH|2942749124661939668</stp>
        <tr r="AS3" s="12"/>
      </tp>
      <tp t="s">
        <v>#N/A N/A</v>
        <stp/>
        <stp>BDH|2166006414061280213</stp>
        <tr r="CI3" s="12"/>
      </tp>
      <tp t="s">
        <v>#N/A N/A</v>
        <stp/>
        <stp>BDH|4368219820093030755</stp>
        <tr r="U3" s="4"/>
      </tp>
      <tp t="s">
        <v>#N/A N/A</v>
        <stp/>
        <stp>BDH|4972639230854704591</stp>
        <tr r="I3" s="2"/>
      </tp>
      <tp t="s">
        <v>#N/A N/A</v>
        <stp/>
        <stp>BDH|3942070948667794193</stp>
        <tr r="CC3" s="4"/>
      </tp>
      <tp t="s">
        <v>#N/A N/A</v>
        <stp/>
        <stp>BDH|4701020273226906413</stp>
        <tr r="DA3" s="12"/>
      </tp>
      <tp t="s">
        <v>#N/A N/A</v>
        <stp/>
        <stp>BDH|5857976465152024940</stp>
        <tr r="K3" s="2"/>
      </tp>
      <tp t="s">
        <v>#N/A N/A</v>
        <stp/>
        <stp>BDH|5102600958381317676</stp>
        <tr r="Q3" s="12"/>
      </tp>
      <tp t="s">
        <v>#N/A N/A</v>
        <stp/>
        <stp>BDH|7596631730576645699</stp>
        <tr r="DU3" s="12"/>
      </tp>
      <tp t="s">
        <v>#N/A N/A</v>
        <stp/>
        <stp>BDH|3849978183274787422</stp>
        <tr r="O3" s="4"/>
      </tp>
      <tp t="s">
        <v>#N/A N/A</v>
        <stp/>
        <stp>BDH|6576326002342077545</stp>
        <tr r="BO3" s="12"/>
      </tp>
      <tp t="s">
        <v>#N/A N/A</v>
        <stp/>
        <stp>BDH|7865519870010541797</stp>
        <tr r="BC3" s="12"/>
      </tp>
      <tp t="s">
        <v>#N/A N/A</v>
        <stp/>
        <stp>BDH|6788410207923224296</stp>
        <tr r="S3" s="12"/>
      </tp>
      <tp t="s">
        <v>#N/A N/A</v>
        <stp/>
        <stp>BDH|2067355702284038695</stp>
        <tr r="CW3" s="4"/>
      </tp>
      <tp t="s">
        <v>#N/A N/A</v>
        <stp/>
        <stp>BDH|6982339140637270571</stp>
        <tr r="BA3" s="12"/>
      </tp>
      <tp t="s">
        <v>#N/A N/A</v>
        <stp/>
        <stp>BDH|2289484753283126381</stp>
        <tr r="CY3" s="12"/>
      </tp>
      <tp t="s">
        <v>#N/A N/A</v>
        <stp/>
        <stp>BDH|1741150919110921239</stp>
        <tr r="CG3" s="12"/>
      </tp>
      <tp t="s">
        <v>#N/A N/A</v>
        <stp/>
        <stp>BDH|6544025662466423575</stp>
        <tr r="DO3" s="4"/>
      </tp>
      <tp t="s">
        <v>#N/A N/A</v>
        <stp/>
        <stp>BDH|6318256967114782516</stp>
        <tr r="BE3" s="4"/>
      </tp>
      <tp t="s">
        <v>#N/A N/A</v>
        <stp/>
        <stp>BDH|6040588283070791896</stp>
        <tr r="AU3" s="12"/>
      </tp>
      <tp t="s">
        <v>#N/A N/A</v>
        <stp/>
        <stp>BDH|834331506717506546</stp>
        <tr r="K3" s="4"/>
      </tp>
      <tp t="s">
        <v>#N/A N/A</v>
        <stp/>
        <stp>BDH|925952890371006049</stp>
        <tr r="CS3" s="12"/>
      </tp>
      <tp t="s">
        <v>#N/A N/A</v>
        <stp/>
        <stp>BDH|818283529373630313</stp>
        <tr r="BO3" s="4"/>
      </tp>
      <tp t="s">
        <v>#N/A N/A</v>
        <stp/>
        <stp>BDH|732316167505781361</stp>
        <tr r="CU3" s="12"/>
      </tp>
      <tp t="s">
        <v>#N/A N/A</v>
        <stp/>
        <stp>BDH|682807654972506383</stp>
        <tr r="DC3" s="12"/>
      </tp>
      <tp t="s">
        <v>#N/A N/A</v>
        <stp/>
        <stp>BDH|782311252745964859</stp>
        <tr r="DY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80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"days=w","fill=p","cols=2;rows=6484")</f>
        <v>36528</v>
      </c>
      <c r="B3" s="5" t="s">
        <v>294</v>
      </c>
      <c r="C3" s="8">
        <f ca="1">_xll.BDH(D2,"PX_LAST","2000-01-01",TODAY()-1, "days=w","fill=p","cols=2;rows=9078")</f>
        <v>36526</v>
      </c>
      <c r="D3" s="5">
        <v>68.040000000000006</v>
      </c>
      <c r="E3" s="8">
        <f ca="1">_xll.BDH(F2,"PX_LAST","2000-01-01",TODAY()-1, "days=w","fill=p","cols=2;rows=6484")</f>
        <v>36528</v>
      </c>
      <c r="F3" s="5">
        <v>100.22</v>
      </c>
      <c r="G3" s="8">
        <f ca="1">_xll.BDH(H2,"PX_LAST","2000-01-01",TODAY()-1, "days=w","fill=p","cols=2;rows=6484")</f>
        <v>36528</v>
      </c>
      <c r="H3" s="5">
        <v>0.19500000000000001</v>
      </c>
      <c r="I3" s="8">
        <f ca="1">_xll.BDH(J2,"PX_LAST","2000-01-01",TODAY()-1, "days=w","fill=p","cols=2;rows=6484")</f>
        <v>36528</v>
      </c>
      <c r="J3" s="5">
        <v>98.26</v>
      </c>
      <c r="K3" s="8">
        <f ca="1">_xll.BDH(L2,"PX_LAST","2000-01-01",TODAY()-1, "days=w","fill=p","cols=2;rows=6484")</f>
        <v>36528</v>
      </c>
      <c r="L3" s="5">
        <v>24.21</v>
      </c>
      <c r="M3" s="8">
        <f ca="1">_xll.BDH(N2,"PX_LAST","2000-01-01",TODAY()-1, "days=w","fill=p","cols=2;rows=9078")</f>
        <v>36526</v>
      </c>
      <c r="N3" s="5">
        <v>98.89</v>
      </c>
      <c r="O3" s="8">
        <f ca="1">_xll.BDH(P2,"PX_LAST","2000-01-01",TODAY()-1, "days=w","fill=p","cols=2;rows=6484")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98.93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1:16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1:16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1:16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1:16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1:16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1:16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1:16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1:16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1:16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115.39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70.13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89.46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176.03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283.91000000000003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116.22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98.97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68.06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83.69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246.66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187.85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75.72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89.26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70.709999999999994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109.33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117.48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388.05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301.42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230.09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321.91000000000003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148.69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404.27</v>
      </c>
      <c r="M9080" s="8">
        <v>45603</v>
      </c>
      <c r="N9080" s="5">
        <v>104.08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9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_xll.BDH(B2,"PX_LAST","2000-01-01",TODAY()-1,"cols=2;rows=1296")</f>
        <v>36532</v>
      </c>
      <c r="B3" s="5">
        <v>298</v>
      </c>
      <c r="C3" s="8">
        <f ca="1">_xll.BDH(D2,"PX_LAST","2000-01-01",TODAY()-1,"cols=2;rows=1294")</f>
        <v>36530</v>
      </c>
      <c r="D3" s="5">
        <v>640599</v>
      </c>
      <c r="E3" s="8">
        <f ca="1">_xll.BDH(F2,"PX_LAST","2000-01-01",TODAY()-1,"cols=2;rows=1297")</f>
        <v>36530</v>
      </c>
      <c r="F3" s="5">
        <v>8775</v>
      </c>
      <c r="G3" s="8">
        <f ca="1">_xll.BDH(H2,"PX_LAST","2000-01-01",TODAY()-1,"cols=2;rows=1297")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E1299" s="8">
        <v>45602</v>
      </c>
      <c r="F1299" s="5">
        <v>3274120</v>
      </c>
      <c r="G1299" s="8">
        <v>45602</v>
      </c>
      <c r="H1299" s="5">
        <v>842051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0"/>
  <sheetViews>
    <sheetView workbookViewId="0">
      <selection activeCell="D36" sqref="D36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_xll.BDH(B2,"PX_LAST","2000-01-01",TODAY()-1,"cols=2;rows=298")</f>
        <v>36556</v>
      </c>
      <c r="B3" s="5">
        <v>56.7</v>
      </c>
      <c r="C3" s="8">
        <f ca="1">_xll.BDH(D2,"PX_LAST","2000-01-01",TODAY()-1,"cols=2;rows=298")</f>
        <v>36556</v>
      </c>
      <c r="D3" s="5">
        <v>60.4</v>
      </c>
      <c r="E3" s="8">
        <f ca="1">_xll.BDH(F2,"PX_LAST","2000-01-01",TODAY()-1,"cols=2;rows=298")</f>
        <v>36556</v>
      </c>
      <c r="F3" s="5">
        <v>72.400000000000006</v>
      </c>
      <c r="G3" s="8">
        <f ca="1">_xll.BDH(H2,"PX_LAST","2000-01-01",TODAY()-1,"cols=2;rows=298")</f>
        <v>36556</v>
      </c>
      <c r="H3" s="5">
        <v>56.6</v>
      </c>
      <c r="I3" s="8">
        <f ca="1">_xll.BDH(J2,"PX_LAST","2000-01-01",TODAY()-1,"cols=2;rows=36")</f>
        <v>44530</v>
      </c>
      <c r="J3" s="5">
        <v>58.3</v>
      </c>
      <c r="K3" s="8">
        <f ca="1">_xll.BDH(L2,"PX_LAST","2000-01-01",TODAY()-1,"cols=2;rows=36")</f>
        <v>44530</v>
      </c>
      <c r="L3" s="5">
        <v>57.2</v>
      </c>
      <c r="M3" s="8">
        <f ca="1">_xll.BDH(N2,"PX_LAST","2000-01-01",TODAY()-1,"cols=2;rows=36")</f>
        <v>44530</v>
      </c>
      <c r="N3" s="5">
        <v>58</v>
      </c>
      <c r="O3" s="8">
        <f ca="1">_xll.BDH(P2,"PX_LAST","2000-01-01",TODAY()-1,"cols=2;rows=298")</f>
        <v>36556</v>
      </c>
      <c r="P3" s="5">
        <v>58.9</v>
      </c>
      <c r="Q3" s="8">
        <f ca="1">_xll.BDH(R2,"PX_LAST","2000-01-01",TODAY()-1,"cols=2;rows=280")</f>
        <v>37103</v>
      </c>
      <c r="R3" s="5">
        <v>-13.3</v>
      </c>
      <c r="S3" s="8">
        <f ca="1">_xll.BDH(T2,"PX_LAST","2000-01-01",TODAY()-1,"cols=2;rows=280")</f>
        <v>37103</v>
      </c>
      <c r="T3" s="5">
        <v>-16</v>
      </c>
      <c r="U3" s="8">
        <f ca="1">_xll.BDH(V2,"PX_LAST","2000-01-01",TODAY()-1,"cols=2;rows=245")</f>
        <v>38168</v>
      </c>
      <c r="V3" s="5">
        <v>47.7</v>
      </c>
      <c r="W3" s="8">
        <f ca="1">_xll.BDH(X2,"PX_LAST","2000-01-01",TODAY()-1,"cols=2;rows=242")</f>
        <v>38260</v>
      </c>
      <c r="X3" s="5">
        <v>49.2</v>
      </c>
      <c r="Y3" s="8">
        <f ca="1">_xll.BDH(Z2,"PX_LAST","2000-01-01",TODAY()-1,"cols=2;rows=298")</f>
        <v>36556</v>
      </c>
      <c r="Z3" s="5">
        <v>11.3</v>
      </c>
      <c r="AA3" s="8">
        <f ca="1">_xll.BDH(AB2,"PX_LAST","2000-01-01",TODAY()-1,"cols=2;rows=298")</f>
        <v>36556</v>
      </c>
      <c r="AB3" s="5">
        <v>10</v>
      </c>
      <c r="AC3" s="8">
        <f ca="1">_xll.BDH(AD2,"PX_LAST","2000-01-01",TODAY()-1,"cols=2;rows=167")</f>
        <v>40543</v>
      </c>
      <c r="AD3" s="5">
        <v>5</v>
      </c>
      <c r="AE3" s="8">
        <f ca="1">_xll.BDH(AF2,"PX_LAST","2000-01-01",TODAY()-1,"cols=2;rows=298")</f>
        <v>36556</v>
      </c>
      <c r="AF3" s="5">
        <v>112</v>
      </c>
      <c r="AG3" s="8">
        <f ca="1">_xll.BDH(AH2,"PX_LAST","2000-01-01",TODAY()-1,"cols=2;rows=298")</f>
        <v>36556</v>
      </c>
      <c r="AH3" s="5">
        <v>144.69999999999999</v>
      </c>
      <c r="AI3" s="8">
        <f ca="1">_xll.BDH(AJ2,"PX_LAST","2000-01-01",TODAY()-1,"cols=2;rows=297")</f>
        <v>36556</v>
      </c>
      <c r="AJ3" s="5">
        <v>103.4</v>
      </c>
      <c r="AK3" s="8">
        <f ca="1">_xll.BDH(AL2,"PX_LAST","2000-01-01",TODAY()-1,"cols=2;rows=298")</f>
        <v>36556</v>
      </c>
      <c r="AL3" s="5">
        <v>228</v>
      </c>
      <c r="AM3" s="8">
        <f ca="1">_xll.BDH(AN2,"PX_LAST","2000-01-01",TODAY()-1,"cols=2;rows=298")</f>
        <v>36556</v>
      </c>
      <c r="AN3" s="5">
        <v>129003</v>
      </c>
      <c r="AO3" s="8">
        <f ca="1">_xll.BDH(AP2,"PX_LAST","2000-01-01",TODAY()-1,"cols=2;rows=177")</f>
        <v>40237</v>
      </c>
      <c r="AP3" s="5">
        <v>-45</v>
      </c>
      <c r="AQ3" s="8">
        <f ca="1">_xll.BDH(AR2,"PX_LAST","2000-01-01",TODAY()-1,"cols=2;rows=298")</f>
        <v>36556</v>
      </c>
      <c r="AR3" s="5">
        <v>4</v>
      </c>
      <c r="AS3" s="8">
        <f ca="1">_xll.BDH(AT2,"PX_LAST","2000-01-01",TODAY()-1,"cols=2;rows=224")</f>
        <v>38807</v>
      </c>
      <c r="AT3" s="5">
        <v>34.200000000000003</v>
      </c>
      <c r="AU3" s="8">
        <f ca="1">_xll.BDH(AV2,"PX_LAST","2000-01-01",TODAY()-1,"cols=2;rows=297")</f>
        <v>36556</v>
      </c>
      <c r="AV3" s="5">
        <v>-0.6</v>
      </c>
      <c r="AW3" s="8">
        <f ca="1">_xll.BDH(AX2,"PX_LAST","2000-01-01",TODAY()-1,"cols=2;rows=297")</f>
        <v>36556</v>
      </c>
      <c r="AX3" s="5">
        <v>0</v>
      </c>
      <c r="AY3" s="8">
        <f ca="1">_xll.BDH(AZ2,"PX_LAST","2000-01-01",TODAY()-1,"cols=2;rows=297")</f>
        <v>36556</v>
      </c>
      <c r="AZ3" s="5">
        <v>-0.08</v>
      </c>
      <c r="BA3" s="8">
        <f ca="1">_xll.BDH(BB2,"PX_LAST","2000-01-01",TODAY()-1,"cols=2;rows=297")</f>
        <v>36556</v>
      </c>
      <c r="BB3" s="5">
        <v>8925</v>
      </c>
      <c r="BC3" s="8">
        <f ca="1">_xll.BDH(BD2,"PX_LAST","2000-01-01",TODAY()-1,"cols=2;rows=296")</f>
        <v>36556</v>
      </c>
      <c r="BD3" s="5">
        <v>9</v>
      </c>
      <c r="BE3" s="8">
        <f ca="1">_xll.BDH(BF2,"PX_LAST","2000-01-01",TODAY()-1,"cols=2;rows=298")</f>
        <v>36556</v>
      </c>
      <c r="BF3" s="5">
        <v>18.3</v>
      </c>
      <c r="BG3" s="8">
        <f ca="1">_xll.BDH(BH2,"PX_LAST","2000-01-01",TODAY()-1,"cols=2;rows=298")</f>
        <v>36556</v>
      </c>
      <c r="BH3" s="5">
        <v>18.114000000000001</v>
      </c>
      <c r="BI3" s="8">
        <f ca="1">_xll.BDH(BJ2,"PX_LAST","2000-01-01",TODAY()-1,"cols=2;rows=297")</f>
        <v>36556</v>
      </c>
      <c r="BJ3" s="5">
        <v>8.6</v>
      </c>
      <c r="BK3" s="8">
        <f ca="1">_xll.BDH(BL2,"PX_LAST","2000-01-01",TODAY()-1,"cols=2;rows=297")</f>
        <v>36556</v>
      </c>
      <c r="BL3" s="5">
        <v>-0.7</v>
      </c>
      <c r="BM3" s="8">
        <f ca="1">_xll.BDH(BN2,"PX_LAST","2000-01-01",TODAY()-1,"cols=2;rows=296")</f>
        <v>36556</v>
      </c>
      <c r="BN3" s="5">
        <v>12.59</v>
      </c>
      <c r="BO3" s="8">
        <f ca="1">_xll.BDH(BP2,"PX_LAST","2000-01-01",TODAY()-1,"cols=2;rows=297")</f>
        <v>36556</v>
      </c>
      <c r="BP3" s="5">
        <v>0.9</v>
      </c>
      <c r="BQ3" s="8">
        <f ca="1">_xll.BDH(BR2,"PX_LAST","2000-01-01",TODAY()-1,"cols=2;rows=297")</f>
        <v>36556</v>
      </c>
      <c r="BR3" s="5">
        <v>1636</v>
      </c>
      <c r="BS3" s="8">
        <f ca="1">_xll.BDH(BT2,"PX_LAST","2000-01-01",TODAY()-1,"cols=2;rows=297")</f>
        <v>36556</v>
      </c>
      <c r="BT3" s="5">
        <v>1727</v>
      </c>
      <c r="BU3" s="8">
        <f ca="1">_xll.BDH(BV2,"PX_LAST","2000-01-01",TODAY()-1,"cols=2;rows=297")</f>
        <v>36556</v>
      </c>
      <c r="BV3" s="5">
        <v>2.95</v>
      </c>
      <c r="BW3" s="8">
        <f ca="1">_xll.BDH(BX2,"PX_LAST","2000-01-01",TODAY()-1,"cols=2;rows=297")</f>
        <v>36556</v>
      </c>
      <c r="BX3" s="5">
        <v>873</v>
      </c>
      <c r="BY3" s="8">
        <f ca="1">_xll.BDH(BZ2,"PX_LAST","2000-01-01",TODAY()-1,"cols=2;rows=297")</f>
        <v>36556</v>
      </c>
      <c r="BZ3" s="5">
        <v>9.6</v>
      </c>
      <c r="CA3" s="8">
        <f ca="1">_xll.BDH(CB2,"PX_LAST","2000-01-01",TODAY()-1,"cols=2;rows=297")</f>
        <v>36556</v>
      </c>
      <c r="CB3" s="5">
        <v>19.899999999999999</v>
      </c>
      <c r="CC3" s="8">
        <f ca="1">_xll.BDH(CD2,"PX_LAST","2000-01-01",TODAY()-1,"cols=2;rows=297")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_xll.BDH(CH2,"PX_LAST","2000-01-01",TODAY()-1,"cols=2;rows=297")</f>
        <v>36556</v>
      </c>
      <c r="CH3" s="5">
        <v>1.9</v>
      </c>
      <c r="CI3" s="8">
        <f ca="1">_xll.BDH(CJ2,"PX_LAST","2000-01-01",TODAY()-1,"cols=2;rows=297")</f>
        <v>36556</v>
      </c>
      <c r="CJ3" s="5">
        <v>2.6</v>
      </c>
      <c r="CK3" s="8">
        <f ca="1">_xll.BDH(CL2,"PX_LAST","2000-01-01",TODAY()-1,"cols=2;rows=298")</f>
        <v>36528</v>
      </c>
      <c r="CL3" s="5">
        <v>4.79</v>
      </c>
      <c r="CM3" s="8">
        <f ca="1">_xll.BDH(CN2,"PX_LAST","2000-01-01",TODAY()-1,"cols=2;rows=297")</f>
        <v>36556</v>
      </c>
      <c r="CN3" s="5">
        <v>0.3</v>
      </c>
      <c r="CO3" s="8">
        <f ca="1">_xll.BDH(CP2,"PX_LAST","2000-01-01",TODAY()-1,"cols=2;rows=297")</f>
        <v>36556</v>
      </c>
      <c r="CP3" s="5">
        <v>0.3</v>
      </c>
      <c r="CQ3" s="8">
        <f ca="1">_xll.BDH(CR2,"PX_LAST","2000-01-01",TODAY()-1,"cols=2;rows=297")</f>
        <v>36556</v>
      </c>
      <c r="CR3" s="5">
        <v>2.7</v>
      </c>
      <c r="CS3" s="8">
        <f ca="1">_xll.BDH(CT2,"PX_LAST","2000-01-01",TODAY()-1,"cols=2;rows=297")</f>
        <v>36556</v>
      </c>
      <c r="CT3" s="5">
        <v>2</v>
      </c>
      <c r="CU3" s="8">
        <f ca="1">_xll.BDH(CV2,"PX_LAST","2000-01-01",TODAY()-1,"cols=2;rows=297")</f>
        <v>36556</v>
      </c>
      <c r="CV3" s="5">
        <v>1.53867</v>
      </c>
      <c r="CW3" s="8">
        <f ca="1">_xll.BDH(CX2,"PX_LAST","2000-01-01",TODAY()-1,"cols=2;rows=167")</f>
        <v>40512</v>
      </c>
      <c r="CX3" s="5">
        <v>2.6</v>
      </c>
      <c r="CY3" s="8">
        <f ca="1">_xll.BDH(CZ2,"PX_LAST","2000-01-01",TODAY()-1,"cols=2;rows=178")</f>
        <v>40178</v>
      </c>
      <c r="CZ3" s="5">
        <v>0.1</v>
      </c>
      <c r="DA3" s="8">
        <f ca="1">_xll.BDH(DB2,"PX_LAST","2000-01-01",TODAY()-1,"cols=2;rows=297")</f>
        <v>36556</v>
      </c>
      <c r="DB3" s="5">
        <v>1.2</v>
      </c>
      <c r="DC3" s="8">
        <f ca="1">_xll.BDH(DD2,"PX_LAST","2000-01-01",TODAY()-1,"cols=2;rows=297")</f>
        <v>36556</v>
      </c>
      <c r="DD3" s="5">
        <v>3.8</v>
      </c>
      <c r="DE3" s="8">
        <f ca="1">_xll.BDH(DF2,"PX_LAST","2000-01-01",TODAY()-1,"cols=2;rows=297")</f>
        <v>36556</v>
      </c>
      <c r="DF3" s="5">
        <v>0</v>
      </c>
      <c r="DG3" s="8">
        <f ca="1">_xll.BDH(DH2,"PX_LAST","2000-01-01",TODAY()-1,"cols=2;rows=297")</f>
        <v>36556</v>
      </c>
      <c r="DH3" s="5">
        <v>7.7</v>
      </c>
      <c r="DI3" s="8">
        <f ca="1">_xll.BDH(DJ2,"PX_LAST","2000-01-01",TODAY()-1,"cols=2;rows=297")</f>
        <v>36556</v>
      </c>
      <c r="DJ3" s="5">
        <v>5.4</v>
      </c>
      <c r="DK3" s="8">
        <f ca="1">_xll.BDH(DL2,"PX_LAST","2000-01-01",TODAY()-1,"cols=2;rows=297")</f>
        <v>36556</v>
      </c>
      <c r="DL3" s="5">
        <v>4.5</v>
      </c>
      <c r="DM3" s="8">
        <f ca="1">_xll.BDH(DN2,"PX_LAST","2000-01-01",TODAY()-1,"cols=2;rows=298")</f>
        <v>36556</v>
      </c>
      <c r="DN3" s="5">
        <v>4.9000000000000004</v>
      </c>
      <c r="DO3" s="8">
        <f ca="1">_xll.BDH(DP2,"PX_LAST","2000-01-01",TODAY()-1,"cols=2;rows=212")</f>
        <v>39172</v>
      </c>
      <c r="DP3" s="5">
        <v>3.4</v>
      </c>
      <c r="DQ3" s="8">
        <f ca="1">_xll.BDH(DR2,"PX_LAST","2000-01-01",TODAY()-1,"cols=2;rows=236")</f>
        <v>38383</v>
      </c>
      <c r="DR3" s="5">
        <v>9.1999999999999993</v>
      </c>
      <c r="DS3" s="8">
        <f ca="1">_xll.BDH(DT2,"PX_LAST","2000-01-01",TODAY()-1,"cols=2;rows=298")</f>
        <v>36556</v>
      </c>
      <c r="DT3" s="5">
        <v>24.05</v>
      </c>
      <c r="DU3" s="8">
        <f ca="1">_xll.BDH(DV2,"PX_LAST","2000-01-01",TODAY()-1,"cols=2;rows=297")</f>
        <v>36556</v>
      </c>
      <c r="DV3" s="5">
        <v>6</v>
      </c>
      <c r="DW3" s="8">
        <f ca="1">_xll.BDH(DX2,"PX_LAST","2000-01-01",TODAY()-1,"cols=2;rows=297")</f>
        <v>36556</v>
      </c>
      <c r="DX3" s="5">
        <v>2.2000000000000002</v>
      </c>
      <c r="DY3" s="8">
        <f ca="1">_xll.BDH(DZ2,"PX_LAST","2000-01-01",TODAY()-1,"cols=2;rows=297")</f>
        <v>36556</v>
      </c>
      <c r="DZ3" s="5">
        <v>89</v>
      </c>
      <c r="EA3" s="8">
        <f ca="1">_xll.BDH(EB2,"PX_LAST","2000-01-01",TODAY()-1,"cols=2;rows=298")</f>
        <v>36556</v>
      </c>
      <c r="EB3" s="5">
        <v>101.3712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44561</v>
      </c>
      <c r="J4" s="5">
        <v>57.7</v>
      </c>
      <c r="K4" s="8">
        <v>44561</v>
      </c>
      <c r="L4" s="5">
        <v>57</v>
      </c>
      <c r="M4" s="8">
        <v>44561</v>
      </c>
      <c r="N4" s="5">
        <v>57.6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101.3053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44592</v>
      </c>
      <c r="J5" s="5">
        <v>55.5</v>
      </c>
      <c r="K5" s="8">
        <v>44592</v>
      </c>
      <c r="L5" s="5">
        <v>51.1</v>
      </c>
      <c r="M5" s="8">
        <v>44592</v>
      </c>
      <c r="N5" s="5">
        <v>51.2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4.5999999999999996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101.2084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44620</v>
      </c>
      <c r="J6" s="5">
        <v>57.3</v>
      </c>
      <c r="K6" s="8">
        <v>44620</v>
      </c>
      <c r="L6" s="5">
        <v>55.9</v>
      </c>
      <c r="M6" s="8">
        <v>44620</v>
      </c>
      <c r="N6" s="5">
        <v>56.5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101.0891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44651</v>
      </c>
      <c r="J7" s="5">
        <v>58.8</v>
      </c>
      <c r="K7" s="8">
        <v>44651</v>
      </c>
      <c r="L7" s="5">
        <v>57.7</v>
      </c>
      <c r="M7" s="8">
        <v>44651</v>
      </c>
      <c r="N7" s="5">
        <v>58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100.94199999999999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44681</v>
      </c>
      <c r="J8" s="5">
        <v>59.2</v>
      </c>
      <c r="K8" s="8">
        <v>44681</v>
      </c>
      <c r="L8" s="5">
        <v>56</v>
      </c>
      <c r="M8" s="8">
        <v>44681</v>
      </c>
      <c r="N8" s="5">
        <v>55.6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100.77630000000001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44712</v>
      </c>
      <c r="J9" s="5">
        <v>57</v>
      </c>
      <c r="K9" s="8">
        <v>44712</v>
      </c>
      <c r="L9" s="5">
        <v>53.6</v>
      </c>
      <c r="M9" s="8">
        <v>44712</v>
      </c>
      <c r="N9" s="5">
        <v>53.4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2.46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100.5925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44742</v>
      </c>
      <c r="J10" s="5">
        <v>52.7</v>
      </c>
      <c r="K10" s="8">
        <v>44742</v>
      </c>
      <c r="L10" s="5">
        <v>52.3</v>
      </c>
      <c r="M10" s="8">
        <v>44742</v>
      </c>
      <c r="N10" s="5">
        <v>52.7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100.3763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44773</v>
      </c>
      <c r="J11" s="5">
        <v>52.2</v>
      </c>
      <c r="K11" s="8">
        <v>44773</v>
      </c>
      <c r="L11" s="5">
        <v>47.7</v>
      </c>
      <c r="M11" s="8">
        <v>44773</v>
      </c>
      <c r="N11" s="5">
        <v>47.3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100.1247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44804</v>
      </c>
      <c r="J12" s="5">
        <v>51.5</v>
      </c>
      <c r="K12" s="8">
        <v>44804</v>
      </c>
      <c r="L12" s="5">
        <v>44.6</v>
      </c>
      <c r="M12" s="8">
        <v>44804</v>
      </c>
      <c r="N12" s="5">
        <v>43.7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99.821299999999994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44834</v>
      </c>
      <c r="J13" s="5">
        <v>52</v>
      </c>
      <c r="K13" s="8">
        <v>44834</v>
      </c>
      <c r="L13" s="5">
        <v>49.5</v>
      </c>
      <c r="M13" s="8">
        <v>44834</v>
      </c>
      <c r="N13" s="5">
        <v>49.3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1.24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99.476299999999995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44865</v>
      </c>
      <c r="J14" s="5">
        <v>50.4</v>
      </c>
      <c r="K14" s="8">
        <v>44865</v>
      </c>
      <c r="L14" s="5">
        <v>48.2</v>
      </c>
      <c r="M14" s="8">
        <v>44865</v>
      </c>
      <c r="N14" s="5">
        <v>47.8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0.45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99.105000000000004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44895</v>
      </c>
      <c r="J15" s="5">
        <v>47.7</v>
      </c>
      <c r="K15" s="8">
        <v>44895</v>
      </c>
      <c r="L15" s="5">
        <v>46.4</v>
      </c>
      <c r="M15" s="8">
        <v>44895</v>
      </c>
      <c r="N15" s="5">
        <v>46.2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-0.69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98.766599999999997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44926</v>
      </c>
      <c r="J16" s="5">
        <v>46.2</v>
      </c>
      <c r="K16" s="8">
        <v>44926</v>
      </c>
      <c r="L16" s="5">
        <v>45</v>
      </c>
      <c r="M16" s="8">
        <v>44926</v>
      </c>
      <c r="N16" s="5">
        <v>44.7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-0.66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98.507400000000004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44957</v>
      </c>
      <c r="J17" s="5">
        <v>46.9</v>
      </c>
      <c r="K17" s="8">
        <v>44957</v>
      </c>
      <c r="L17" s="5">
        <v>46.8</v>
      </c>
      <c r="M17" s="8">
        <v>44957</v>
      </c>
      <c r="N17" s="5">
        <v>46.8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-1.1100000000000001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98.340100000000007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44985</v>
      </c>
      <c r="J18" s="5">
        <v>47.3</v>
      </c>
      <c r="K18" s="8">
        <v>44985</v>
      </c>
      <c r="L18" s="5">
        <v>50.1</v>
      </c>
      <c r="M18" s="8">
        <v>44985</v>
      </c>
      <c r="N18" s="5">
        <v>50.6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98.256200000000007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45016</v>
      </c>
      <c r="J19" s="5">
        <v>49.2</v>
      </c>
      <c r="K19" s="8">
        <v>45016</v>
      </c>
      <c r="L19" s="5">
        <v>52.3</v>
      </c>
      <c r="M19" s="8">
        <v>45016</v>
      </c>
      <c r="N19" s="5">
        <v>52.6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-0.78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98.230500000000006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45046</v>
      </c>
      <c r="J20" s="5">
        <v>50.2</v>
      </c>
      <c r="K20" s="8">
        <v>45046</v>
      </c>
      <c r="L20" s="5">
        <v>53.4</v>
      </c>
      <c r="M20" s="8">
        <v>45046</v>
      </c>
      <c r="N20" s="5">
        <v>53.6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98.208200000000005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45077</v>
      </c>
      <c r="J21" s="5">
        <v>48.4</v>
      </c>
      <c r="K21" s="8">
        <v>45077</v>
      </c>
      <c r="L21" s="5">
        <v>54.3</v>
      </c>
      <c r="M21" s="8">
        <v>45077</v>
      </c>
      <c r="N21" s="5">
        <v>54.9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-0.42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98.164599999999993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45107</v>
      </c>
      <c r="J22" s="5">
        <v>46.3</v>
      </c>
      <c r="K22" s="8">
        <v>45107</v>
      </c>
      <c r="L22" s="5">
        <v>53.2</v>
      </c>
      <c r="M22" s="8">
        <v>45107</v>
      </c>
      <c r="N22" s="5">
        <v>54.4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98.102500000000006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45138</v>
      </c>
      <c r="J23" s="5">
        <v>49</v>
      </c>
      <c r="K23" s="8">
        <v>45138</v>
      </c>
      <c r="L23" s="5">
        <v>52</v>
      </c>
      <c r="M23" s="8">
        <v>45138</v>
      </c>
      <c r="N23" s="5">
        <v>52.3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98.0625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45169</v>
      </c>
      <c r="J24" s="5">
        <v>47.9</v>
      </c>
      <c r="K24" s="8">
        <v>45169</v>
      </c>
      <c r="L24" s="5">
        <v>50.2</v>
      </c>
      <c r="M24" s="8">
        <v>45169</v>
      </c>
      <c r="N24" s="5">
        <v>50.5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-1.99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98.114500000000007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45199</v>
      </c>
      <c r="J25" s="5">
        <v>49.8</v>
      </c>
      <c r="K25" s="8">
        <v>45199</v>
      </c>
      <c r="L25" s="5">
        <v>50.2</v>
      </c>
      <c r="M25" s="8">
        <v>45199</v>
      </c>
      <c r="N25" s="5">
        <v>50.1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-0.48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98.284199999999998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45230</v>
      </c>
      <c r="J26" s="5">
        <v>50</v>
      </c>
      <c r="K26" s="8">
        <v>45230</v>
      </c>
      <c r="L26" s="5">
        <v>50.7</v>
      </c>
      <c r="M26" s="8">
        <v>45230</v>
      </c>
      <c r="N26" s="5">
        <v>50.6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0.99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98.550799999999995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45260</v>
      </c>
      <c r="J27" s="5">
        <v>49.4</v>
      </c>
      <c r="K27" s="8">
        <v>45260</v>
      </c>
      <c r="L27" s="5">
        <v>50.7</v>
      </c>
      <c r="M27" s="8">
        <v>45260</v>
      </c>
      <c r="N27" s="5">
        <v>50.8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98.859399999999994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45291</v>
      </c>
      <c r="J28" s="5">
        <v>47.9</v>
      </c>
      <c r="K28" s="8">
        <v>45291</v>
      </c>
      <c r="L28" s="5">
        <v>50.9</v>
      </c>
      <c r="M28" s="8">
        <v>45291</v>
      </c>
      <c r="N28" s="5">
        <v>51.4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99.152199999999993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45322</v>
      </c>
      <c r="J29" s="5">
        <v>50.7</v>
      </c>
      <c r="K29" s="8">
        <v>45322</v>
      </c>
      <c r="L29" s="5">
        <v>52</v>
      </c>
      <c r="M29" s="8">
        <v>45322</v>
      </c>
      <c r="N29" s="5">
        <v>52.5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99.372500000000002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45351</v>
      </c>
      <c r="J30" s="5">
        <v>52.2</v>
      </c>
      <c r="K30" s="8">
        <v>45351</v>
      </c>
      <c r="L30" s="5">
        <v>52.5</v>
      </c>
      <c r="M30" s="8">
        <v>45351</v>
      </c>
      <c r="N30" s="5">
        <v>52.3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99.464600000000004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45382</v>
      </c>
      <c r="J31" s="5">
        <v>51.9</v>
      </c>
      <c r="K31" s="8">
        <v>45382</v>
      </c>
      <c r="L31" s="5">
        <v>52.1</v>
      </c>
      <c r="M31" s="8">
        <v>45382</v>
      </c>
      <c r="N31" s="5">
        <v>51.7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99.408299999999997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45412</v>
      </c>
      <c r="J32" s="5">
        <v>50</v>
      </c>
      <c r="K32" s="8">
        <v>45412</v>
      </c>
      <c r="L32" s="5">
        <v>51.3</v>
      </c>
      <c r="M32" s="8">
        <v>45412</v>
      </c>
      <c r="N32" s="5">
        <v>51.3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99.212599999999995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45443</v>
      </c>
      <c r="J33" s="5">
        <v>51.3</v>
      </c>
      <c r="K33" s="8">
        <v>45443</v>
      </c>
      <c r="L33" s="5">
        <v>54.5</v>
      </c>
      <c r="M33" s="8">
        <v>45443</v>
      </c>
      <c r="N33" s="5">
        <v>54.8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98.930199999999999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45473</v>
      </c>
      <c r="J34" s="5">
        <v>51.6</v>
      </c>
      <c r="K34" s="8">
        <v>45473</v>
      </c>
      <c r="L34" s="5">
        <v>54.8</v>
      </c>
      <c r="M34" s="8">
        <v>45473</v>
      </c>
      <c r="N34" s="5">
        <v>55.3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98.628299999999996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45504</v>
      </c>
      <c r="J35" s="5">
        <v>49.6</v>
      </c>
      <c r="K35" s="8">
        <v>45504</v>
      </c>
      <c r="L35" s="5">
        <v>54.3</v>
      </c>
      <c r="M35" s="8">
        <v>45504</v>
      </c>
      <c r="N35" s="5">
        <v>55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98.347999999999999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45535</v>
      </c>
      <c r="J36" s="5">
        <v>47.9</v>
      </c>
      <c r="K36" s="8">
        <v>45535</v>
      </c>
      <c r="L36" s="5">
        <v>54.6</v>
      </c>
      <c r="M36" s="8">
        <v>45535</v>
      </c>
      <c r="N36" s="5">
        <v>55.7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0.49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98.127300000000005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45565</v>
      </c>
      <c r="J37" s="5">
        <v>47.3</v>
      </c>
      <c r="K37" s="8">
        <v>45565</v>
      </c>
      <c r="L37" s="5">
        <v>54</v>
      </c>
      <c r="M37" s="8">
        <v>45565</v>
      </c>
      <c r="N37" s="5">
        <v>55.2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97.981099999999998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45596</v>
      </c>
      <c r="J38" s="5">
        <v>48.5</v>
      </c>
      <c r="K38" s="8">
        <v>45596</v>
      </c>
      <c r="L38" s="5">
        <v>54.1</v>
      </c>
      <c r="M38" s="8">
        <v>45596</v>
      </c>
      <c r="N38" s="5">
        <v>55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97.8827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97.810500000000005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-0.24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97.775000000000006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0.62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97.808700000000002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0.71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97.939300000000003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98.161699999999996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98.449600000000004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4.3099999999999996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98.788499999999999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99.167299999999997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99.573800000000006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99.986099999999993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100.3706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100.6938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100.9378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101.0843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101.1495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101.1482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101.1016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101.0198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100.90949999999999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100.78749999999999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100.681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100.6086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100.5789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100.56489999999999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100.5303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100.4684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100.3904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100.3326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100.32080000000001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100.3532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100.4049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100.4794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100.58920000000001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100.7445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100.9295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101.1045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101.23909999999999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101.32389999999999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101.35290000000001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101.32299999999999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101.2587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101.19929999999999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101.1644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2.15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101.1754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101.2388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101.3342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101.44840000000001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101.5716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1.99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101.6917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101.80970000000001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2.71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101.9319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1.69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102.048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102.1362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102.1823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1.79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102.1698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1.23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102.0956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101.9877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101.8668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1.45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101.7385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0.42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101.6147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101.4858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101.33969999999999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101.1784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100.9768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100.7008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-1.22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100.3111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-1.63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99.773099999999999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-1.1499999999999999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99.072500000000005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98.224199999999996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97.291899999999998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-10.26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96.399100000000004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95.647499999999994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-9.2799999999999994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95.101699999999994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-8.6300000000000008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94.799400000000006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94.757900000000006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94.966800000000006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95.356999999999999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95.856999999999999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96.403800000000004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96.956599999999995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97.485500000000002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97.975099999999998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98.4251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2.34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98.838499999999996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99.195099999999996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99.459599999999995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4.6100000000000003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99.635800000000003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99.706900000000005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3.88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99.683300000000003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99.605099999999993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99.531599999999997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99.599199999999996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99.727999999999994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3.2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99.908799999999999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100.102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100.2664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100.3664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100.3659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100.06619999999999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99.801100000000005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99.274600000000007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99.145899999999997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99.161699999999996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99.302800000000005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4.71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99.7333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99.884500000000003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99.943899999999999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99.914900000000003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99.820999999999998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99.703100000000006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1.17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99.611900000000006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99.574700000000007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99.606099999999998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99.680199999999999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1.94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99.778700000000001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99.903400000000005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100.0479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3.51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100.1957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100.3201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1.71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100.43600000000001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100.55029999999999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100.6401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100.69370000000001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3.12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100.7242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2.2999999999999998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100.73690000000001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1.9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100.7415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1.8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100.7465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2.4700000000000002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100.7402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100.72880000000001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100.7466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3.94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100.85169999999999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4.0199999999999996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100.9016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100.9367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0.3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100.9526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159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100.9524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O179" s="8">
        <v>45596</v>
      </c>
      <c r="AP179" s="5">
        <v>233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100.9396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100.9097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3.54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100.8621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3.95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100.7919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100.7002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100.5938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2.0499999999999998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100.48399999999999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100.3749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100.25960000000001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100.1332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99.973600000000005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99.791499999999999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99.615300000000005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1.6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99.469800000000006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99.347800000000007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1.62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99.243899999999996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1.51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99.161000000000001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1.18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99.105599999999995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99.088300000000004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99.089799999999997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99.094300000000004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99.0959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99.112899999999996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1.25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99.158299999999997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2.3199999999999998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99.246399999999994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2.25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99.373000000000005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99.521900000000002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4.18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99.672899999999998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4.26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99.795100000000005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99.875399999999999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99.914299999999997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3.14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99.927099999999996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3.03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99.934100000000001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99.951099999999997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99.984399999999994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100.05880000000001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100.1657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100.2933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100.42359999999999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100.5523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3.28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100.6797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100.79470000000001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3.77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100.86499999999999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100.8848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4.6100000000000003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100.86579999999999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3.95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100.8172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34.299999999999997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4.08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100.7415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100.6401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100.4973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100.3087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2.88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100.0915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99.868399999999994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2.19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99.661100000000005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2.65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99.486699999999999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99.344300000000004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99.212199999999996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98.983800000000002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98.899299999999997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2.44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98.845399999999998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1.96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98.847300000000004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98.9011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98.984099999999998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1.92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99.064400000000006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3.08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99.103700000000003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W244" s="8">
        <v>45596</v>
      </c>
      <c r="X244" s="5">
        <v>20.2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99.071200000000005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-34.799999999999997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97.677000000000007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-75.19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92.777500000000003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U247" s="8">
        <v>45596</v>
      </c>
      <c r="V247" s="5">
        <v>-3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10.36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94.312100000000001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96.131200000000007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97.743300000000005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98.449700000000007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8.25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98.745999999999995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99.112300000000005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3.39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99.512299999999996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3.03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99.932199999999995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7.01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100.3096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-1.93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100.684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14.59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101.0063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4.95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101.2696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5.71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101.3398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6.15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6.86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101.28919999999999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101.2186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101.1611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101.1232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7.18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101.09220000000001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101.0427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2.7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100.9568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100.82510000000001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117.8</v>
      </c>
      <c r="EA269" s="8">
        <v>44651</v>
      </c>
      <c r="EB269" s="5">
        <v>100.6315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100.3758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100.0647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-0.02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99.745699999999999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1.0900000000000001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114.9</v>
      </c>
      <c r="EA273" s="8">
        <v>44773</v>
      </c>
      <c r="EB273" s="5">
        <v>99.472200000000001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1.22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99.261099999999999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2.1800000000000002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2.5</v>
      </c>
      <c r="DW275" s="8">
        <v>44834</v>
      </c>
      <c r="DX275" s="5">
        <v>2</v>
      </c>
      <c r="DY275" s="8">
        <v>44834</v>
      </c>
      <c r="DZ275" s="5">
        <v>113.9</v>
      </c>
      <c r="EA275" s="8">
        <v>44834</v>
      </c>
      <c r="EB275" s="5">
        <v>99.0976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112.9</v>
      </c>
      <c r="EA276" s="8">
        <v>44865</v>
      </c>
      <c r="EB276" s="5">
        <v>98.971999999999994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-0.74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111.8</v>
      </c>
      <c r="EA277" s="8">
        <v>44895</v>
      </c>
      <c r="EB277" s="5">
        <v>98.876800000000003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-0.46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111</v>
      </c>
      <c r="EA278" s="8">
        <v>44926</v>
      </c>
      <c r="EB278" s="5">
        <v>98.8172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2.16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110.4</v>
      </c>
      <c r="EA279" s="8">
        <v>44957</v>
      </c>
      <c r="EB279" s="5">
        <v>98.783100000000005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1.04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109.7</v>
      </c>
      <c r="EA280" s="8">
        <v>44985</v>
      </c>
      <c r="EB280" s="5">
        <v>98.760800000000003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108.4</v>
      </c>
      <c r="EA281" s="8">
        <v>45016</v>
      </c>
      <c r="EB281" s="5">
        <v>98.756600000000006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Q282" s="8">
        <v>45596</v>
      </c>
      <c r="R282" s="5">
        <v>-11.9</v>
      </c>
      <c r="S282" s="8">
        <v>45596</v>
      </c>
      <c r="T282" s="5">
        <v>-4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1.1000000000000001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</v>
      </c>
      <c r="DY282" s="8">
        <v>45046</v>
      </c>
      <c r="DZ282" s="5">
        <v>107.6</v>
      </c>
      <c r="EA282" s="8">
        <v>45046</v>
      </c>
      <c r="EB282" s="5">
        <v>98.790199999999999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106.9</v>
      </c>
      <c r="EA283" s="8">
        <v>45077</v>
      </c>
      <c r="EB283" s="5">
        <v>98.860200000000006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1.18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106.2</v>
      </c>
      <c r="EA284" s="8">
        <v>45107</v>
      </c>
      <c r="EB284" s="5">
        <v>98.958699999999993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-4.0999999999999996</v>
      </c>
      <c r="DW285" s="8">
        <v>45138</v>
      </c>
      <c r="DX285" s="5">
        <v>-10.7</v>
      </c>
      <c r="DY285" s="8">
        <v>45138</v>
      </c>
      <c r="DZ285" s="5">
        <v>105.9</v>
      </c>
      <c r="EA285" s="8">
        <v>45138</v>
      </c>
      <c r="EB285" s="5">
        <v>99.0565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105.5</v>
      </c>
      <c r="EA286" s="8">
        <v>45169</v>
      </c>
      <c r="EB286" s="5">
        <v>99.132599999999996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0.9</v>
      </c>
      <c r="BM287" s="8">
        <v>45199</v>
      </c>
      <c r="BN287" s="5">
        <v>0.74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2.0299999999999998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104.7</v>
      </c>
      <c r="EA287" s="8">
        <v>45199</v>
      </c>
      <c r="EB287" s="5">
        <v>99.184799999999996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2.7</v>
      </c>
      <c r="BK288" s="8">
        <v>45230</v>
      </c>
      <c r="BL288" s="5">
        <v>-0.3</v>
      </c>
      <c r="BM288" s="8">
        <v>45230</v>
      </c>
      <c r="BN288" s="5">
        <v>-0.25</v>
      </c>
      <c r="BO288" s="8">
        <v>45230</v>
      </c>
      <c r="BP288" s="5">
        <v>-0.5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0.63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99.230699999999999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1.98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-3.2</v>
      </c>
      <c r="DW289" s="8">
        <v>45260</v>
      </c>
      <c r="DX289" s="5">
        <v>-9.9</v>
      </c>
      <c r="DY289" s="8">
        <v>45260</v>
      </c>
      <c r="DZ289" s="5">
        <v>103.3</v>
      </c>
      <c r="EA289" s="8">
        <v>45260</v>
      </c>
      <c r="EB289" s="5">
        <v>99.304699999999997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1.98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99.419200000000004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15.002000000000001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-0.08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99.568600000000004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15.683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2.0099999999999998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-1.7</v>
      </c>
      <c r="DW292" s="8">
        <v>45351</v>
      </c>
      <c r="DX292" s="5">
        <v>-7.2</v>
      </c>
      <c r="DY292" s="8">
        <v>45351</v>
      </c>
      <c r="DZ292" s="5">
        <v>102.6</v>
      </c>
      <c r="EA292" s="8">
        <v>45351</v>
      </c>
      <c r="EB292" s="5">
        <v>99.724299999999999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15.726000000000001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1.23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</v>
      </c>
      <c r="DW293" s="8">
        <v>45382</v>
      </c>
      <c r="DX293" s="5">
        <v>-5</v>
      </c>
      <c r="DY293" s="8">
        <v>45382</v>
      </c>
      <c r="DZ293" s="5">
        <v>102.4</v>
      </c>
      <c r="EA293" s="8">
        <v>45382</v>
      </c>
      <c r="EB293" s="5">
        <v>99.853700000000003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16.068999999999999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1.05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0.4</v>
      </c>
      <c r="DC294" s="8">
        <v>45412</v>
      </c>
      <c r="DD294" s="5">
        <v>3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5.3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0.8</v>
      </c>
      <c r="DW294" s="8">
        <v>45412</v>
      </c>
      <c r="DX294" s="5">
        <v>-3.4</v>
      </c>
      <c r="DY294" s="8">
        <v>45412</v>
      </c>
      <c r="DZ294" s="5">
        <v>101.7</v>
      </c>
      <c r="EA294" s="8">
        <v>45412</v>
      </c>
      <c r="EB294" s="5">
        <v>99.925200000000004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0.7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15.888999999999999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0.99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0.5</v>
      </c>
      <c r="DC295" s="8">
        <v>45443</v>
      </c>
      <c r="DD295" s="5">
        <v>3.1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5.2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0.7</v>
      </c>
      <c r="DW295" s="8">
        <v>45443</v>
      </c>
      <c r="DX295" s="5">
        <v>-2.9</v>
      </c>
      <c r="DY295" s="8">
        <v>45443</v>
      </c>
      <c r="DZ295" s="5">
        <v>101.3</v>
      </c>
      <c r="EA295" s="8">
        <v>45443</v>
      </c>
      <c r="EB295" s="5">
        <v>99.9452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-0.1</v>
      </c>
      <c r="AY296" s="8">
        <v>45473</v>
      </c>
      <c r="AZ296" s="5">
        <v>0.15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15.029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0.85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0.3</v>
      </c>
      <c r="DC296" s="8">
        <v>45473</v>
      </c>
      <c r="DD296" s="5">
        <v>3.2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5.2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1.1000000000000001</v>
      </c>
      <c r="DW296" s="8">
        <v>45473</v>
      </c>
      <c r="DX296" s="5">
        <v>-2.2000000000000002</v>
      </c>
      <c r="DY296" s="8">
        <v>45473</v>
      </c>
      <c r="DZ296" s="5">
        <v>101</v>
      </c>
      <c r="EA296" s="8">
        <v>45473</v>
      </c>
      <c r="EB296" s="5">
        <v>99.946200000000005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0</v>
      </c>
      <c r="AW297" s="8">
        <v>45504</v>
      </c>
      <c r="AX297" s="5">
        <v>-0.5</v>
      </c>
      <c r="AY297" s="8">
        <v>45504</v>
      </c>
      <c r="AZ297" s="5">
        <v>-0.62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15.851000000000001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726</v>
      </c>
      <c r="BY297" s="8">
        <v>45504</v>
      </c>
      <c r="BZ297" s="5">
        <v>4.9000000000000004</v>
      </c>
      <c r="CA297" s="8">
        <v>45504</v>
      </c>
      <c r="CB297" s="5">
        <v>8.4</v>
      </c>
      <c r="CC297" s="8">
        <v>45504</v>
      </c>
      <c r="CD297" s="5">
        <v>-78.918000000000006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1.05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2.6619600000000001</v>
      </c>
      <c r="DA297" s="8">
        <v>45504</v>
      </c>
      <c r="DB297" s="5">
        <v>0.3</v>
      </c>
      <c r="DC297" s="8">
        <v>45504</v>
      </c>
      <c r="DD297" s="5">
        <v>3.2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2.8</v>
      </c>
      <c r="DK297" s="8">
        <v>45504</v>
      </c>
      <c r="DL297" s="5">
        <v>4.9000000000000004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-1.7</v>
      </c>
      <c r="DY297" s="8">
        <v>45504</v>
      </c>
      <c r="DZ297" s="5">
        <v>100.5</v>
      </c>
      <c r="EA297" s="8">
        <v>45504</v>
      </c>
      <c r="EB297" s="5">
        <v>99.969800000000006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78</v>
      </c>
      <c r="AM298" s="8">
        <v>45535</v>
      </c>
      <c r="AN298" s="5">
        <v>154925</v>
      </c>
      <c r="AQ298" s="8">
        <v>45535</v>
      </c>
      <c r="AR298" s="5">
        <v>4.2</v>
      </c>
      <c r="AU298" s="8">
        <v>45535</v>
      </c>
      <c r="AV298" s="5">
        <v>0.1</v>
      </c>
      <c r="AW298" s="8">
        <v>45535</v>
      </c>
      <c r="AX298" s="5">
        <v>0.5</v>
      </c>
      <c r="AY298" s="8">
        <v>45535</v>
      </c>
      <c r="AZ298" s="5">
        <v>0.34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15.327999999999999</v>
      </c>
      <c r="BI298" s="8">
        <v>45535</v>
      </c>
      <c r="BJ298" s="5">
        <v>2.2000000000000002</v>
      </c>
      <c r="BK298" s="8">
        <v>45535</v>
      </c>
      <c r="BL298" s="5">
        <v>0.1</v>
      </c>
      <c r="BM298" s="8">
        <v>45535</v>
      </c>
      <c r="BN298" s="5">
        <v>1.0900000000000001</v>
      </c>
      <c r="BO298" s="8">
        <v>45535</v>
      </c>
      <c r="BP298" s="5">
        <v>0.2</v>
      </c>
      <c r="BQ298" s="8">
        <v>45535</v>
      </c>
      <c r="BR298" s="5">
        <v>1361</v>
      </c>
      <c r="BS298" s="8">
        <v>45535</v>
      </c>
      <c r="BT298" s="5">
        <v>1470</v>
      </c>
      <c r="BU298" s="8">
        <v>45535</v>
      </c>
      <c r="BV298" s="5">
        <v>-2.02</v>
      </c>
      <c r="BW298" s="8">
        <v>45535</v>
      </c>
      <c r="BX298" s="5">
        <v>709</v>
      </c>
      <c r="BY298" s="8">
        <v>45535</v>
      </c>
      <c r="BZ298" s="5">
        <v>4.9000000000000004</v>
      </c>
      <c r="CA298" s="8">
        <v>45535</v>
      </c>
      <c r="CB298" s="5">
        <v>7.5</v>
      </c>
      <c r="CC298" s="8">
        <v>45535</v>
      </c>
      <c r="CD298" s="5">
        <v>-70.787000000000006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1.63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2.7177500000000001</v>
      </c>
      <c r="DA298" s="8">
        <v>45535</v>
      </c>
      <c r="DB298" s="5">
        <v>0.2</v>
      </c>
      <c r="DC298" s="8">
        <v>45535</v>
      </c>
      <c r="DD298" s="5">
        <v>3.1</v>
      </c>
      <c r="DE298" s="8">
        <v>45535</v>
      </c>
      <c r="DF298" s="5">
        <v>0.3</v>
      </c>
      <c r="DG298" s="8">
        <v>45535</v>
      </c>
      <c r="DH298" s="5">
        <v>5.3</v>
      </c>
      <c r="DI298" s="8">
        <v>45535</v>
      </c>
      <c r="DJ298" s="5">
        <v>3</v>
      </c>
      <c r="DK298" s="8">
        <v>45535</v>
      </c>
      <c r="DL298" s="5">
        <v>4.8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-0.7</v>
      </c>
      <c r="DY298" s="8">
        <v>45535</v>
      </c>
      <c r="DZ298" s="5">
        <v>100.2</v>
      </c>
      <c r="EA298" s="8">
        <v>45535</v>
      </c>
      <c r="EB298" s="5">
        <v>100.0283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1.7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223</v>
      </c>
      <c r="AM299" s="8">
        <v>45565</v>
      </c>
      <c r="AN299" s="5">
        <v>155591</v>
      </c>
      <c r="AQ299" s="8">
        <v>45565</v>
      </c>
      <c r="AR299" s="5">
        <v>4.0999999999999996</v>
      </c>
      <c r="AU299" s="8">
        <v>45565</v>
      </c>
      <c r="AV299" s="5">
        <v>0.1</v>
      </c>
      <c r="AW299" s="8">
        <v>45565</v>
      </c>
      <c r="AX299" s="5">
        <v>-0.4</v>
      </c>
      <c r="AY299" s="8">
        <v>45565</v>
      </c>
      <c r="AZ299" s="5">
        <v>-0.28000000000000003</v>
      </c>
      <c r="BA299" s="8">
        <v>45565</v>
      </c>
      <c r="BB299" s="5">
        <v>6700</v>
      </c>
      <c r="BE299" s="8">
        <v>45565</v>
      </c>
      <c r="BF299" s="5">
        <v>15.77</v>
      </c>
      <c r="BG299" s="8">
        <v>45565</v>
      </c>
      <c r="BH299" s="5">
        <v>15.768000000000001</v>
      </c>
      <c r="BI299" s="8">
        <v>45565</v>
      </c>
      <c r="BJ299" s="5">
        <v>1.7</v>
      </c>
      <c r="BK299" s="8">
        <v>45565</v>
      </c>
      <c r="BL299" s="5">
        <v>0.4</v>
      </c>
      <c r="BO299" s="8">
        <v>45565</v>
      </c>
      <c r="BP299" s="5">
        <v>-0.2</v>
      </c>
      <c r="BQ299" s="8">
        <v>45565</v>
      </c>
      <c r="BR299" s="5">
        <v>1354</v>
      </c>
      <c r="BS299" s="8">
        <v>45565</v>
      </c>
      <c r="BT299" s="5">
        <v>1428</v>
      </c>
      <c r="BU299" s="8">
        <v>45565</v>
      </c>
      <c r="BV299" s="5">
        <v>-1.03</v>
      </c>
      <c r="BW299" s="8">
        <v>45565</v>
      </c>
      <c r="BX299" s="5">
        <v>738</v>
      </c>
      <c r="BY299" s="8">
        <v>45565</v>
      </c>
      <c r="BZ299" s="5">
        <v>2.4</v>
      </c>
      <c r="CA299" s="8">
        <v>45565</v>
      </c>
      <c r="CB299" s="5">
        <v>8.8000000000000007</v>
      </c>
      <c r="CC299" s="8">
        <v>45565</v>
      </c>
      <c r="CD299" s="5">
        <v>-84.358999999999995</v>
      </c>
      <c r="CG299" s="8">
        <v>45565</v>
      </c>
      <c r="CH299" s="5">
        <v>-0.5</v>
      </c>
      <c r="CI299" s="8">
        <v>45565</v>
      </c>
      <c r="CJ299" s="5">
        <v>-0.7</v>
      </c>
      <c r="CK299" s="8">
        <v>45538</v>
      </c>
      <c r="CL299" s="5">
        <v>2.63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2.6507800000000001</v>
      </c>
      <c r="DA299" s="8">
        <v>45565</v>
      </c>
      <c r="DB299" s="5">
        <v>0.3</v>
      </c>
      <c r="DC299" s="8">
        <v>45565</v>
      </c>
      <c r="DD299" s="5">
        <v>3.1</v>
      </c>
      <c r="DE299" s="8">
        <v>45565</v>
      </c>
      <c r="DF299" s="5">
        <v>0.5</v>
      </c>
      <c r="DG299" s="8">
        <v>45565</v>
      </c>
      <c r="DH299" s="5">
        <v>5.3</v>
      </c>
      <c r="DI299" s="8">
        <v>45565</v>
      </c>
      <c r="DJ299" s="5">
        <v>3.1</v>
      </c>
      <c r="DK299" s="8">
        <v>45565</v>
      </c>
      <c r="DL299" s="5">
        <v>4.5999999999999996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2.6</v>
      </c>
      <c r="DW299" s="8">
        <v>45565</v>
      </c>
      <c r="DX299" s="5">
        <v>0.2</v>
      </c>
      <c r="DY299" s="8">
        <v>45565</v>
      </c>
      <c r="DZ299" s="5">
        <v>99.7</v>
      </c>
      <c r="EA299" s="8">
        <v>45565</v>
      </c>
      <c r="EB299" s="5">
        <v>100.1253</v>
      </c>
    </row>
    <row r="300" spans="1:132" x14ac:dyDescent="0.2">
      <c r="A300" s="8">
        <v>45596</v>
      </c>
      <c r="B300" s="5">
        <v>46.5</v>
      </c>
      <c r="C300" s="8">
        <v>45596</v>
      </c>
      <c r="D300" s="5">
        <v>47.1</v>
      </c>
      <c r="E300" s="8">
        <v>45596</v>
      </c>
      <c r="F300" s="5">
        <v>54.8</v>
      </c>
      <c r="G300" s="8">
        <v>45596</v>
      </c>
      <c r="H300" s="5">
        <v>56</v>
      </c>
      <c r="O300" s="8">
        <v>45596</v>
      </c>
      <c r="P300" s="5">
        <v>41.6</v>
      </c>
      <c r="Y300" s="8">
        <v>45596</v>
      </c>
      <c r="Z300" s="5">
        <v>10.3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108.7</v>
      </c>
      <c r="AK300" s="8">
        <v>45596</v>
      </c>
      <c r="AL300" s="5">
        <v>12</v>
      </c>
      <c r="AM300" s="8">
        <v>45596</v>
      </c>
      <c r="AN300" s="5">
        <v>155004</v>
      </c>
      <c r="AQ300" s="8">
        <v>45596</v>
      </c>
      <c r="AR300" s="5">
        <v>4.0999999999999996</v>
      </c>
      <c r="BE300" s="8">
        <v>45596</v>
      </c>
      <c r="BF300" s="5">
        <v>16.04</v>
      </c>
      <c r="BG300" s="8">
        <v>45596</v>
      </c>
      <c r="BH300" s="5">
        <v>16.038</v>
      </c>
      <c r="CK300" s="8">
        <v>45566</v>
      </c>
      <c r="CL300" s="5">
        <v>1.58</v>
      </c>
      <c r="DM300" s="8">
        <v>45596</v>
      </c>
      <c r="DN300" s="5">
        <v>4.5999999999999996</v>
      </c>
      <c r="DS300" s="8">
        <v>45596</v>
      </c>
      <c r="DT300" s="5">
        <v>46.11</v>
      </c>
      <c r="EA300" s="8">
        <v>45596</v>
      </c>
      <c r="EB300" s="5">
        <v>100.2499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1"/>
  <sheetViews>
    <sheetView topLeftCell="A249" workbookViewId="0">
      <selection activeCell="E295" sqref="E29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_xll.BDH(B2,"BN_SURVEY_AVERAGE","2000-01-01",EOMONTH(TODAY(),1),"cols=2;rows=298")</f>
        <v>36556</v>
      </c>
      <c r="B3" s="5">
        <v>54.7</v>
      </c>
      <c r="C3" s="8">
        <f ca="1">_xll.BDH(D2,"BN_SURVEY_AVERAGE","2000-01-01",EOMONTH(TODAY(),1),"cols=2;rows=48")</f>
        <v>42521</v>
      </c>
      <c r="D3" s="5">
        <v>52.1</v>
      </c>
      <c r="E3" s="8">
        <f ca="1">_xll.BDH(F2,"BN_SURVEY_AVERAGE","2000-01-01",EOMONTH(TODAY(),1),"cols=2;rows=293")</f>
        <v>36707</v>
      </c>
      <c r="F3" s="5">
        <v>67.599999999999994</v>
      </c>
      <c r="G3" s="8">
        <f ca="1">_xll.BDH(H2,"BN_SURVEY_AVERAGE","2000-01-01",EOMONTH(TODAY(),1),"cols=2;rows=202")</f>
        <v>39478</v>
      </c>
      <c r="H3" s="5">
        <v>52.3</v>
      </c>
      <c r="I3" s="8">
        <f ca="1">_xll.BDH(J2,"BN_SURVEY_AVERAGE","2000-01-01",EOMONTH(TODAY(),1),"cols=2;rows=149")</f>
        <v>41090</v>
      </c>
      <c r="J3" s="5">
        <v>52.9</v>
      </c>
      <c r="K3" s="8">
        <f ca="1">_xll.BDH(L2,"BN_SURVEY_AVERAGE","2000-01-01",EOMONTH(TODAY(),1),"cols=2;rows=26")</f>
        <v>44592</v>
      </c>
      <c r="L3" s="5">
        <v>50.8</v>
      </c>
      <c r="M3" s="8">
        <f ca="1">_xll.BDH(N2,"BN_SURVEY_AVERAGE","2000-01-01",EOMONTH(TODAY(),1),"cols=2;rows=127")</f>
        <v>41729</v>
      </c>
      <c r="N3" s="5">
        <v>55.7</v>
      </c>
      <c r="O3" s="8">
        <f ca="1">_xll.BDH(P2,"BN_SURVEY_AVERAGE","2000-01-01",EOMONTH(TODAY(),1),"cols=2;rows=298")</f>
        <v>36556</v>
      </c>
      <c r="P3" s="5">
        <v>55.2</v>
      </c>
      <c r="Q3" s="8">
        <f ca="1">_xll.BDH(R2,"BN_SURVEY_AVERAGE","2000-01-01",EOMONTH(TODAY(),1),"cols=2;rows=265")</f>
        <v>37590</v>
      </c>
      <c r="R3" s="5">
        <v>-5.4</v>
      </c>
      <c r="S3" s="8">
        <f ca="1">_xll.BDH(T2,"BN_SURVEY_AVERAGE","2000-01-01",EOMONTH(TODAY(),1),"cols=2;rows=154")</f>
        <v>40816</v>
      </c>
      <c r="T3" s="5">
        <v>2.33</v>
      </c>
      <c r="U3" s="8">
        <f ca="1">_xll.BDH(V2,"BN_SURVEY_AVERAGE","2000-01-01",EOMONTH(TODAY(),1),"cols=2;rows=189")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_xll.BDH(Z2,"BN_SURVEY_AVERAGE","2000-01-01",EOMONTH(TODAY(),1),"cols=2;rows=298")</f>
        <v>36556</v>
      </c>
      <c r="Z3" s="5">
        <v>11.73</v>
      </c>
      <c r="AA3" s="8">
        <f ca="1">_xll.BDH(AB2,"BN_SURVEY_AVERAGE","2000-01-01",EOMONTH(TODAY(),1),"cols=2;rows=228")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_xll.BDH(AF2,"BN_SURVEY_AVERAGE","2000-01-01",EOMONTH(TODAY(),1),"cols=2;rows=299")</f>
        <v>36556</v>
      </c>
      <c r="AF3" s="5">
        <v>111.3</v>
      </c>
      <c r="AG3" s="8">
        <f ca="1">_xll.BDH(AH2,"BN_SURVEY_AVERAGE","2000-01-01",EOMONTH(TODAY(),1),"cols=2;rows=298")</f>
        <v>36556</v>
      </c>
      <c r="AH3" s="5">
        <v>142.13</v>
      </c>
      <c r="AI3" s="8">
        <f ca="1">_xll.BDH(AJ2,"BN_SURVEY_AVERAGE","2000-01-01",EOMONTH(TODAY(),1),"cols=2;rows=176")</f>
        <v>40237</v>
      </c>
      <c r="AJ3" s="5">
        <v>90.1</v>
      </c>
      <c r="AK3" s="8">
        <f ca="1">_xll.BDH(AL2,"BN_SURVEY_AVERAGE","2000-01-01",EOMONTH(TODAY(),1),"cols=2;rows=298")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_xll.BDH(AP2,"BN_SURVEY_AVERAGE","2000-01-01",EOMONTH(TODAY(),1),"cols=2;rows=217")</f>
        <v>38960</v>
      </c>
      <c r="AP3" s="5">
        <v>123.8</v>
      </c>
      <c r="AQ3" s="8">
        <f ca="1">_xll.BDH(AR2,"BN_SURVEY_AVERAGE","2000-01-01",EOMONTH(TODAY(),1),"cols=2;rows=298")</f>
        <v>36556</v>
      </c>
      <c r="AR3" s="5">
        <v>4</v>
      </c>
      <c r="AS3" s="8">
        <f ca="1">_xll.BDH(AT2,"BN_SURVEY_AVERAGE","2000-01-01",EOMONTH(TODAY(),1),"cols=2;rows=177")</f>
        <v>40237</v>
      </c>
      <c r="AT3" s="5">
        <v>33.700000000000003</v>
      </c>
      <c r="AU3" s="8">
        <f ca="1">_xll.BDH(AV2,"BN_SURVEY_AVERAGE","2000-01-01",EOMONTH(TODAY(),1),"cols=2;rows=256")</f>
        <v>37802</v>
      </c>
      <c r="AV3" s="5">
        <v>0.4</v>
      </c>
      <c r="AW3" s="8">
        <f ca="1">_xll.BDH(AX2,"BN_SURVEY_AVERAGE","2000-01-01",EOMONTH(TODAY(),1),"cols=2;rows=149")</f>
        <v>41060</v>
      </c>
      <c r="AX3" s="5">
        <v>-0.2</v>
      </c>
      <c r="AY3" s="8">
        <f ca="1">_xll.BDH(AZ2,"BN_SURVEY_AVERAGE","2000-01-01",EOMONTH(TODAY(),1),"cols=2;rows=298")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_xll.BDH(BF2,"BN_SURVEY_AVERAGE","2000-01-01",EOMONTH(TODAY(),1),"cols=2;rows=262")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_xll.BDH(BL2,"BN_SURVEY_AVERAGE","2000-01-01",EOMONTH(TODAY(),1),"cols=2;rows=282")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_xll.BDH(BP2,"BN_SURVEY_AVERAGE","2000-01-01",EOMONTH(TODAY(),1),"cols=2;rows=294")</f>
        <v>36556</v>
      </c>
      <c r="BP3" s="5">
        <v>0.4</v>
      </c>
      <c r="BQ3" s="8">
        <f ca="1">_xll.BDH(BR2,"BN_SURVEY_AVERAGE","2000-01-01",EOMONTH(TODAY(),1),"cols=2;rows=297")</f>
        <v>36556</v>
      </c>
      <c r="BR3" s="5">
        <v>1644</v>
      </c>
      <c r="BS3" s="8">
        <f ca="1">_xll.BDH(BT2,"BN_SURVEY_AVERAGE","2000-01-01",EOMONTH(TODAY(),1),"cols=2;rows=267")</f>
        <v>37468</v>
      </c>
      <c r="BT3" s="5">
        <v>1675</v>
      </c>
      <c r="BU3" s="8">
        <f ca="1">_xll.BDH(BV2,"BN_SURVEY_AVERAGE","2000-01-01",EOMONTH(TODAY(),1),"cols=2;rows=221")</f>
        <v>38868</v>
      </c>
      <c r="BV3" s="5">
        <v>-2.0099999999999998</v>
      </c>
      <c r="BW3" s="8">
        <f ca="1">_xll.BDH(BX2,"BN_SURVEY_AVERAGE","2000-01-01",EOMONTH(TODAY(),1),"cols=2;rows=297")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_xll.BDH(CD2,"BN_SURVEY_AVERAGE","2000-01-01",EOMONTH(TODAY(),1),"cols=2;rows=297")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_xll.BDH(CH2,"BN_SURVEY_AVERAGE","2000-01-01",EOMONTH(TODAY(),1),"cols=2;rows=297")</f>
        <v>36556</v>
      </c>
      <c r="CH3" s="5">
        <v>-0.6</v>
      </c>
      <c r="CI3" s="8">
        <f ca="1">_xll.BDH(CJ2,"BN_SURVEY_AVERAGE","2000-01-01",EOMONTH(TODAY(),1),"cols=2;rows=282")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_xll.BDH(CN2,"BN_SURVEY_AVERAGE","2000-01-01",EOMONTH(TODAY(),1),"cols=2;rows=298")</f>
        <v>36556</v>
      </c>
      <c r="CN3" s="5">
        <v>0.3</v>
      </c>
      <c r="CO3" s="8">
        <f ca="1">_xll.BDH(CP2,"BN_SURVEY_AVERAGE","2000-01-01",EOMONTH(TODAY(),1),"cols=2;rows=297")</f>
        <v>36556</v>
      </c>
      <c r="CP3" s="5">
        <v>0.2</v>
      </c>
      <c r="CQ3" s="8">
        <f ca="1">_xll.BDH(CR2,"BN_SURVEY_AVERAGE","2000-01-01",EOMONTH(TODAY(),1),"cols=2;rows=254")</f>
        <v>37652</v>
      </c>
      <c r="CR3" s="5">
        <v>1.9</v>
      </c>
      <c r="CS3" s="8">
        <f ca="1">_xll.BDH(CT2,"BN_SURVEY_AVERAGE","2000-01-01",EOMONTH(TODAY(),1),"cols=2;rows=253")</f>
        <v>37652</v>
      </c>
      <c r="CT3" s="5">
        <v>3.2</v>
      </c>
      <c r="CU3" s="8">
        <f ca="1">_xll.BDH(CV2,"BN_SURVEY_AVERAGE","2000-01-01",EOMONTH(TODAY(),1),"cols=2;rows=241")</f>
        <v>38168</v>
      </c>
      <c r="CV3" s="5">
        <v>1.66</v>
      </c>
      <c r="CW3" s="8">
        <f ca="1">_xll.BDH(CX2,"BN_SURVEY_AVERAGE","2000-01-01",EOMONTH(TODAY(),1),"cols=2;rows=130")</f>
        <v>41670</v>
      </c>
      <c r="CX3" s="5">
        <v>1.2</v>
      </c>
      <c r="CY3" s="8">
        <f ca="1">_xll.BDH(CZ2,"BN_SURVEY_AVERAGE","2000-01-01",EOMONTH(TODAY(),1),"cols=2;rows=130")</f>
        <v>41670</v>
      </c>
      <c r="CZ3" s="5">
        <v>0.1</v>
      </c>
      <c r="DA3" s="8">
        <f ca="1">_xll.BDH(DB2,"BN_SURVEY_AVERAGE","2000-01-01",EOMONTH(TODAY(),1),"cols=2;rows=297")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_xll.BDH(DF2,"BN_SURVEY_AVERAGE","2000-01-01",EOMONTH(TODAY(),1),"cols=2;rows=297")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_xll.BDH(DP2,"BN_SURVEY_AVERAGE","2000-01-01",EOMONTH(TODAY(),1),"cols=2;rows=177")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-0.4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91.9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2.6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3.5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-0.2</v>
      </c>
      <c r="CM300" s="8">
        <v>45596</v>
      </c>
      <c r="CN300" s="5">
        <v>0.2</v>
      </c>
    </row>
    <row r="301" spans="1:110" x14ac:dyDescent="0.2">
      <c r="AE301" s="8">
        <v>45626</v>
      </c>
      <c r="AF301" s="5">
        <v>71.099999999999994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81"/>
  <sheetViews>
    <sheetView topLeftCell="A6450" workbookViewId="0">
      <selection activeCell="F6490" sqref="F6490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1:16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1:16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1:16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1:16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1:16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1:16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1:16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1:16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M9080" s="6">
        <v>45602</v>
      </c>
      <c r="N9080" s="5">
        <v>117.64</v>
      </c>
    </row>
    <row r="9081" spans="3:14" x14ac:dyDescent="0.2">
      <c r="M9081" s="6">
        <v>45603</v>
      </c>
      <c r="N9081" s="5">
        <v>104.08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00"/>
  <sheetViews>
    <sheetView topLeftCell="A1268" workbookViewId="0">
      <selection activeCell="G1298" sqref="G1298:H1300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E1300" s="6">
        <v>45602</v>
      </c>
      <c r="F1300" s="5">
        <v>3274120</v>
      </c>
      <c r="G1300" s="6">
        <v>45602</v>
      </c>
      <c r="H1300" s="5">
        <v>842051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abSelected="1" topLeftCell="DO277" workbookViewId="0">
      <selection activeCell="DU308" sqref="DU308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BE301" s="6">
        <v>45596</v>
      </c>
      <c r="BF301" s="5">
        <v>16.04</v>
      </c>
      <c r="BG301" s="6">
        <v>45596</v>
      </c>
      <c r="BH301" s="5">
        <v>16.038</v>
      </c>
      <c r="CE301" s="8"/>
      <c r="CK301" s="6">
        <v>45566</v>
      </c>
      <c r="CL301" s="5">
        <v>1.62</v>
      </c>
      <c r="DM301" s="6">
        <v>45596</v>
      </c>
      <c r="DN301" s="5">
        <v>4.5999999999999996</v>
      </c>
      <c r="DS301" s="6">
        <v>45596</v>
      </c>
      <c r="DT301" s="5">
        <v>46.11</v>
      </c>
      <c r="EA301" s="6">
        <v>45596</v>
      </c>
      <c r="EB301" s="5">
        <v>100.2499</v>
      </c>
    </row>
    <row r="302" spans="1:132" x14ac:dyDescent="0.2">
      <c r="CE302" s="8"/>
    </row>
    <row r="303" spans="1:132" x14ac:dyDescent="0.2">
      <c r="CE303" s="8"/>
    </row>
    <row r="304" spans="1:132" x14ac:dyDescent="0.2">
      <c r="CE304" s="8"/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2"/>
  <sheetViews>
    <sheetView topLeftCell="DA156" workbookViewId="0">
      <selection activeCell="DO180" sqref="DO180:DP180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CM301" s="6">
        <v>45596</v>
      </c>
      <c r="CN301" s="5">
        <v>0.2</v>
      </c>
    </row>
    <row r="302" spans="1:131" x14ac:dyDescent="0.2">
      <c r="AE302" s="6">
        <v>45626</v>
      </c>
      <c r="AF302" s="5">
        <v>71.099999999999994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2024-11-08T07:47:41Z</dcterms:modified>
</cp:coreProperties>
</file>