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AF8" i="1" s="1"/>
  <c r="W8" i="1"/>
  <c r="AE8" i="1" s="1"/>
  <c r="V8" i="1"/>
  <c r="AD8" i="1" s="1"/>
  <c r="U8" i="1"/>
  <c r="AC8" i="1" s="1"/>
  <c r="T8" i="1"/>
  <c r="AB8" i="1" s="1"/>
  <c r="S8" i="1"/>
  <c r="AA8" i="1" s="1"/>
  <c r="R8" i="1"/>
  <c r="Z8" i="1" s="1"/>
  <c r="AC7" i="5" l="1"/>
  <c r="AB7" i="5"/>
  <c r="AA7" i="5"/>
  <c r="Z7" i="5"/>
  <c r="Y7" i="5"/>
  <c r="X7" i="5"/>
  <c r="W7" i="5"/>
  <c r="V7" i="5"/>
  <c r="U7" i="5"/>
  <c r="T7" i="5"/>
  <c r="S7" i="5"/>
  <c r="R7" i="5"/>
  <c r="Q7" i="5"/>
  <c r="P7" i="5"/>
  <c r="Y8" i="5"/>
  <c r="X8" i="5"/>
  <c r="V8" i="5"/>
  <c r="AC8" i="5" s="1"/>
  <c r="U8" i="5"/>
  <c r="AB8" i="5" s="1"/>
  <c r="T8" i="5"/>
  <c r="AA8" i="5" s="1"/>
  <c r="S8" i="5"/>
  <c r="Z8" i="5" s="1"/>
  <c r="R8" i="5"/>
  <c r="Q8" i="5"/>
  <c r="P8" i="5"/>
  <c r="W8" i="5" s="1"/>
  <c r="Y7" i="4"/>
  <c r="X7" i="4"/>
  <c r="W7" i="4"/>
  <c r="V7" i="4"/>
  <c r="U7" i="4"/>
  <c r="T7" i="4"/>
  <c r="S7" i="4"/>
  <c r="R7" i="4"/>
  <c r="Q7" i="4"/>
  <c r="P7" i="4"/>
  <c r="O7" i="4"/>
  <c r="N7" i="4"/>
  <c r="V8" i="4"/>
  <c r="U8" i="4"/>
  <c r="T8" i="4"/>
  <c r="S8" i="4"/>
  <c r="Y8" i="4" s="1"/>
  <c r="R8" i="4"/>
  <c r="X8" i="4" s="1"/>
  <c r="Q8" i="4"/>
  <c r="W8" i="4" s="1"/>
  <c r="P8" i="4"/>
  <c r="O8" i="4"/>
  <c r="N8" i="4"/>
  <c r="M7" i="3"/>
  <c r="L7" i="3"/>
  <c r="K7" i="3"/>
  <c r="J7" i="3"/>
  <c r="I7" i="3"/>
  <c r="H7" i="3"/>
  <c r="J8" i="3"/>
  <c r="M8" i="3" s="1"/>
  <c r="I8" i="3"/>
  <c r="L8" i="3" s="1"/>
  <c r="H8" i="3"/>
  <c r="K8" i="3" s="1"/>
  <c r="Y8" i="2"/>
  <c r="X8" i="2"/>
  <c r="W8" i="2"/>
  <c r="V8" i="2"/>
  <c r="U8" i="2"/>
  <c r="T8" i="2"/>
  <c r="S7" i="2"/>
  <c r="R7" i="2"/>
  <c r="Q7" i="2"/>
  <c r="W7" i="2" s="1"/>
  <c r="P7" i="2"/>
  <c r="V7" i="2" s="1"/>
  <c r="O7" i="2"/>
  <c r="U7" i="2" s="1"/>
  <c r="N7" i="2"/>
  <c r="T7" i="2" s="1"/>
  <c r="S8" i="2"/>
  <c r="R8" i="2"/>
  <c r="Q8" i="2"/>
  <c r="P8" i="2"/>
  <c r="O8" i="2"/>
  <c r="N8" i="2"/>
  <c r="Y7" i="2"/>
  <c r="X7" i="2"/>
  <c r="M6" i="3" l="1"/>
  <c r="L6" i="3"/>
  <c r="K6" i="3"/>
  <c r="Y6" i="2"/>
  <c r="X6" i="2"/>
  <c r="W6" i="2"/>
  <c r="V6" i="2"/>
  <c r="U6" i="2"/>
  <c r="T6" i="2"/>
  <c r="W3" i="5" l="1"/>
  <c r="V6" i="5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5" i="3"/>
  <c r="L5" i="3"/>
  <c r="K5" i="3"/>
  <c r="M4" i="3"/>
  <c r="L4" i="3"/>
  <c r="K4" i="3"/>
  <c r="M3" i="3"/>
  <c r="L3" i="3"/>
  <c r="K3" i="3"/>
  <c r="M2" i="3"/>
  <c r="L2" i="3"/>
  <c r="K2" i="3"/>
  <c r="H3" i="3"/>
  <c r="I3" i="3"/>
  <c r="J3" i="3"/>
  <c r="H4" i="3"/>
  <c r="I4" i="3"/>
  <c r="J4" i="3"/>
  <c r="H5" i="3"/>
  <c r="I5" i="3"/>
  <c r="J5" i="3"/>
  <c r="H6" i="3"/>
  <c r="I6" i="3"/>
  <c r="J6" i="3"/>
  <c r="J2" i="3"/>
  <c r="I2" i="3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<sst xmlns="http://schemas.openxmlformats.org/spreadsheetml/2006/main" count="130" uniqueCount="55">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</sst>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V8" sqref="V8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7" si="5">INDEX($B$1:$G$1, MATCH(SMALL($B3:$G3, 1), $B3:$G3, 0))</f>
        <v>UK</v>
      </c>
      <c r="O3" s="4" t="str">
        <f t="shared" ref="O3:O7" si="6">INDEX($B$1:$G$1, MATCH(SMALL($B3:$G3, 2), $B3:$G3, 0))</f>
        <v>EUR</v>
      </c>
      <c r="P3" s="4" t="str">
        <f t="shared" ref="P3:P7" si="7">INDEX($B$1:$G$1, MATCH(SMALL($B3:$G3, 3), $B3:$G3, 0))</f>
        <v>EM</v>
      </c>
      <c r="Q3" s="4" t="str">
        <f t="shared" ref="Q3:Q7" si="8">INDEX($B$1:$G$1, MATCH(SMALL($B3:$G3, 4), $B3:$G3, 0))</f>
        <v>China</v>
      </c>
      <c r="R3" s="4" t="str">
        <f t="shared" ref="R3:R7" si="9">INDEX($B$1:$G$1, MATCH(SMALL($B3:$G3, 5), $B3:$G3, 0))</f>
        <v>APAC</v>
      </c>
      <c r="S3" s="4" t="str">
        <f t="shared" ref="S3:S7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0.39797833999999999</v>
      </c>
      <c r="C8" s="4">
        <v>0.44801435000000001</v>
      </c>
      <c r="D8" s="4">
        <v>0.55408449999999998</v>
      </c>
      <c r="E8" s="4">
        <v>0.57956470000000004</v>
      </c>
      <c r="F8" s="4">
        <v>0.44969730000000002</v>
      </c>
      <c r="G8" s="4">
        <v>0.44619593000000002</v>
      </c>
      <c r="N8" s="4" t="str">
        <f>INDEX($B$1:$G$1, MATCH(LARGE($B8:$G8, 1), $B8:$G8, 0))</f>
        <v>China</v>
      </c>
      <c r="O8" s="4" t="str">
        <f>INDEX($B$1:$G$1, MATCH(LARGE($B8:$G8, 2), $B8:$G8, 0))</f>
        <v>UK</v>
      </c>
      <c r="P8" s="4" t="str">
        <f>INDEX($B$1:$G$1, MATCH(LARGE($B8:$G8, 3), $B8:$G8, 0))</f>
        <v>APAC</v>
      </c>
      <c r="Q8" s="4" t="str">
        <f>INDEX($B$1:$G$1, MATCH(LARGE($B8:$G8, 4), $B8:$G8, 0))</f>
        <v>EUR</v>
      </c>
      <c r="R8" s="4" t="str">
        <f>INDEX($B$1:$G$1, MATCH(LARGE($B8:$G8, 5), $B8:$G8, 0))</f>
        <v>EM</v>
      </c>
      <c r="S8" s="4" t="str">
        <f>INDEX($B$1:$G$1, MATCH(LARGE($B8:$G8, 6), $B8:$G8, 0))</f>
        <v>US</v>
      </c>
      <c r="T8" s="8">
        <f ca="1">OFFSET($B8, 0, MATCH(N8,$B$1:$G$1, 0)-1)</f>
        <v>0.57956470000000004</v>
      </c>
      <c r="U8" s="8">
        <f t="shared" ref="U8:Y8" ca="1" si="18">OFFSET($B8, 0, MATCH(O8,$B$1:$G$1, 0)-1)</f>
        <v>0.55408449999999998</v>
      </c>
      <c r="V8" s="8">
        <f t="shared" ca="1" si="18"/>
        <v>0.44969730000000002</v>
      </c>
      <c r="W8" s="8">
        <f t="shared" ca="1" si="18"/>
        <v>0.44801435000000001</v>
      </c>
      <c r="X8" s="8">
        <f t="shared" ca="1" si="18"/>
        <v>0.44619593000000002</v>
      </c>
      <c r="Y8" s="8">
        <f t="shared" ca="1" si="18"/>
        <v>0.39797833999999999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9" sqref="B9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7" si="2">INDEX($B$1:$D$1, MATCH(SMALL($B3:$D3, 1), $B3:$D3, 0))</f>
        <v>Corp</v>
      </c>
      <c r="I3" s="4" t="str">
        <f t="shared" ref="I3:I7" si="3">INDEX($B$1:$D$1, MATCH(SMALL($B3:$D3, 2), $B3:$D3, 0))</f>
        <v>MBS</v>
      </c>
      <c r="J3" s="4" t="str">
        <f t="shared" ref="J3:J7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0.17074963000000001</v>
      </c>
      <c r="C8" s="4">
        <v>0.4328438</v>
      </c>
      <c r="D8" s="4">
        <v>0.48811710000000003</v>
      </c>
      <c r="H8" s="4" t="str">
        <f>INDEX($B$1:$D$1, MATCH(LARGE($B8:$D8, 1), $B8:$D8, 0))</f>
        <v>MBS</v>
      </c>
      <c r="I8" s="4" t="str">
        <f>INDEX($B$1:$D$1, MATCH(LARGE($B8:$D8, 2), $B8:$D8, 0))</f>
        <v>Corp</v>
      </c>
      <c r="J8" s="4" t="str">
        <f>INDEX($B$1:$D$1, MATCH(LARGE($B8:$D8, 3), $B8:$D8, 0))</f>
        <v>Tsy</v>
      </c>
      <c r="K8" s="8">
        <f ca="1">OFFSET($B8, 0, MATCH(H8,$B$1:$D$1, 0)-1)</f>
        <v>0.48811710000000003</v>
      </c>
      <c r="L8" s="8">
        <f t="shared" ref="L8" ca="1" si="12">OFFSET($B8, 0, MATCH(I8,$B$1:$D$1, 0)-1)</f>
        <v>0.4328438</v>
      </c>
      <c r="M8" s="8">
        <f t="shared" ref="M8" ca="1" si="13">OFFSET($B8, 0, MATCH(J8,$B$1:$D$1, 0)-1)</f>
        <v>0.17074963000000001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H8" sqref="H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7" si="1">INDEX($B$1:$G$1, MATCH(SMALL($B3:$G3, 1), $B3:$G3, 0))</f>
        <v>HY</v>
      </c>
      <c r="O3" s="4" t="str">
        <f t="shared" ref="O3:O7" si="2">INDEX($B$1:$G$1, MATCH(SMALL($B3:$G3, 2), $B3:$G3, 0))</f>
        <v>FRN</v>
      </c>
      <c r="P3" s="4" t="str">
        <f t="shared" ref="P3:P7" si="3">INDEX($B$1:$G$1, MATCH(SMALL($B3:$G3, 3), $B3:$G3, 0))</f>
        <v>CB</v>
      </c>
      <c r="Q3" s="4" t="str">
        <f t="shared" ref="Q3:Q7" si="4">INDEX($B$1:$G$1, MATCH(SMALL($B3:$G3, 4), $B3:$G3, 0))</f>
        <v>장기</v>
      </c>
      <c r="R3" s="4" t="str">
        <f t="shared" ref="R3:R7" si="5">INDEX($B$1:$G$1, MATCH(SMALL($B3:$G3, 5), $B3:$G3, 0))</f>
        <v>중기</v>
      </c>
      <c r="S3" s="4" t="str">
        <f t="shared" ref="S3:S7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0.43402815</v>
      </c>
      <c r="C8" s="4">
        <v>0.44506522999999998</v>
      </c>
      <c r="D8" s="4">
        <v>0.46339446000000001</v>
      </c>
      <c r="E8" s="4">
        <v>0.47552726000000001</v>
      </c>
      <c r="F8" s="4">
        <v>0.47922157999999998</v>
      </c>
      <c r="G8" s="4">
        <v>0.39785966</v>
      </c>
      <c r="N8" s="4" t="str">
        <f>INDEX($B$1:$G$1, MATCH(LARGE($B8:$G8, 1), $B8:$G8, 0))</f>
        <v>CB</v>
      </c>
      <c r="O8" s="4" t="str">
        <f>INDEX($B$1:$G$1, MATCH(LARGE($B8:$G8, 2), $B8:$G8, 0))</f>
        <v>HY</v>
      </c>
      <c r="P8" s="4" t="str">
        <f>INDEX($B$1:$G$1, MATCH(LARGE($B8:$G8, 3), $B8:$G8, 0))</f>
        <v>장기</v>
      </c>
      <c r="Q8" s="4" t="str">
        <f>INDEX($B$1:$G$1, MATCH(LARGE($B8:$G8, 4), $B8:$G8, 0))</f>
        <v>중기</v>
      </c>
      <c r="R8" s="4" t="str">
        <f>INDEX($B$1:$G$1, MATCH(LARGE($B8:$G8, 5), $B8:$G8, 0))</f>
        <v>단기</v>
      </c>
      <c r="S8" s="4" t="str">
        <f>INDEX($B$1:$G$1, MATCH(LARGE($B8:$G8, 6), $B8:$G8, 0))</f>
        <v>FRN</v>
      </c>
      <c r="T8" s="8">
        <f ca="1">OFFSET($B8, 0, MATCH(N8,$B$1:$G$1, 0)-1)</f>
        <v>0.47922157999999998</v>
      </c>
      <c r="U8" s="8">
        <f t="shared" ref="U8" ca="1" si="20">OFFSET($B8, 0, MATCH(O8,$B$1:$G$1, 0)-1)</f>
        <v>0.47552726000000001</v>
      </c>
      <c r="V8" s="8">
        <f t="shared" ref="V8" ca="1" si="21">OFFSET($B8, 0, MATCH(P8,$B$1:$G$1, 0)-1)</f>
        <v>0.46339446000000001</v>
      </c>
      <c r="W8" s="8">
        <f t="shared" ref="W8" ca="1" si="22">OFFSET($B8, 0, MATCH(Q8,$B$1:$G$1, 0)-1)</f>
        <v>0.44506522999999998</v>
      </c>
      <c r="X8" s="8">
        <f t="shared" ref="X8" ca="1" si="23">OFFSET($B8, 0, MATCH(R8,$B$1:$G$1, 0)-1)</f>
        <v>0.43402815</v>
      </c>
      <c r="Y8" s="8">
        <f t="shared" ref="Y8" ca="1" si="24">OFFSET($B8, 0, MATCH(S8,$B$1:$G$1, 0)-1)</f>
        <v>0.39785966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>
      <selection activeCell="A9" sqref="A9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7" si="5">INDEX($B$1:$H$1, MATCH(SMALL($B3:$H3, 1), $B3:$H3, 0))</f>
        <v>초단기</v>
      </c>
      <c r="Q3" s="4" t="str">
        <f t="shared" ref="Q3:Q7" si="6">INDEX($B$1:$H$1, MATCH(SMALL($B3:$H3, 2), $B3:$H3, 0))</f>
        <v>지방정부</v>
      </c>
      <c r="R3" s="4" t="str">
        <f t="shared" ref="R3:R7" si="7">INDEX($B$1:$H$1, MATCH(SMALL($B3:$H3, 3), $B3:$H3, 0))</f>
        <v>초장기</v>
      </c>
      <c r="S3" s="4" t="str">
        <f t="shared" ref="S3:S7" si="8">INDEX($B$1:$H$1, MATCH(SMALL($B3:$H3, 4), $B3:$H3, 0))</f>
        <v>장기</v>
      </c>
      <c r="T3" s="4" t="str">
        <f t="shared" ref="T3:T7" si="9">INDEX($B$1:$H$1, MATCH(SMALL($B3:$H3, 5), $B3:$H3, 0))</f>
        <v>TIPS</v>
      </c>
      <c r="U3" s="4" t="str">
        <f t="shared" ref="U3:U7" si="10">INDEX($B$1:$H$1, MATCH(SMALL($B3:$H3, 6), $B3:$H3, 0))</f>
        <v>중기</v>
      </c>
      <c r="V3" s="4" t="str">
        <f t="shared" ref="V3:V7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0.65049199999999996</v>
      </c>
      <c r="C8" s="4">
        <v>0.56910442999999999</v>
      </c>
      <c r="D8" s="4">
        <v>0.45712956999999999</v>
      </c>
      <c r="E8" s="4">
        <v>0.37281317000000003</v>
      </c>
      <c r="F8" s="4">
        <v>0.43008395999999999</v>
      </c>
      <c r="G8" s="4">
        <v>0.49569996999999999</v>
      </c>
      <c r="H8" s="4">
        <v>0.5451606</v>
      </c>
      <c r="P8" s="4" t="str">
        <f>INDEX($B$1:$H$1, MATCH(LARGE($B8:$H8, 1), $B8:$H8, 0))</f>
        <v>초단기</v>
      </c>
      <c r="Q8" s="4" t="str">
        <f>INDEX($B$1:$H$1, MATCH(LARGE($B8:$H8, 2), $B8:$H8, 0))</f>
        <v>중단기</v>
      </c>
      <c r="R8" s="4" t="str">
        <f>INDEX($B$1:$H$1, MATCH(LARGE($B8:$H8, 3), $B8:$H8, 0))</f>
        <v>TIPS</v>
      </c>
      <c r="S8" s="4" t="str">
        <f>INDEX($B$1:$H$1, MATCH(LARGE($B8:$H8, 4), $B8:$H8, 0))</f>
        <v>지방정부</v>
      </c>
      <c r="T8" s="4" t="str">
        <f>INDEX($B$1:$H$1, MATCH(LARGE($B8:$H8, 5), $B8:$H8, 0))</f>
        <v>중기</v>
      </c>
      <c r="U8" s="4" t="str">
        <f>INDEX($B$1:$H$1, MATCH(LARGE($B8:$H8, 6), $B8:$H8, 0))</f>
        <v>초장기</v>
      </c>
      <c r="V8" s="4" t="str">
        <f>INDEX($B$1:$H$1, MATCH(LARGE($B8:$H8, 7), $B8:$H8, 0))</f>
        <v>장기</v>
      </c>
      <c r="W8" s="8">
        <f ca="1">OFFSET($B8, 0, MATCH(P8,$B$1:$H$1, 0)-1)</f>
        <v>0.65049199999999996</v>
      </c>
      <c r="X8" s="8">
        <f t="shared" ref="X8" ca="1" si="27">OFFSET($B8, 0, MATCH(Q8,$B$1:$H$1, 0)-1)</f>
        <v>0.56910442999999999</v>
      </c>
      <c r="Y8" s="8">
        <f t="shared" ref="Y8" ca="1" si="28">OFFSET($B8, 0, MATCH(R8,$B$1:$H$1, 0)-1)</f>
        <v>0.5451606</v>
      </c>
      <c r="Z8" s="8">
        <f t="shared" ref="Z8" ca="1" si="29">OFFSET($B8, 0, MATCH(S8,$B$1:$H$1, 0)-1)</f>
        <v>0.49569996999999999</v>
      </c>
      <c r="AA8" s="8">
        <f t="shared" ref="AA8" ca="1" si="30">OFFSET($B8, 0, MATCH(T8,$B$1:$H$1, 0)-1)</f>
        <v>0.45712956999999999</v>
      </c>
      <c r="AB8" s="8">
        <f t="shared" ref="AB8" ca="1" si="31">OFFSET($B8, 0, MATCH(U8,$B$1:$H$1, 0)-1)</f>
        <v>0.43008395999999999</v>
      </c>
      <c r="AC8" s="8">
        <f t="shared" ref="AC8" ca="1" si="32">OFFSET($B8, 0, MATCH(V8,$B$1:$H$1, 0)-1)</f>
        <v>0.37281317000000003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G24" sqref="G24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8" si="1">INDEX($B$1:$H$1, MATCH(LARGE($B3:$H3, 1), $B3:$H3, 0))</f>
        <v>Cycl</v>
      </c>
      <c r="S3" s="1" t="str">
        <f t="shared" ref="S3:S8" si="2">INDEX($B$1:$H$1, MATCH(LARGE($B3:$H3, 2), $B3:$H3, 0))</f>
        <v>Fin</v>
      </c>
      <c r="T3" s="1" t="str">
        <f t="shared" ref="T3:T8" si="3">INDEX($B$1:$H$1, MATCH(LARGE($B3:$H3, 3), $B3:$H3, 0))</f>
        <v>Ener</v>
      </c>
      <c r="U3" s="1" t="str">
        <f t="shared" ref="U3:U8" si="4">INDEX($B$1:$H$1, MATCH(LARGE($B3:$H3, 4), $B3:$H3, 0))</f>
        <v>Util</v>
      </c>
      <c r="V3" s="1" t="str">
        <f t="shared" ref="V3:V8" si="5">INDEX($B$1:$H$1, MATCH(LARGE($B3:$H3, 5), $B3:$H3, 0))</f>
        <v>Bank</v>
      </c>
      <c r="W3" s="1" t="str">
        <f t="shared" ref="W3:W8" si="6">INDEX($B$1:$H$1, MATCH(LARGE($B3:$H3, 6), $B3:$H3, 0))</f>
        <v>Def</v>
      </c>
      <c r="X3" s="1" t="str">
        <f t="shared" ref="X3:X8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Q8" s="3"/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Z8" s="3">
        <f ca="1">OFFSET($B8, 0, MATCH(R8,$B$1:$H$1, 0)-1)</f>
        <v>0.59231991767883296</v>
      </c>
      <c r="AA8" s="3">
        <f t="shared" ref="AA8" ca="1" si="23">OFFSET($B8, 0, MATCH(S8,$B$1:$H$1, 0)-1)</f>
        <v>0.57311078906059265</v>
      </c>
      <c r="AB8" s="3">
        <f t="shared" ref="AB8" ca="1" si="24">OFFSET($B8, 0, MATCH(T8,$B$1:$H$1, 0)-1)</f>
        <v>0.50581070184707644</v>
      </c>
      <c r="AC8" s="3">
        <f t="shared" ref="AC8" ca="1" si="25">OFFSET($B8, 0, MATCH(U8,$B$1:$H$1, 0)-1)</f>
        <v>0.50561081767082228</v>
      </c>
      <c r="AD8" s="3">
        <f t="shared" ref="AD8" ca="1" si="26">OFFSET($B8, 0, MATCH(V8,$B$1:$H$1, 0)-1)</f>
        <v>0.45797642469406119</v>
      </c>
      <c r="AE8" s="3">
        <f t="shared" ref="AE8" ca="1" si="27">OFFSET($B8, 0, MATCH(W8,$B$1:$H$1, 0)-1)</f>
        <v>0.39843764305114782</v>
      </c>
      <c r="AF8" s="3">
        <f t="shared" ref="AF8" ca="1" si="28">OFFSET($B8, 0, MATCH(X8,$B$1:$H$1, 0)-1)</f>
        <v>0.37842682600021355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2024-10-08T01:31:45Z</dcterms:modified>
</cp:coreProperties>
</file>