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/>
  </bookViews>
  <sheets>
    <sheet name="USIGSector" sheetId="1" r:id="rId1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E7" i="1"/>
  <c r="AD7" i="1"/>
  <c r="AC7" i="1"/>
  <c r="AB7" i="1"/>
  <c r="AA7" i="1"/>
  <c r="Z7" i="1"/>
  <c r="Y6" i="1" l="1"/>
  <c r="Y5" i="1"/>
  <c r="Y4" i="1"/>
  <c r="Y3" i="1"/>
  <c r="Y2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F3" i="1"/>
  <c r="AE3" i="1"/>
  <c r="AD3" i="1"/>
  <c r="AC3" i="1"/>
  <c r="AB3" i="1"/>
  <c r="AA3" i="1"/>
  <c r="Z3" i="1"/>
  <c r="AE2" i="1"/>
  <c r="Z2" i="1"/>
  <c r="R3" i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X2" i="1"/>
  <c r="AF2" i="1" s="1"/>
  <c r="W2" i="1"/>
  <c r="V2" i="1"/>
  <c r="AD2" i="1" s="1"/>
  <c r="U2" i="1"/>
  <c r="AC2" i="1" s="1"/>
  <c r="T2" i="1"/>
  <c r="AB2" i="1" s="1"/>
  <c r="S2" i="1"/>
  <c r="AA2" i="1" s="1"/>
  <c r="R2" i="1"/>
</calcChain>
</file>

<file path=xl/sharedStrings.xml><?xml version="1.0" encoding="utf-8"?>
<sst xmlns="http://schemas.openxmlformats.org/spreadsheetml/2006/main" count="37" uniqueCount="32">
  <si>
    <t>Cyclical</t>
  </si>
  <si>
    <t>Defensive</t>
  </si>
  <si>
    <t>Energy</t>
  </si>
  <si>
    <t>Infrastructure</t>
  </si>
  <si>
    <t>Utility</t>
  </si>
  <si>
    <t>Banking</t>
  </si>
  <si>
    <t>Fin ex Banking</t>
  </si>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</sst>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H26" sqref="H26"/>
    </sheetView>
  </sheetViews>
  <sheetFormatPr defaultRowHeight="12.75" x14ac:dyDescent="0.2"/>
  <cols>
    <col min="1" max="1" width="11.85546875" bestFit="1" customWidth="1"/>
    <col min="8" max="8" width="14.42578125" bestFit="1" customWidth="1"/>
  </cols>
  <sheetData>
    <row r="1" spans="1:32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23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 x14ac:dyDescent="0.2">
      <c r="A2" s="1">
        <v>45383</v>
      </c>
      <c r="B2">
        <v>0.44748085737228405</v>
      </c>
      <c r="C2">
        <v>0.45999278426170359</v>
      </c>
      <c r="D2">
        <v>0.55680293440818784</v>
      </c>
      <c r="E2">
        <v>0.48342025876045236</v>
      </c>
      <c r="F2">
        <v>0.45021173357963579</v>
      </c>
      <c r="G2">
        <v>0.49395900368690498</v>
      </c>
      <c r="H2">
        <v>0.57804032564163221</v>
      </c>
      <c r="I2" s="2">
        <v>-2.5447370635779287E-2</v>
      </c>
      <c r="J2" s="2">
        <v>-2.3155785985105037E-2</v>
      </c>
      <c r="K2" s="2">
        <v>-2.8656829931144601E-2</v>
      </c>
      <c r="L2" s="2">
        <v>-2.7639921583864746E-2</v>
      </c>
      <c r="M2" s="2">
        <v>-3.3102795808539254E-2</v>
      </c>
      <c r="N2" s="2">
        <v>-3.1879922000172645E-2</v>
      </c>
      <c r="O2" s="2">
        <v>-1.5349990257957691E-2</v>
      </c>
      <c r="P2" s="2">
        <v>-2.4485454389026051E-2</v>
      </c>
      <c r="Q2" s="2" t="s">
        <v>15</v>
      </c>
      <c r="R2" t="str">
        <f>INDEX($B$1:$H$1, MATCH(LARGE($B2:$H2, 1), $B2:$H2, 0))</f>
        <v>Fin ex Banking</v>
      </c>
      <c r="S2" t="str">
        <f>INDEX($B$1:$H$1, MATCH(LARGE($B2:$H2, 2), $B2:$H2, 0))</f>
        <v>Energy</v>
      </c>
      <c r="T2" t="str">
        <f>INDEX($B$1:$H$1, MATCH(LARGE($B2:$H2, 3), $B2:$H2, 0))</f>
        <v>Banking</v>
      </c>
      <c r="U2" t="str">
        <f>INDEX($B$1:$H$1, MATCH(LARGE($B2:$H2, 4), $B2:$H2, 0))</f>
        <v>Infrastructure</v>
      </c>
      <c r="V2" t="str">
        <f>INDEX($B$1:$H$1, MATCH(LARGE($B2:$H2, 5), $B2:$H2, 0))</f>
        <v>Defensive</v>
      </c>
      <c r="W2" t="str">
        <f>INDEX($B$1:$H$1, MATCH(LARGE($B2:$H2, 6), $B2:$H2, 0))</f>
        <v>Utility</v>
      </c>
      <c r="X2" t="str">
        <f>INDEX($B$1:$H$1, MATCH(LARGE($B2:$H2, 7), $B2:$H2, 0))</f>
        <v>Cyclical</v>
      </c>
      <c r="Y2" s="2">
        <f>I2</f>
        <v>-2.5447370635779287E-2</v>
      </c>
      <c r="Z2" s="2">
        <f ca="1">OFFSET($J2, 0, MATCH(R2,$B$1:$H$1, 0)-1)</f>
        <v>-2.4485454389026051E-2</v>
      </c>
      <c r="AA2" s="2">
        <f t="shared" ref="AA2:AF2" ca="1" si="0">OFFSET($J2, 0, MATCH(S2,$B$1:$H$1, 0)-1)</f>
        <v>-2.7639921583864746E-2</v>
      </c>
      <c r="AB2" s="2">
        <f t="shared" ca="1" si="0"/>
        <v>-1.5349990257957691E-2</v>
      </c>
      <c r="AC2" s="2">
        <f t="shared" ca="1" si="0"/>
        <v>-3.3102795808539254E-2</v>
      </c>
      <c r="AD2" s="2">
        <f t="shared" ca="1" si="0"/>
        <v>-2.8656829931144601E-2</v>
      </c>
      <c r="AE2" s="2">
        <f t="shared" ca="1" si="0"/>
        <v>-3.1879922000172645E-2</v>
      </c>
      <c r="AF2" s="2">
        <f t="shared" ca="1" si="0"/>
        <v>-2.3155785985105037E-2</v>
      </c>
    </row>
    <row r="3" spans="1:32" x14ac:dyDescent="0.2">
      <c r="A3" s="1">
        <v>45413</v>
      </c>
      <c r="B3">
        <v>0.58514037132263175</v>
      </c>
      <c r="C3">
        <v>0.45266019105911265</v>
      </c>
      <c r="D3">
        <v>0.53377550840377819</v>
      </c>
      <c r="E3">
        <v>0.44798398017883301</v>
      </c>
      <c r="F3">
        <v>0.50691521763801561</v>
      </c>
      <c r="G3">
        <v>0.49715332984924315</v>
      </c>
      <c r="H3">
        <v>0.56635168194770824</v>
      </c>
      <c r="I3" s="2">
        <v>1.8729909964657621E-2</v>
      </c>
      <c r="J3" s="2">
        <v>1.7510266214153747E-2</v>
      </c>
      <c r="K3" s="2">
        <v>1.8338252883892014E-2</v>
      </c>
      <c r="L3" s="2">
        <v>1.8980674222609961E-2</v>
      </c>
      <c r="M3" s="2">
        <v>2.2692751561654845E-2</v>
      </c>
      <c r="N3" s="2">
        <v>2.1129138875748188E-2</v>
      </c>
      <c r="O3" s="2">
        <v>1.7049387495517321E-2</v>
      </c>
      <c r="P3" s="2">
        <v>1.8312442314646793E-2</v>
      </c>
      <c r="Q3" s="2" t="s">
        <v>15</v>
      </c>
      <c r="R3" t="str">
        <f t="shared" ref="R3:R7" si="1">INDEX($B$1:$H$1, MATCH(LARGE($B3:$H3, 1), $B3:$H3, 0))</f>
        <v>Cyclical</v>
      </c>
      <c r="S3" t="str">
        <f t="shared" ref="S3:S7" si="2">INDEX($B$1:$H$1, MATCH(LARGE($B3:$H3, 2), $B3:$H3, 0))</f>
        <v>Fin ex Banking</v>
      </c>
      <c r="T3" t="str">
        <f t="shared" ref="T3:T7" si="3">INDEX($B$1:$H$1, MATCH(LARGE($B3:$H3, 3), $B3:$H3, 0))</f>
        <v>Energy</v>
      </c>
      <c r="U3" t="str">
        <f t="shared" ref="U3:U7" si="4">INDEX($B$1:$H$1, MATCH(LARGE($B3:$H3, 4), $B3:$H3, 0))</f>
        <v>Utility</v>
      </c>
      <c r="V3" t="str">
        <f t="shared" ref="V3:V7" si="5">INDEX($B$1:$H$1, MATCH(LARGE($B3:$H3, 5), $B3:$H3, 0))</f>
        <v>Banking</v>
      </c>
      <c r="W3" t="str">
        <f t="shared" ref="W3:W7" si="6">INDEX($B$1:$H$1, MATCH(LARGE($B3:$H3, 6), $B3:$H3, 0))</f>
        <v>Defensive</v>
      </c>
      <c r="X3" t="str">
        <f t="shared" ref="X3:X7" si="7">INDEX($B$1:$H$1, MATCH(LARGE($B3:$H3, 7), $B3:$H3, 0))</f>
        <v>Infrastructure</v>
      </c>
      <c r="Y3" s="2">
        <f t="shared" ref="Y3:Y6" si="8">I3</f>
        <v>1.8729909964657621E-2</v>
      </c>
      <c r="Z3" s="2">
        <f t="shared" ref="Z3:Z6" ca="1" si="9">OFFSET($J3, 0, MATCH(R3,$B$1:$H$1, 0)-1)</f>
        <v>1.7510266214153747E-2</v>
      </c>
      <c r="AA3" s="2">
        <f t="shared" ref="AA3:AA6" ca="1" si="10">OFFSET($J3, 0, MATCH(S3,$B$1:$H$1, 0)-1)</f>
        <v>1.8312442314646793E-2</v>
      </c>
      <c r="AB3" s="2">
        <f t="shared" ref="AB3:AB6" ca="1" si="11">OFFSET($J3, 0, MATCH(T3,$B$1:$H$1, 0)-1)</f>
        <v>1.8980674222609961E-2</v>
      </c>
      <c r="AC3" s="2">
        <f t="shared" ref="AC3:AC6" ca="1" si="12">OFFSET($J3, 0, MATCH(U3,$B$1:$H$1, 0)-1)</f>
        <v>2.1129138875748188E-2</v>
      </c>
      <c r="AD3" s="2">
        <f t="shared" ref="AD3:AD6" ca="1" si="13">OFFSET($J3, 0, MATCH(V3,$B$1:$H$1, 0)-1)</f>
        <v>1.7049387495517321E-2</v>
      </c>
      <c r="AE3" s="2">
        <f t="shared" ref="AE3:AE6" ca="1" si="14">OFFSET($J3, 0, MATCH(W3,$B$1:$H$1, 0)-1)</f>
        <v>1.8338252883892014E-2</v>
      </c>
      <c r="AF3" s="2">
        <f t="shared" ref="AF3:AF6" ca="1" si="15">OFFSET($J3, 0, MATCH(X3,$B$1:$H$1, 0)-1)</f>
        <v>2.2692751561654845E-2</v>
      </c>
    </row>
    <row r="4" spans="1:32" x14ac:dyDescent="0.2">
      <c r="A4" s="1">
        <v>45444</v>
      </c>
      <c r="B4">
        <v>0.4538581669330598</v>
      </c>
      <c r="C4">
        <v>0.461936265230179</v>
      </c>
      <c r="D4">
        <v>0.53976473808288572</v>
      </c>
      <c r="E4">
        <v>0.51354753971099842</v>
      </c>
      <c r="F4">
        <v>0.52796610593795779</v>
      </c>
      <c r="G4">
        <v>0.49395807981491091</v>
      </c>
      <c r="H4">
        <v>0.55110430121421827</v>
      </c>
      <c r="I4" s="2">
        <v>6.3608478200123386E-3</v>
      </c>
      <c r="J4" s="2">
        <v>6.2986334749755013E-3</v>
      </c>
      <c r="K4" s="2">
        <v>7.1502787204811291E-3</v>
      </c>
      <c r="L4" s="2">
        <v>5.4366232330971265E-3</v>
      </c>
      <c r="M4" s="2">
        <v>6.2438186327051781E-3</v>
      </c>
      <c r="N4" s="2">
        <v>5.5244765399962148E-3</v>
      </c>
      <c r="O4" s="2">
        <v>5.8445721866020595E-3</v>
      </c>
      <c r="P4" s="2">
        <v>6.4595727379881396E-3</v>
      </c>
      <c r="Q4" s="2" t="s">
        <v>15</v>
      </c>
      <c r="R4" t="str">
        <f t="shared" si="1"/>
        <v>Fin ex Banking</v>
      </c>
      <c r="S4" t="str">
        <f t="shared" si="2"/>
        <v>Energy</v>
      </c>
      <c r="T4" t="str">
        <f t="shared" si="3"/>
        <v>Utility</v>
      </c>
      <c r="U4" t="str">
        <f t="shared" si="4"/>
        <v>Infrastructure</v>
      </c>
      <c r="V4" t="str">
        <f t="shared" si="5"/>
        <v>Banking</v>
      </c>
      <c r="W4" t="str">
        <f t="shared" si="6"/>
        <v>Defensive</v>
      </c>
      <c r="X4" t="str">
        <f t="shared" si="7"/>
        <v>Cyclical</v>
      </c>
      <c r="Y4" s="2">
        <f t="shared" si="8"/>
        <v>6.3608478200123386E-3</v>
      </c>
      <c r="Z4" s="2">
        <f t="shared" ca="1" si="9"/>
        <v>6.4595727379881396E-3</v>
      </c>
      <c r="AA4" s="2">
        <f t="shared" ca="1" si="10"/>
        <v>5.4366232330971265E-3</v>
      </c>
      <c r="AB4" s="2">
        <f t="shared" ca="1" si="11"/>
        <v>5.5244765399962148E-3</v>
      </c>
      <c r="AC4" s="2">
        <f t="shared" ca="1" si="12"/>
        <v>6.2438186327051781E-3</v>
      </c>
      <c r="AD4" s="2">
        <f t="shared" ca="1" si="13"/>
        <v>5.8445721866020595E-3</v>
      </c>
      <c r="AE4" s="2">
        <f t="shared" ca="1" si="14"/>
        <v>7.1502787204811291E-3</v>
      </c>
      <c r="AF4" s="2">
        <f t="shared" ca="1" si="15"/>
        <v>6.2986334749755013E-3</v>
      </c>
    </row>
    <row r="5" spans="1:32" x14ac:dyDescent="0.2">
      <c r="A5" s="1">
        <v>45474</v>
      </c>
      <c r="B5">
        <v>0.45673935413360595</v>
      </c>
      <c r="C5">
        <v>0.43884102702140815</v>
      </c>
      <c r="D5">
        <v>0.58523991703987099</v>
      </c>
      <c r="E5">
        <v>0.46640861034393299</v>
      </c>
      <c r="F5">
        <v>0.52769359946250916</v>
      </c>
      <c r="G5">
        <v>0.5157936036586761</v>
      </c>
      <c r="H5">
        <v>0.48571235537529001</v>
      </c>
      <c r="I5" s="2">
        <v>2.3835001887457574E-2</v>
      </c>
      <c r="J5" s="2">
        <v>2.2248041324894219E-2</v>
      </c>
      <c r="K5" s="2">
        <v>2.4869721183520044E-2</v>
      </c>
      <c r="L5" s="2">
        <v>2.5192355423181656E-2</v>
      </c>
      <c r="M5" s="2">
        <v>2.4127618456179611E-2</v>
      </c>
      <c r="N5" s="2">
        <v>2.7868289911579636E-2</v>
      </c>
      <c r="O5" s="2">
        <v>2.0934467686646974E-2</v>
      </c>
      <c r="P5" s="2">
        <v>2.3432729545773245E-2</v>
      </c>
      <c r="Q5" s="2" t="s">
        <v>15</v>
      </c>
      <c r="R5" t="str">
        <f t="shared" si="1"/>
        <v>Energy</v>
      </c>
      <c r="S5" t="str">
        <f t="shared" si="2"/>
        <v>Utility</v>
      </c>
      <c r="T5" t="str">
        <f t="shared" si="3"/>
        <v>Banking</v>
      </c>
      <c r="U5" t="str">
        <f t="shared" si="4"/>
        <v>Fin ex Banking</v>
      </c>
      <c r="V5" t="str">
        <f t="shared" si="5"/>
        <v>Infrastructure</v>
      </c>
      <c r="W5" t="str">
        <f t="shared" si="6"/>
        <v>Cyclical</v>
      </c>
      <c r="X5" t="str">
        <f t="shared" si="7"/>
        <v>Defensive</v>
      </c>
      <c r="Y5" s="2">
        <f t="shared" si="8"/>
        <v>2.3835001887457574E-2</v>
      </c>
      <c r="Z5" s="2">
        <f t="shared" ca="1" si="9"/>
        <v>2.5192355423181656E-2</v>
      </c>
      <c r="AA5" s="2">
        <f t="shared" ca="1" si="10"/>
        <v>2.7868289911579636E-2</v>
      </c>
      <c r="AB5" s="2">
        <f t="shared" ca="1" si="11"/>
        <v>2.0934467686646974E-2</v>
      </c>
      <c r="AC5" s="2">
        <f t="shared" ca="1" si="12"/>
        <v>2.3432729545773245E-2</v>
      </c>
      <c r="AD5" s="2">
        <f t="shared" ca="1" si="13"/>
        <v>2.4127618456179611E-2</v>
      </c>
      <c r="AE5" s="2">
        <f t="shared" ca="1" si="14"/>
        <v>2.2248041324894219E-2</v>
      </c>
      <c r="AF5" s="2">
        <f t="shared" ca="1" si="15"/>
        <v>2.4869721183520044E-2</v>
      </c>
    </row>
    <row r="6" spans="1:32" x14ac:dyDescent="0.2">
      <c r="A6" s="1">
        <v>45505</v>
      </c>
      <c r="B6">
        <v>0.46966392993927003</v>
      </c>
      <c r="C6">
        <v>0.44985861778259306</v>
      </c>
      <c r="D6">
        <v>0.58905769586563106</v>
      </c>
      <c r="E6">
        <v>0.49903690814971907</v>
      </c>
      <c r="F6">
        <v>0.52889268398284917</v>
      </c>
      <c r="G6">
        <v>0.46350888013839719</v>
      </c>
      <c r="H6">
        <v>0.47044384479522694</v>
      </c>
      <c r="I6" s="2">
        <v>1.5726269665454984E-2</v>
      </c>
      <c r="J6" s="2">
        <v>1.5778605989783312E-2</v>
      </c>
      <c r="K6" s="2">
        <v>1.5568246103825789E-2</v>
      </c>
      <c r="L6" s="2">
        <v>1.4577965310321961E-2</v>
      </c>
      <c r="M6" s="2">
        <v>1.6604877393575856E-2</v>
      </c>
      <c r="N6" s="2">
        <v>1.7889180763109636E-2</v>
      </c>
      <c r="O6" s="2">
        <v>1.4244986642409918E-2</v>
      </c>
      <c r="P6" s="2">
        <v>1.6896698187487846E-2</v>
      </c>
      <c r="Q6" s="2" t="s">
        <v>15</v>
      </c>
      <c r="R6" t="str">
        <f t="shared" si="1"/>
        <v>Energy</v>
      </c>
      <c r="S6" t="str">
        <f t="shared" si="2"/>
        <v>Utility</v>
      </c>
      <c r="T6" t="str">
        <f t="shared" si="3"/>
        <v>Infrastructure</v>
      </c>
      <c r="U6" t="str">
        <f t="shared" si="4"/>
        <v>Fin ex Banking</v>
      </c>
      <c r="V6" t="str">
        <f t="shared" si="5"/>
        <v>Cyclical</v>
      </c>
      <c r="W6" t="str">
        <f t="shared" si="6"/>
        <v>Banking</v>
      </c>
      <c r="X6" t="str">
        <f t="shared" si="7"/>
        <v>Defensive</v>
      </c>
      <c r="Y6" s="2">
        <f t="shared" si="8"/>
        <v>1.5726269665454984E-2</v>
      </c>
      <c r="Z6" s="2">
        <f t="shared" ca="1" si="9"/>
        <v>1.4577965310321961E-2</v>
      </c>
      <c r="AA6" s="2">
        <f t="shared" ca="1" si="10"/>
        <v>1.7889180763109636E-2</v>
      </c>
      <c r="AB6" s="2">
        <f t="shared" ca="1" si="11"/>
        <v>1.6604877393575856E-2</v>
      </c>
      <c r="AC6" s="2">
        <f t="shared" ca="1" si="12"/>
        <v>1.6896698187487846E-2</v>
      </c>
      <c r="AD6" s="2">
        <f t="shared" ca="1" si="13"/>
        <v>1.5778605989783312E-2</v>
      </c>
      <c r="AE6" s="2">
        <f t="shared" ca="1" si="14"/>
        <v>1.4244986642409918E-2</v>
      </c>
      <c r="AF6" s="2">
        <f t="shared" ca="1" si="15"/>
        <v>1.5568246103825789E-2</v>
      </c>
    </row>
    <row r="7" spans="1:32" x14ac:dyDescent="0.2">
      <c r="A7" s="1">
        <v>45536</v>
      </c>
      <c r="B7">
        <v>0.44310544729232781</v>
      </c>
      <c r="C7">
        <v>0.39746590256690978</v>
      </c>
      <c r="D7">
        <v>0.5720584452152252</v>
      </c>
      <c r="E7">
        <v>0.423749303817749</v>
      </c>
      <c r="F7">
        <v>0.49498879909515398</v>
      </c>
      <c r="G7">
        <v>0.52419025897979732</v>
      </c>
      <c r="H7">
        <v>0.56211872696876519</v>
      </c>
      <c r="R7" t="str">
        <f t="shared" si="1"/>
        <v>Energy</v>
      </c>
      <c r="S7" t="str">
        <f t="shared" si="2"/>
        <v>Fin ex Banking</v>
      </c>
      <c r="T7" t="str">
        <f t="shared" si="3"/>
        <v>Banking</v>
      </c>
      <c r="U7" t="str">
        <f t="shared" si="4"/>
        <v>Utility</v>
      </c>
      <c r="V7" t="str">
        <f t="shared" si="5"/>
        <v>Cyclical</v>
      </c>
      <c r="W7" t="str">
        <f t="shared" si="6"/>
        <v>Infrastructure</v>
      </c>
      <c r="X7" t="str">
        <f t="shared" si="7"/>
        <v>Defensive</v>
      </c>
      <c r="Z7" s="2">
        <f ca="1">OFFSET($B7, 0, MATCH(R7,$B$1:$H$1, 0)-1)</f>
        <v>0.5720584452152252</v>
      </c>
      <c r="AA7" s="2">
        <f t="shared" ref="AA7:AF7" ca="1" si="16">OFFSET($B7, 0, MATCH(S7,$B$1:$H$1, 0)-1)</f>
        <v>0.56211872696876519</v>
      </c>
      <c r="AB7" s="2">
        <f t="shared" ca="1" si="16"/>
        <v>0.52419025897979732</v>
      </c>
      <c r="AC7" s="2">
        <f t="shared" ca="1" si="16"/>
        <v>0.49498879909515398</v>
      </c>
      <c r="AD7" s="2">
        <f t="shared" ca="1" si="16"/>
        <v>0.44310544729232781</v>
      </c>
      <c r="AE7" s="2">
        <f t="shared" ca="1" si="16"/>
        <v>0.423749303817749</v>
      </c>
      <c r="AF7" s="2">
        <f t="shared" ca="1" si="16"/>
        <v>0.39746590256690978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2024-09-04T08:19:53Z</dcterms:modified>
</cp:coreProperties>
</file>