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1595" firstSheet="1" activeTab="7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C3" i="4"/>
  <c r="BA3" i="4"/>
  <c r="G3" i="4"/>
  <c r="AE3" i="4"/>
  <c r="I3" i="2"/>
  <c r="CS3" i="4"/>
  <c r="E3" i="2"/>
  <c r="DO3" i="4"/>
  <c r="E3" i="3"/>
  <c r="M3" i="2"/>
  <c r="CW3" i="4"/>
  <c r="CU3" i="4"/>
  <c r="DS3" i="4"/>
  <c r="K3" i="4"/>
  <c r="A3" i="2"/>
  <c r="C3" i="3"/>
  <c r="I3" i="12"/>
  <c r="G3" i="2"/>
  <c r="AK3" i="4"/>
  <c r="I3" i="4"/>
  <c r="CQ3" i="4"/>
  <c r="DC3" i="4"/>
  <c r="AA3" i="4"/>
  <c r="BI3" i="4"/>
  <c r="DK3" i="4"/>
  <c r="AC3" i="4"/>
  <c r="BQ3" i="4"/>
  <c r="DA3" i="4"/>
  <c r="S3" i="4"/>
  <c r="C3" i="2"/>
  <c r="EA3" i="4"/>
  <c r="U3" i="4"/>
  <c r="CK3" i="4"/>
  <c r="CE3" i="4"/>
  <c r="K3" i="2"/>
  <c r="AU3" i="4"/>
  <c r="E3" i="4"/>
  <c r="DY3" i="4"/>
  <c r="CC3" i="4"/>
  <c r="CA3" i="12"/>
  <c r="AI3" i="12"/>
  <c r="G3" i="3"/>
  <c r="K3" i="12"/>
  <c r="BG3" i="12"/>
  <c r="BI3" i="12"/>
  <c r="Y3" i="4"/>
  <c r="BM3" i="4"/>
  <c r="CY3" i="4"/>
  <c r="CW3" i="12"/>
  <c r="AO3" i="4"/>
  <c r="BK3" i="12"/>
  <c r="CG3" i="4"/>
  <c r="BW3" i="4"/>
  <c r="BS3" i="12"/>
  <c r="BY3" i="4"/>
  <c r="A3" i="12"/>
  <c r="DU3" i="4"/>
  <c r="BA3" i="12"/>
  <c r="O3" i="12"/>
  <c r="DG3" i="12"/>
  <c r="CC3" i="12"/>
  <c r="CS3" i="12"/>
  <c r="AM3" i="12"/>
  <c r="DE3" i="12"/>
  <c r="DU3" i="12"/>
  <c r="CK3" i="12"/>
  <c r="DS3" i="12"/>
  <c r="W3" i="12"/>
  <c r="DW3" i="12"/>
  <c r="DI3" i="12"/>
  <c r="DQ3" i="12"/>
  <c r="CM3" i="12"/>
  <c r="BE3" i="12"/>
  <c r="G3" i="12"/>
  <c r="BM3" i="12"/>
  <c r="C3" i="12"/>
  <c r="DM3" i="12"/>
  <c r="DK3" i="12"/>
  <c r="DC3" i="12"/>
  <c r="M3" i="12"/>
  <c r="Q3" i="12"/>
  <c r="AY3" i="4"/>
  <c r="CI3" i="4"/>
  <c r="CO3" i="4"/>
  <c r="Y3" i="12"/>
  <c r="DE3" i="4"/>
  <c r="S3" i="12"/>
  <c r="BE3" i="4"/>
  <c r="BO3" i="12"/>
  <c r="Q3" i="4"/>
  <c r="AU3" i="12"/>
  <c r="A3" i="4"/>
  <c r="DM3" i="4"/>
  <c r="AG3" i="12"/>
  <c r="EA3" i="12"/>
  <c r="BW3" i="12"/>
  <c r="BY3" i="12"/>
  <c r="AK3" i="12"/>
  <c r="BO3" i="4"/>
  <c r="W3" i="4"/>
  <c r="DW3" i="4"/>
  <c r="AW3" i="4"/>
  <c r="BU3" i="12"/>
  <c r="BG3" i="4"/>
  <c r="BQ3" i="12"/>
  <c r="AQ3" i="4"/>
  <c r="DO3" i="12"/>
  <c r="M3" i="4"/>
  <c r="CG3" i="12"/>
  <c r="AG3" i="4"/>
  <c r="AC3" i="12"/>
  <c r="DQ3" i="4"/>
  <c r="CA3" i="4"/>
  <c r="AE3" i="12"/>
  <c r="BS3" i="4"/>
  <c r="BK3" i="4"/>
  <c r="BC3" i="4"/>
  <c r="AS3" i="4"/>
  <c r="BC3" i="12"/>
  <c r="DA3" i="12"/>
  <c r="E3" i="12"/>
  <c r="CI3" i="12"/>
  <c r="CO3" i="12"/>
  <c r="CU3" i="12"/>
  <c r="U3" i="12"/>
  <c r="AY3" i="12"/>
  <c r="DY3" i="12"/>
  <c r="CE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AA3" i="12"/>
  <c r="CM3" i="4"/>
  <c r="AI3" i="4"/>
  <c r="AS3" i="12"/>
  <c r="DI3" i="4"/>
  <c r="CQ3" i="12"/>
  <c r="BU3" i="4"/>
  <c r="AQ3" i="12"/>
  <c r="DG3" i="4"/>
  <c r="CY3" i="12"/>
  <c r="O3" i="4"/>
  <c r="AO3" i="12"/>
  <c r="AM3" i="4"/>
  <c r="AW3" i="12"/>
  <c r="A3" i="3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<sst xmlns="http://schemas.openxmlformats.org/spreadsheetml/2006/main" count="4651" uniqueCount="432">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</sst>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BDH|14599600625772669872</stp>
        <tr r="K3" s="12"/>
      </tp>
      <tp t="s">
        <v>#N/A N/A</v>
        <stp/>
        <stp>BDH|12271622477151050821</stp>
        <tr r="BI3" s="4"/>
      </tp>
      <tp t="s">
        <v>#N/A N/A</v>
        <stp/>
        <stp>BDH|10528920833104569457</stp>
        <tr r="CI3" s="12"/>
      </tp>
      <tp t="s">
        <v>#N/A N/A</v>
        <stp/>
        <stp>BDH|17696895853527787718</stp>
        <tr r="DU3" s="12"/>
      </tp>
      <tp t="s">
        <v>#N/A N/A</v>
        <stp/>
        <stp>BDH|16710841852583762323</stp>
        <tr r="W3" s="12"/>
      </tp>
      <tp t="s">
        <v>#N/A N/A</v>
        <stp/>
        <stp>BDH|13526391029819014031</stp>
        <tr r="BI3" s="12"/>
      </tp>
      <tp t="s">
        <v>#N/A N/A</v>
        <stp/>
        <stp>BDH|16194266065448524195</stp>
        <tr r="I3" s="12"/>
      </tp>
      <tp t="s">
        <v>#N/A N/A</v>
        <stp/>
        <stp>BDH|10660709994764429270</stp>
        <tr r="AE3" s="12"/>
      </tp>
      <tp t="s">
        <v>#N/A N/A</v>
        <stp/>
        <stp>BDH|14507363844839551210</stp>
        <tr r="DK3" s="4"/>
      </tp>
      <tp t="s">
        <v>#N/A N/A</v>
        <stp/>
        <stp>BDH|15384821353742968267</stp>
        <tr r="AA3" s="4"/>
      </tp>
      <tp t="s">
        <v>#N/A N/A</v>
        <stp/>
        <stp>BDH|18246761932681877518</stp>
        <tr r="CY3" s="12"/>
      </tp>
      <tp t="s">
        <v>#N/A N/A</v>
        <stp/>
        <stp>BDH|16293423087167793439</stp>
        <tr r="DQ3" s="12"/>
      </tp>
      <tp t="s">
        <v>#N/A N/A</v>
        <stp/>
        <stp>BDH|17184886744112907017</stp>
        <tr r="DS3" s="12"/>
      </tp>
      <tp t="s">
        <v>#N/A N/A</v>
        <stp/>
        <stp>BDH|14273491340709877464</stp>
        <tr r="AI3" s="12"/>
      </tp>
      <tp t="s">
        <v>#N/A N/A</v>
        <stp/>
        <stp>BDH|10994608990970723637</stp>
        <tr r="S3" s="4"/>
      </tp>
      <tp t="s">
        <v>#N/A N/A</v>
        <stp/>
        <stp>BDH|15178306269600460913</stp>
        <tr r="DC3" s="4"/>
      </tp>
      <tp t="s">
        <v>#N/A N/A</v>
        <stp/>
        <stp>BDH|15973412644829536287</stp>
        <tr r="AK3" s="4"/>
      </tp>
      <tp t="s">
        <v>#N/A N/A</v>
        <stp/>
        <stp>BDH|15012383156315907817</stp>
        <tr r="AE3" s="4"/>
      </tp>
      <tp t="s">
        <v>#N/A N/A</v>
        <stp/>
        <stp>BDH|18033140918647752105</stp>
        <tr r="BC3" s="4"/>
      </tp>
      <tp t="s">
        <v>#N/A N/A</v>
        <stp/>
        <stp>BDH|14841155370684986882</stp>
        <tr r="E3" s="2"/>
      </tp>
      <tp t="s">
        <v>#N/A N/A</v>
        <stp/>
        <stp>BDH|16541481336236179940</stp>
        <tr r="AU3" s="4"/>
      </tp>
      <tp t="s">
        <v>#N/A N/A</v>
        <stp/>
        <stp>BDH|17820226688476466439</stp>
        <tr r="AS3" s="4"/>
      </tp>
      <tp t="s">
        <v>#N/A N/A</v>
        <stp/>
        <stp>BDH|10320031622225877820</stp>
        <tr r="I3" s="2"/>
      </tp>
      <tp t="s">
        <v>#N/A N/A</v>
        <stp/>
        <stp>BDH|17766724754139250021</stp>
        <tr r="DQ3" s="4"/>
      </tp>
      <tp t="s">
        <v>#N/A N/A</v>
        <stp/>
        <stp>BDH|13516264067248965344</stp>
        <tr r="DY3" s="4"/>
      </tp>
      <tp t="s">
        <v>#N/A N/A</v>
        <stp/>
        <stp>BDH|11279325222934464897</stp>
        <tr r="BU3" s="12"/>
      </tp>
      <tp t="s">
        <v>#N/A N/A</v>
        <stp/>
        <stp>BDH|10717013348308167164</stp>
        <tr r="BC3" s="12"/>
      </tp>
      <tp t="s">
        <v>#N/A N/A</v>
        <stp/>
        <stp>BDH|11316784318557266226</stp>
        <tr r="BW3" s="12"/>
      </tp>
      <tp t="s">
        <v>#N/A N/A</v>
        <stp/>
        <stp>BDH|11090014835166077634</stp>
        <tr r="DO3" s="12"/>
      </tp>
      <tp t="s">
        <v>#N/A N/A</v>
        <stp/>
        <stp>BDH|17958599238156759589</stp>
        <tr r="AQ3" s="12"/>
      </tp>
      <tp t="s">
        <v>#N/A N/A</v>
        <stp/>
        <stp>BDH|15562052910583155596</stp>
        <tr r="DS3" s="4"/>
      </tp>
      <tp t="s">
        <v>#N/A N/A</v>
        <stp/>
        <stp>BDH|10750577850726571497</stp>
        <tr r="K3" s="4"/>
      </tp>
      <tp t="s">
        <v>#N/A N/A</v>
        <stp/>
        <stp>BDH|16363702767607306363</stp>
        <tr r="C3" s="4"/>
      </tp>
      <tp t="s">
        <v>#N/A N/A</v>
        <stp/>
        <stp>BDH|15620095938751790443</stp>
        <tr r="DA3" s="4"/>
      </tp>
      <tp t="s">
        <v>#N/A N/A</v>
        <stp/>
        <stp>BDH|16584768868323830746</stp>
        <tr r="DI3" s="12"/>
      </tp>
      <tp t="s">
        <v>#N/A N/A</v>
        <stp/>
        <stp>BDH|17321525033322613081</stp>
        <tr r="CK3" s="12"/>
      </tp>
      <tp t="s">
        <v>#N/A N/A</v>
        <stp/>
        <stp>BDH|15972550935431802257</stp>
        <tr r="AC3" s="4"/>
      </tp>
      <tp t="s">
        <v>#N/A N/A</v>
        <stp/>
        <stp>BDH|17089548239741896039</stp>
        <tr r="DE3" s="12"/>
      </tp>
      <tp t="s">
        <v>#N/A N/A</v>
        <stp/>
        <stp>BDH|10996241828770967010</stp>
        <tr r="AK3" s="12"/>
      </tp>
      <tp t="s">
        <v>#N/A N/A</v>
        <stp/>
        <stp>BDH|18044365653008580757</stp>
        <tr r="BS3" s="4"/>
      </tp>
      <tp t="s">
        <v>#N/A N/A</v>
        <stp/>
        <stp>BDH|10092266535110447007</stp>
        <tr r="DG3" s="4"/>
      </tp>
      <tp t="s">
        <v>#N/A N/A</v>
        <stp/>
        <stp>BDH|15111117552029366981</stp>
        <tr r="K3" s="2"/>
      </tp>
      <tp t="s">
        <v>#N/A N/A</v>
        <stp/>
        <stp>BDH|17057362331702265307</stp>
        <tr r="CA3" s="4"/>
      </tp>
      <tp t="s">
        <v>#N/A N/A</v>
        <stp/>
        <stp>BDH|14089705494839746564</stp>
        <tr r="U3" s="4"/>
      </tp>
      <tp t="s">
        <v>#N/A N/A</v>
        <stp/>
        <stp>BDH|13199490405844913500</stp>
        <tr r="CW3" s="12"/>
      </tp>
      <tp t="s">
        <v>#N/A N/A</v>
        <stp/>
        <stp>BDH|15379107216877195430</stp>
        <tr r="CK3" s="4"/>
      </tp>
      <tp t="s">
        <v>#N/A N/A</v>
        <stp/>
        <stp>BDH|10606346149722189326</stp>
        <tr r="CE3" s="4"/>
      </tp>
      <tp t="s">
        <v>#N/A N/A</v>
        <stp/>
        <stp>BDH|17409012170277282190</stp>
        <tr r="BK3" s="4"/>
      </tp>
      <tp t="s">
        <v>#N/A N/A</v>
        <stp/>
        <stp>BDH|13113867164949333325</stp>
        <tr r="G3" s="4"/>
      </tp>
      <tp t="s">
        <v>#N/A N/A</v>
        <stp/>
        <stp>BDH|13537663710531508235</stp>
        <tr r="BG3" s="12"/>
      </tp>
      <tp t="s">
        <v>#N/A N/A</v>
        <stp/>
        <stp>BDH|11205641233410862391</stp>
        <tr r="BQ3" s="12"/>
      </tp>
      <tp t="s">
        <v>#N/A N/A</v>
        <stp/>
        <stp>BDH|13055291162646312603</stp>
        <tr r="CQ3" s="4"/>
      </tp>
      <tp t="s">
        <v>#N/A N/A</v>
        <stp/>
        <stp>BDH|11367552949972210506</stp>
        <tr r="E3" s="3"/>
      </tp>
      <tp t="s">
        <v>#N/A N/A</v>
        <stp/>
        <stp>BDH|12855636041513795740</stp>
        <tr r="BK3" s="12"/>
      </tp>
      <tp t="s">
        <v>#N/A N/A</v>
        <stp/>
        <stp>BDH|11009381865254323477</stp>
        <tr r="CG3" s="12"/>
      </tp>
      <tp t="s">
        <v>#N/A N/A</v>
        <stp/>
        <stp>BDH|13639174900911516782</stp>
        <tr r="CG3" s="4"/>
      </tp>
      <tp t="s">
        <v>#N/A N/A</v>
        <stp/>
        <stp>BDH|12739295032320965653</stp>
        <tr r="BY3" s="12"/>
      </tp>
      <tp t="s">
        <v>#N/A N/A</v>
        <stp/>
        <stp>BDH|15157136054811007532</stp>
        <tr r="CA3" s="12"/>
      </tp>
      <tp t="s">
        <v>#N/A N/A</v>
        <stp/>
        <stp>BDH|15363112316556034607</stp>
        <tr r="CC3" s="4"/>
      </tp>
      <tp t="s">
        <v>#N/A N/A</v>
        <stp/>
        <stp>BDH|16678001833466293600</stp>
        <tr r="DW3" s="12"/>
      </tp>
      <tp t="s">
        <v>#N/A N/A</v>
        <stp/>
        <stp>BDH|10739187814802206704</stp>
        <tr r="AC3" s="12"/>
      </tp>
      <tp t="s">
        <v>#N/A N/A</v>
        <stp/>
        <stp>BDH|14152210607194745783</stp>
        <tr r="CU3" s="4"/>
      </tp>
      <tp t="s">
        <v>#N/A N/A</v>
        <stp/>
        <stp>BDH|10470293205960151736</stp>
        <tr r="BU3" s="4"/>
      </tp>
      <tp t="s">
        <v>#N/A N/A</v>
        <stp/>
        <stp>BDH|14219635551936958450</stp>
        <tr r="BQ3" s="4"/>
      </tp>
    </main>
    <main first="bofaddin.rtdserver">
      <tp t="s">
        <v>#N/A N/A</v>
        <stp/>
        <stp>BDH|2932652790489423831</stp>
        <tr r="A3" s="2"/>
      </tp>
      <tp t="s">
        <v>#N/A N/A</v>
        <stp/>
        <stp>BDH|2754868598436761975</stp>
        <tr r="AA3" s="12"/>
      </tp>
      <tp t="s">
        <v>#N/A N/A</v>
        <stp/>
        <stp>BDH|1100040212124183893</stp>
        <tr r="BE3" s="4"/>
      </tp>
      <tp t="s">
        <v>#N/A N/A</v>
        <stp/>
        <stp>BDH|8692453316700715139</stp>
        <tr r="CU3" s="12"/>
      </tp>
      <tp t="s">
        <v>#N/A N/A</v>
        <stp/>
        <stp>BDH|8422259057333495195</stp>
        <tr r="DW3" s="4"/>
      </tp>
      <tp t="s">
        <v>#N/A N/A</v>
        <stp/>
        <stp>BDH|8679816159049198173</stp>
        <tr r="W3" s="4"/>
      </tp>
      <tp t="s">
        <v>#N/A N/A</v>
        <stp/>
        <stp>BDH|3160916859254056659</stp>
        <tr r="O3" s="2"/>
      </tp>
      <tp t="s">
        <v>#N/A N/A</v>
        <stp/>
        <stp>BDH|9912139443377396682</stp>
        <tr r="AI3" s="4"/>
      </tp>
      <tp t="s">
        <v>#N/A N/A</v>
        <stp/>
        <stp>BDH|2504061394205722334</stp>
        <tr r="DO3" s="4"/>
      </tp>
      <tp t="s">
        <v>#N/A N/A</v>
        <stp/>
        <stp>BDH|4039939895500684939</stp>
        <tr r="BM3" s="4"/>
      </tp>
      <tp t="s">
        <v>#N/A N/A</v>
        <stp/>
        <stp>BDH|2883258314884846873</stp>
        <tr r="CS3" s="4"/>
      </tp>
      <tp t="s">
        <v>#N/A N/A</v>
        <stp/>
        <stp>BDH|6424672454429795141</stp>
        <tr r="C3" s="12"/>
      </tp>
      <tp t="s">
        <v>#N/A N/A</v>
        <stp/>
        <stp>BDH|9503326337687866025</stp>
        <tr r="DI3" s="4"/>
      </tp>
      <tp t="s">
        <v>#N/A N/A</v>
        <stp/>
        <stp>BDH|2465391286410790778</stp>
        <tr r="M3" s="2"/>
      </tp>
      <tp t="s">
        <v>#N/A N/A</v>
        <stp/>
        <stp>BDH|8513202352928428909</stp>
        <tr r="AY3" s="12"/>
      </tp>
      <tp t="s">
        <v>#N/A N/A</v>
        <stp/>
        <stp>BDH|1405757023562157871</stp>
        <tr r="S3" s="12"/>
      </tp>
      <tp t="s">
        <v>#N/A N/A</v>
        <stp/>
        <stp>BDH|2401583288819983898</stp>
        <tr r="C3" s="3"/>
      </tp>
      <tp t="s">
        <v>#N/A N/A</v>
        <stp/>
        <stp>BDH|6895350883156253433</stp>
        <tr r="BM3" s="12"/>
      </tp>
      <tp t="s">
        <v>#N/A N/A</v>
        <stp/>
        <stp>BDH|4136847178505850185</stp>
        <tr r="Y3" s="4"/>
      </tp>
      <tp t="s">
        <v>#N/A N/A</v>
        <stp/>
        <stp>BDH|4662886623213876256</stp>
        <tr r="AM3" s="12"/>
      </tp>
      <tp t="s">
        <v>#N/A N/A</v>
        <stp/>
        <stp>BDH|2434960110885054023</stp>
        <tr r="AU3" s="12"/>
      </tp>
      <tp t="s">
        <v>#N/A N/A</v>
        <stp/>
        <stp>BDH|3213952841371766062</stp>
        <tr r="CQ3" s="12"/>
      </tp>
      <tp t="s">
        <v>#N/A N/A</v>
        <stp/>
        <stp>BDH|3124870943402558525</stp>
        <tr r="AO3" s="4"/>
      </tp>
      <tp t="s">
        <v>#N/A N/A</v>
        <stp/>
        <stp>BDH|8467257663980870486</stp>
        <tr r="DA3" s="12"/>
      </tp>
      <tp t="s">
        <v>#N/A N/A</v>
        <stp/>
        <stp>BDH|7943472515062049899</stp>
        <tr r="M3" s="4"/>
      </tp>
      <tp t="s">
        <v>#N/A N/A</v>
        <stp/>
        <stp>BDH|3356363458794894966</stp>
        <tr r="AW3" s="12"/>
      </tp>
      <tp t="s">
        <v>#N/A N/A</v>
        <stp/>
        <stp>BDH|3532907068856874245</stp>
        <tr r="CY3" s="4"/>
      </tp>
      <tp t="s">
        <v>#N/A N/A</v>
        <stp/>
        <stp>BDH|4262262496541774638</stp>
        <tr r="CE3" s="12"/>
      </tp>
      <tp t="s">
        <v>#N/A N/A</v>
        <stp/>
        <stp>BDH|5607301975098197175</stp>
        <tr r="BA3" s="12"/>
      </tp>
      <tp t="s">
        <v>#N/A N/A</v>
        <stp/>
        <stp>BDH|9935920741408707522</stp>
        <tr r="O3" s="4"/>
      </tp>
      <tp t="s">
        <v>#N/A N/A</v>
        <stp/>
        <stp>BDH|8967717410205890189</stp>
        <tr r="CM3" s="4"/>
      </tp>
      <tp t="s">
        <v>#N/A N/A</v>
        <stp/>
        <stp>BDH|6801654234529311041</stp>
        <tr r="G3" s="12"/>
      </tp>
      <tp t="s">
        <v>#N/A N/A</v>
        <stp/>
        <stp>BDH|1223932539265792424</stp>
        <tr r="M3" s="12"/>
      </tp>
      <tp t="s">
        <v>#N/A N/A</v>
        <stp/>
        <stp>BDH|4956992755633138144</stp>
        <tr r="BY3" s="4"/>
      </tp>
      <tp t="s">
        <v>#N/A N/A</v>
        <stp/>
        <stp>BDH|2659958461643716434</stp>
        <tr r="EA3" s="4"/>
      </tp>
      <tp t="s">
        <v>#N/A N/A</v>
        <stp/>
        <stp>BDH|3950015197477014650</stp>
        <tr r="AO3" s="12"/>
      </tp>
      <tp t="s">
        <v>#N/A N/A</v>
        <stp/>
        <stp>BDH|5642181066028712110</stp>
        <tr r="A3" s="12"/>
      </tp>
      <tp t="s">
        <v>#N/A N/A</v>
        <stp/>
        <stp>BDH|7757445329968356244</stp>
        <tr r="BG3" s="4"/>
      </tp>
      <tp t="s">
        <v>#N/A N/A</v>
        <stp/>
        <stp>BDH|9359561485618773743</stp>
        <tr r="CO3" s="12"/>
      </tp>
      <tp t="s">
        <v>#N/A N/A</v>
        <stp/>
        <stp>BDH|4364970397616281696</stp>
        <tr r="DY3" s="12"/>
      </tp>
      <tp t="s">
        <v>#N/A N/A</v>
        <stp/>
        <stp>BDH|6332168121952558375</stp>
        <tr r="DK3" s="12"/>
      </tp>
      <tp t="s">
        <v>#N/A N/A</v>
        <stp/>
        <stp>BDH|4486455086438901504</stp>
        <tr r="CS3" s="12"/>
      </tp>
      <tp t="s">
        <v>#N/A N/A</v>
        <stp/>
        <stp>BDH|1759437615756954777</stp>
        <tr r="Y3" s="12"/>
      </tp>
      <tp t="s">
        <v>#N/A N/A</v>
        <stp/>
        <stp>BDH|6191310614265229458</stp>
        <tr r="DC3" s="12"/>
      </tp>
      <tp t="s">
        <v>#N/A N/A</v>
        <stp/>
        <stp>BDH|2345227646983571232</stp>
        <tr r="C3" s="2"/>
      </tp>
      <tp t="s">
        <v>#N/A N/A</v>
        <stp/>
        <stp>BDH|8181116763558364253</stp>
        <tr r="AW3" s="4"/>
      </tp>
      <tp t="s">
        <v>#N/A N/A</v>
        <stp/>
        <stp>BDH|7420589569605226761</stp>
        <tr r="AQ3" s="4"/>
      </tp>
      <tp t="s">
        <v>#N/A N/A</v>
        <stp/>
        <stp>BDH|2975480613624280560</stp>
        <tr r="I3" s="4"/>
      </tp>
      <tp t="s">
        <v>#N/A N/A</v>
        <stp/>
        <stp>BDH|25983224397485705</stp>
        <tr r="Q3" s="12"/>
      </tp>
      <tp t="s">
        <v>#N/A N/A</v>
        <stp/>
        <stp>BDH|1722114860278982940</stp>
        <tr r="DM3" s="4"/>
      </tp>
      <tp t="s">
        <v>#N/A N/A</v>
        <stp/>
        <stp>BDH|6290980991832732355</stp>
        <tr r="G3" s="3"/>
      </tp>
      <tp t="s">
        <v>#N/A N/A</v>
        <stp/>
        <stp>BDH|3816864566652691810</stp>
        <tr r="AS3" s="12"/>
      </tp>
      <tp t="s">
        <v>#N/A N/A</v>
        <stp/>
        <stp>BDH|6763784902496441086</stp>
        <tr r="BE3" s="12"/>
      </tp>
      <tp t="s">
        <v>#N/A N/A</v>
        <stp/>
        <stp>BDH|9136768513348708027</stp>
        <tr r="AM3" s="4"/>
      </tp>
      <tp t="s">
        <v>#N/A N/A</v>
        <stp/>
        <stp>BDH|1675833055513172877</stp>
        <tr r="AY3" s="4"/>
      </tp>
      <tp t="s">
        <v>#N/A N/A</v>
        <stp/>
        <stp>BDH|8184610154408820494</stp>
        <tr r="CM3" s="12"/>
      </tp>
      <tp t="s">
        <v>#N/A N/A</v>
        <stp/>
        <stp>BDH|2692181261381295404</stp>
        <tr r="BA3" s="4"/>
      </tp>
      <tp t="s">
        <v>#N/A N/A</v>
        <stp/>
        <stp>BDH|1596568604832753606</stp>
        <tr r="CO3" s="4"/>
      </tp>
      <tp t="s">
        <v>#N/A N/A</v>
        <stp/>
        <stp>BDH|5219929496272123772</stp>
        <tr r="DG3" s="12"/>
      </tp>
      <tp t="s">
        <v>#N/A N/A</v>
        <stp/>
        <stp>BDH|2180793045845953428</stp>
        <tr r="CI3" s="4"/>
      </tp>
      <tp t="s">
        <v>#N/A N/A</v>
        <stp/>
        <stp>BDH|2690747972644180661</stp>
        <tr r="CW3" s="4"/>
      </tp>
      <tp t="s">
        <v>#N/A N/A</v>
        <stp/>
        <stp>BDH|4320747876915525072</stp>
        <tr r="E3" s="12"/>
      </tp>
      <tp t="s">
        <v>#N/A N/A</v>
        <stp/>
        <stp>BDH|8574388091400957351</stp>
        <tr r="U3" s="12"/>
      </tp>
      <tp t="s">
        <v>#N/A N/A</v>
        <stp/>
        <stp>BDH|4759649770316156269</stp>
        <tr r="CC3" s="12"/>
      </tp>
      <tp t="s">
        <v>#N/A N/A</v>
        <stp/>
        <stp>BDH|7332695931344467475</stp>
        <tr r="AG3" s="4"/>
      </tp>
      <tp t="s">
        <v>#N/A N/A</v>
        <stp/>
        <stp>BDH|6788082130601458670</stp>
        <tr r="BO3" s="4"/>
      </tp>
      <tp t="s">
        <v>#N/A N/A</v>
        <stp/>
        <stp>BDH|5704548812874490775</stp>
        <tr r="BS3" s="12"/>
      </tp>
      <tp t="s">
        <v>#N/A N/A</v>
        <stp/>
        <stp>BDH|5434513982503433918</stp>
        <tr r="G3" s="2"/>
      </tp>
      <tp t="s">
        <v>#N/A N/A</v>
        <stp/>
        <stp>BDH|8840132990824985608</stp>
        <tr r="A3" s="3"/>
      </tp>
      <tp t="s">
        <v>#N/A N/A</v>
        <stp/>
        <stp>BDH|3095622006974244363</stp>
        <tr r="E3" s="4"/>
      </tp>
      <tp t="s">
        <v>#N/A N/A</v>
        <stp/>
        <stp>BDH|85176610198517786</stp>
        <tr r="AG3" s="12"/>
      </tp>
      <tp t="s">
        <v>#N/A N/A</v>
        <stp/>
        <stp>BDH|6350544771600865738</stp>
        <tr r="DM3" s="12"/>
      </tp>
      <tp t="s">
        <v>#N/A N/A</v>
        <stp/>
        <stp>BDH|4599476555143399529</stp>
        <tr r="DU3" s="4"/>
      </tp>
      <tp t="s">
        <v>#N/A N/A</v>
        <stp/>
        <stp>BDH|5192740952133273728</stp>
        <tr r="O3" s="12"/>
      </tp>
      <tp t="s">
        <v>#N/A N/A</v>
        <stp/>
        <stp>BDH|5921288904863397732</stp>
        <tr r="BW3" s="4"/>
      </tp>
      <tp t="s">
        <v>#N/A N/A</v>
        <stp/>
        <stp>BDH|301780363670448471</stp>
        <tr r="Q3" s="4"/>
      </tp>
      <tp t="s">
        <v>#N/A N/A</v>
        <stp/>
        <stp>BDH|529156442117989544</stp>
        <tr r="BO3" s="12"/>
      </tp>
      <tp t="s">
        <v>#N/A N/A</v>
        <stp/>
        <stp>BDH|664123301949350542</stp>
        <tr r="DE3" s="4"/>
      </tp>
      <tp t="s">
        <v>#N/A N/A</v>
        <stp/>
        <stp>BDH|399509089831795028</stp>
        <tr r="EA3" s="12"/>
      </tp>
      <tp t="s">
        <v>#N/A N/A</v>
        <stp/>
        <stp>BDH|125579742382065894</stp>
        <tr r="A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230"/>
  <sheetViews>
    <sheetView topLeftCell="A6529" workbookViewId="0">
      <selection activeCell="I6570" sqref="I6570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"days=w","fill=p","cols=2;rows=6590")</f>
        <v>36528</v>
      </c>
      <c r="B3" s="5" t="s">
        <v>294</v>
      </c>
      <c r="C3" s="8">
        <f ca="1">_xll.BDH(D2,"PX_LAST","2000-01-01",TODAY()-1, "days=w","fill=p","cols=2;rows=9228")</f>
        <v>36526</v>
      </c>
      <c r="D3" s="5">
        <v>68.040000000000006</v>
      </c>
      <c r="E3" s="8">
        <f ca="1">_xll.BDH(F2,"PX_LAST","2000-01-01",TODAY()-1, "days=w","fill=p","cols=2;rows=6590")</f>
        <v>36528</v>
      </c>
      <c r="F3" s="5">
        <v>100.22</v>
      </c>
      <c r="G3" s="8">
        <f ca="1">_xll.BDH(H2,"PX_LAST","2000-01-01",TODAY()-1, "days=w","fill=p","cols=2;rows=6590")</f>
        <v>36528</v>
      </c>
      <c r="H3" s="5">
        <v>0.19500000000000001</v>
      </c>
      <c r="I3" s="8">
        <f ca="1">_xll.BDH(J2,"PX_LAST","2000-01-01",TODAY()-1, "days=w","fill=p","cols=2;rows=6590")</f>
        <v>36528</v>
      </c>
      <c r="J3" s="5">
        <v>98.26</v>
      </c>
      <c r="K3" s="8">
        <f ca="1">_xll.BDH(L2,"PX_LAST","2000-01-01",TODAY()-1, "days=w","fill=p","cols=2;rows=6590")</f>
        <v>36528</v>
      </c>
      <c r="L3" s="5">
        <v>24.21</v>
      </c>
      <c r="M3" s="8">
        <f ca="1">_xll.BDH(N2,"PX_LAST","2000-01-01",TODAY()-1, "days=w","fill=p","cols=2;rows=9228")</f>
        <v>36526</v>
      </c>
      <c r="N3" s="5">
        <v>98.89</v>
      </c>
      <c r="O3" s="8">
        <f ca="1">_xll.BDH(P2,"PX_LAST","2000-01-01",TODAY()-1, "days=w","fill=p","cols=2;rows=6590")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0.74</v>
      </c>
      <c r="I6549" s="8">
        <v>45692</v>
      </c>
      <c r="J6549" s="5">
        <v>99.17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A6550" s="8">
        <v>45693</v>
      </c>
      <c r="B6550" s="5">
        <v>9.1999999999999993</v>
      </c>
      <c r="C6550" s="8">
        <v>43073</v>
      </c>
      <c r="D6550" s="5">
        <v>101.07</v>
      </c>
      <c r="E6550" s="8">
        <v>45693</v>
      </c>
      <c r="F6550" s="5">
        <v>107.57899999999999</v>
      </c>
      <c r="G6550" s="8">
        <v>45693</v>
      </c>
      <c r="H6550" s="5">
        <v>0.78300000000000003</v>
      </c>
      <c r="I6550" s="8">
        <v>45693</v>
      </c>
      <c r="J6550" s="5">
        <v>99.1</v>
      </c>
      <c r="K6550" s="8">
        <v>45693</v>
      </c>
      <c r="L6550" s="5">
        <v>15.77</v>
      </c>
      <c r="M6550" s="8">
        <v>43073</v>
      </c>
      <c r="N6550" s="5">
        <v>48.761299999999999</v>
      </c>
      <c r="O6550" s="8">
        <v>45693</v>
      </c>
      <c r="P6550" s="5">
        <v>28.5</v>
      </c>
    </row>
    <row r="6551" spans="1:16" x14ac:dyDescent="0.2">
      <c r="A6551" s="8">
        <v>45694</v>
      </c>
      <c r="B6551" s="5">
        <v>7.7</v>
      </c>
      <c r="C6551" s="8">
        <v>43074</v>
      </c>
      <c r="D6551" s="5">
        <v>95.44</v>
      </c>
      <c r="E6551" s="8">
        <v>45694</v>
      </c>
      <c r="F6551" s="5">
        <v>107.68899999999999</v>
      </c>
      <c r="G6551" s="8">
        <v>45694</v>
      </c>
      <c r="H6551" s="5">
        <v>0.80800000000000005</v>
      </c>
      <c r="I6551" s="8">
        <v>45694</v>
      </c>
      <c r="J6551" s="5">
        <v>99.09</v>
      </c>
      <c r="K6551" s="8">
        <v>45694</v>
      </c>
      <c r="L6551" s="5">
        <v>15.5</v>
      </c>
      <c r="M6551" s="8">
        <v>43074</v>
      </c>
      <c r="N6551" s="5">
        <v>49.237299999999998</v>
      </c>
      <c r="O6551" s="8">
        <v>45694</v>
      </c>
      <c r="P6551" s="5">
        <v>29</v>
      </c>
    </row>
    <row r="6552" spans="1:16" x14ac:dyDescent="0.2">
      <c r="A6552" s="8">
        <v>45695</v>
      </c>
      <c r="B6552" s="5">
        <v>3</v>
      </c>
      <c r="C6552" s="8">
        <v>43075</v>
      </c>
      <c r="D6552" s="5">
        <v>57.79</v>
      </c>
      <c r="E6552" s="8">
        <v>45695</v>
      </c>
      <c r="F6552" s="5">
        <v>108.04</v>
      </c>
      <c r="G6552" s="8">
        <v>45695</v>
      </c>
      <c r="H6552" s="5">
        <v>0.76700000000000002</v>
      </c>
      <c r="I6552" s="8">
        <v>45695</v>
      </c>
      <c r="J6552" s="5">
        <v>99.18</v>
      </c>
      <c r="K6552" s="8">
        <v>45695</v>
      </c>
      <c r="L6552" s="5">
        <v>16.54</v>
      </c>
      <c r="M6552" s="8">
        <v>43075</v>
      </c>
      <c r="N6552" s="5">
        <v>49.321800000000003</v>
      </c>
      <c r="O6552" s="8">
        <v>45695</v>
      </c>
      <c r="P6552" s="5">
        <v>21.3</v>
      </c>
    </row>
    <row r="6553" spans="1:16" x14ac:dyDescent="0.2">
      <c r="A6553" s="8">
        <v>45698</v>
      </c>
      <c r="B6553" s="5">
        <v>2.2000000000000002</v>
      </c>
      <c r="C6553" s="8">
        <v>43076</v>
      </c>
      <c r="D6553" s="5">
        <v>40.69</v>
      </c>
      <c r="E6553" s="8">
        <v>45698</v>
      </c>
      <c r="F6553" s="5">
        <v>108.319</v>
      </c>
      <c r="G6553" s="8">
        <v>45698</v>
      </c>
      <c r="H6553" s="5">
        <v>0.80900000000000005</v>
      </c>
      <c r="I6553" s="8">
        <v>45698</v>
      </c>
      <c r="J6553" s="5">
        <v>99.16</v>
      </c>
      <c r="K6553" s="8">
        <v>45698</v>
      </c>
      <c r="L6553" s="5">
        <v>15.81</v>
      </c>
      <c r="M6553" s="8">
        <v>43076</v>
      </c>
      <c r="N6553" s="5">
        <v>49.235799999999998</v>
      </c>
      <c r="O6553" s="8">
        <v>45698</v>
      </c>
      <c r="P6553" s="5">
        <v>20.3</v>
      </c>
    </row>
    <row r="6554" spans="1:16" x14ac:dyDescent="0.2">
      <c r="A6554" s="8">
        <v>45699</v>
      </c>
      <c r="B6554" s="5">
        <v>0.7</v>
      </c>
      <c r="C6554" s="8">
        <v>43077</v>
      </c>
      <c r="D6554" s="5">
        <v>63.52</v>
      </c>
      <c r="E6554" s="8">
        <v>45699</v>
      </c>
      <c r="F6554" s="5">
        <v>107.96299999999999</v>
      </c>
      <c r="G6554" s="8">
        <v>45699</v>
      </c>
      <c r="H6554" s="5">
        <v>0.81100000000000005</v>
      </c>
      <c r="I6554" s="8">
        <v>45699</v>
      </c>
      <c r="J6554" s="5">
        <v>99.16</v>
      </c>
      <c r="K6554" s="8">
        <v>45699</v>
      </c>
      <c r="L6554" s="5">
        <v>16.02</v>
      </c>
      <c r="M6554" s="8">
        <v>43077</v>
      </c>
      <c r="N6554" s="5">
        <v>47.492199999999997</v>
      </c>
      <c r="O6554" s="8">
        <v>45699</v>
      </c>
      <c r="P6554" s="5">
        <v>25.4</v>
      </c>
    </row>
    <row r="6555" spans="1:16" x14ac:dyDescent="0.2">
      <c r="A6555" s="8">
        <v>45700</v>
      </c>
      <c r="B6555" s="5">
        <v>4.0999999999999996</v>
      </c>
      <c r="C6555" s="8">
        <v>43078</v>
      </c>
      <c r="D6555" s="5">
        <v>129.88999999999999</v>
      </c>
      <c r="E6555" s="8">
        <v>45700</v>
      </c>
      <c r="F6555" s="5">
        <v>107.938</v>
      </c>
      <c r="G6555" s="8">
        <v>45700</v>
      </c>
      <c r="H6555" s="5">
        <v>0.81100000000000005</v>
      </c>
      <c r="I6555" s="8">
        <v>45700</v>
      </c>
      <c r="J6555" s="5">
        <v>99.2</v>
      </c>
      <c r="K6555" s="8">
        <v>45700</v>
      </c>
      <c r="L6555" s="5">
        <v>15.89</v>
      </c>
      <c r="M6555" s="8">
        <v>43078</v>
      </c>
      <c r="N6555" s="5">
        <v>47.492199999999997</v>
      </c>
      <c r="O6555" s="8">
        <v>45700</v>
      </c>
      <c r="P6555" s="5">
        <v>30</v>
      </c>
    </row>
    <row r="6556" spans="1:16" x14ac:dyDescent="0.2">
      <c r="A6556" s="8">
        <v>45701</v>
      </c>
      <c r="B6556" s="5">
        <v>4.9000000000000004</v>
      </c>
      <c r="C6556" s="8">
        <v>43079</v>
      </c>
      <c r="D6556" s="5">
        <v>87.45</v>
      </c>
      <c r="E6556" s="8">
        <v>45701</v>
      </c>
      <c r="F6556" s="5">
        <v>107.313</v>
      </c>
      <c r="G6556" s="8">
        <v>45701</v>
      </c>
      <c r="H6556" s="5">
        <v>0.83099999999999996</v>
      </c>
      <c r="I6556" s="8">
        <v>45701</v>
      </c>
      <c r="J6556" s="5">
        <v>99.08</v>
      </c>
      <c r="K6556" s="8">
        <v>45701</v>
      </c>
      <c r="L6556" s="5">
        <v>15.1</v>
      </c>
      <c r="M6556" s="8">
        <v>43079</v>
      </c>
      <c r="N6556" s="5">
        <v>47.492199999999997</v>
      </c>
      <c r="O6556" s="8">
        <v>45701</v>
      </c>
      <c r="P6556" s="5">
        <v>32</v>
      </c>
    </row>
    <row r="6557" spans="1:16" x14ac:dyDescent="0.2">
      <c r="A6557" s="8">
        <v>45702</v>
      </c>
      <c r="B6557" s="5">
        <v>-0.5</v>
      </c>
      <c r="C6557" s="8">
        <v>43080</v>
      </c>
      <c r="D6557" s="5">
        <v>81.459999999999994</v>
      </c>
      <c r="E6557" s="8">
        <v>45702</v>
      </c>
      <c r="F6557" s="5">
        <v>106.71</v>
      </c>
      <c r="G6557" s="8">
        <v>45702</v>
      </c>
      <c r="H6557" s="5">
        <v>0.83799999999999997</v>
      </c>
      <c r="I6557" s="8">
        <v>45702</v>
      </c>
      <c r="J6557" s="5">
        <v>99.04</v>
      </c>
      <c r="K6557" s="8">
        <v>45702</v>
      </c>
      <c r="L6557" s="5">
        <v>14.77</v>
      </c>
      <c r="M6557" s="8">
        <v>43080</v>
      </c>
      <c r="N6557" s="5">
        <v>46.572099999999999</v>
      </c>
      <c r="O6557" s="8">
        <v>45702</v>
      </c>
      <c r="P6557" s="5">
        <v>25.9</v>
      </c>
    </row>
    <row r="6558" spans="1:16" x14ac:dyDescent="0.2">
      <c r="A6558" s="8">
        <v>45705</v>
      </c>
      <c r="B6558" s="5">
        <v>0.2</v>
      </c>
      <c r="C6558" s="8">
        <v>43081</v>
      </c>
      <c r="D6558" s="5">
        <v>66.430000000000007</v>
      </c>
      <c r="E6558" s="8">
        <v>45705</v>
      </c>
      <c r="F6558" s="5">
        <v>106.575</v>
      </c>
      <c r="G6558" s="8">
        <v>45705</v>
      </c>
      <c r="H6558" s="5">
        <v>0.80800000000000005</v>
      </c>
      <c r="I6558" s="8">
        <v>45705</v>
      </c>
      <c r="J6558" s="5">
        <v>99.04</v>
      </c>
      <c r="K6558" s="8">
        <v>45705</v>
      </c>
      <c r="L6558" s="5">
        <v>15.37</v>
      </c>
      <c r="M6558" s="8">
        <v>43081</v>
      </c>
      <c r="N6558" s="5">
        <v>46.746600000000001</v>
      </c>
      <c r="O6558" s="8">
        <v>45705</v>
      </c>
      <c r="P6558" s="5">
        <v>25.4</v>
      </c>
    </row>
    <row r="6559" spans="1:16" x14ac:dyDescent="0.2">
      <c r="A6559" s="8">
        <v>45706</v>
      </c>
      <c r="B6559" s="5">
        <v>0.4</v>
      </c>
      <c r="C6559" s="8">
        <v>43082</v>
      </c>
      <c r="D6559" s="5">
        <v>52.01</v>
      </c>
      <c r="E6559" s="8">
        <v>45706</v>
      </c>
      <c r="F6559" s="5">
        <v>107.054</v>
      </c>
      <c r="G6559" s="8">
        <v>45706</v>
      </c>
      <c r="H6559" s="5">
        <v>0.86</v>
      </c>
      <c r="I6559" s="8">
        <v>45706</v>
      </c>
      <c r="J6559" s="5">
        <v>99.07</v>
      </c>
      <c r="K6559" s="8">
        <v>45706</v>
      </c>
      <c r="L6559" s="5">
        <v>15.35</v>
      </c>
      <c r="M6559" s="8">
        <v>43082</v>
      </c>
      <c r="N6559" s="5">
        <v>45.034799999999997</v>
      </c>
      <c r="O6559" s="8">
        <v>45706</v>
      </c>
      <c r="P6559" s="5">
        <v>25.9</v>
      </c>
    </row>
    <row r="6560" spans="1:16" x14ac:dyDescent="0.2">
      <c r="A6560" s="8">
        <v>45707</v>
      </c>
      <c r="B6560" s="5">
        <v>0.5</v>
      </c>
      <c r="C6560" s="8">
        <v>43083</v>
      </c>
      <c r="D6560" s="5">
        <v>32.590000000000003</v>
      </c>
      <c r="E6560" s="8">
        <v>45707</v>
      </c>
      <c r="F6560" s="5">
        <v>107.173</v>
      </c>
      <c r="G6560" s="8">
        <v>45707</v>
      </c>
      <c r="H6560" s="5">
        <v>0.84899999999999998</v>
      </c>
      <c r="I6560" s="8">
        <v>45707</v>
      </c>
      <c r="J6560" s="5">
        <v>99.07</v>
      </c>
      <c r="K6560" s="8">
        <v>45707</v>
      </c>
      <c r="L6560" s="5">
        <v>15.27</v>
      </c>
      <c r="M6560" s="8">
        <v>43083</v>
      </c>
      <c r="N6560" s="5">
        <v>44.835700000000003</v>
      </c>
      <c r="O6560" s="8">
        <v>45707</v>
      </c>
      <c r="P6560" s="5">
        <v>25.9</v>
      </c>
    </row>
    <row r="6561" spans="1:16" x14ac:dyDescent="0.2">
      <c r="A6561" s="8">
        <v>45708</v>
      </c>
      <c r="B6561" s="5">
        <v>-0.2</v>
      </c>
      <c r="C6561" s="8">
        <v>43084</v>
      </c>
      <c r="D6561" s="5">
        <v>104.84</v>
      </c>
      <c r="E6561" s="8">
        <v>45708</v>
      </c>
      <c r="F6561" s="5">
        <v>106.372</v>
      </c>
      <c r="G6561" s="8">
        <v>45708</v>
      </c>
      <c r="H6561" s="5">
        <v>0.81599999999999995</v>
      </c>
      <c r="I6561" s="8">
        <v>45708</v>
      </c>
      <c r="J6561" s="5">
        <v>99.05</v>
      </c>
      <c r="K6561" s="8">
        <v>45708</v>
      </c>
      <c r="L6561" s="5">
        <v>15.66</v>
      </c>
      <c r="M6561" s="8">
        <v>43084</v>
      </c>
      <c r="N6561" s="5">
        <v>46.433799999999998</v>
      </c>
      <c r="O6561" s="8">
        <v>45708</v>
      </c>
      <c r="P6561" s="5">
        <v>29.2</v>
      </c>
    </row>
    <row r="6562" spans="1:16" x14ac:dyDescent="0.2">
      <c r="A6562" s="8">
        <v>45709</v>
      </c>
      <c r="B6562" s="5">
        <v>-7.8</v>
      </c>
      <c r="C6562" s="8">
        <v>43085</v>
      </c>
      <c r="D6562" s="5">
        <v>95.65</v>
      </c>
      <c r="E6562" s="8">
        <v>45709</v>
      </c>
      <c r="F6562" s="5">
        <v>106.61199999999999</v>
      </c>
      <c r="G6562" s="8">
        <v>45709</v>
      </c>
      <c r="H6562" s="5">
        <v>0.64500000000000002</v>
      </c>
      <c r="I6562" s="8">
        <v>45709</v>
      </c>
      <c r="J6562" s="5">
        <v>99.13</v>
      </c>
      <c r="K6562" s="8">
        <v>45709</v>
      </c>
      <c r="L6562" s="5">
        <v>18.21</v>
      </c>
      <c r="M6562" s="8">
        <v>43085</v>
      </c>
      <c r="N6562" s="5">
        <v>46.433799999999998</v>
      </c>
      <c r="O6562" s="8">
        <v>45709</v>
      </c>
      <c r="P6562" s="5">
        <v>20.3</v>
      </c>
    </row>
    <row r="6563" spans="1:16" x14ac:dyDescent="0.2">
      <c r="A6563" s="8">
        <v>45712</v>
      </c>
      <c r="B6563" s="5">
        <v>-5.5</v>
      </c>
      <c r="C6563" s="8">
        <v>43086</v>
      </c>
      <c r="D6563" s="5">
        <v>141.38</v>
      </c>
      <c r="E6563" s="8">
        <v>45712</v>
      </c>
      <c r="F6563" s="5">
        <v>106.596</v>
      </c>
      <c r="G6563" s="8">
        <v>45712</v>
      </c>
      <c r="H6563" s="5">
        <v>0.59699999999999998</v>
      </c>
      <c r="I6563" s="8">
        <v>45712</v>
      </c>
      <c r="J6563" s="5">
        <v>99.15</v>
      </c>
      <c r="K6563" s="8">
        <v>45712</v>
      </c>
      <c r="L6563" s="5">
        <v>18.98</v>
      </c>
      <c r="M6563" s="8">
        <v>43086</v>
      </c>
      <c r="N6563" s="5">
        <v>46.433799999999998</v>
      </c>
      <c r="O6563" s="8">
        <v>45712</v>
      </c>
      <c r="P6563" s="5">
        <v>21.2</v>
      </c>
    </row>
    <row r="6564" spans="1:16" x14ac:dyDescent="0.2">
      <c r="A6564" s="8">
        <v>45713</v>
      </c>
      <c r="B6564" s="5">
        <v>-7.7</v>
      </c>
      <c r="C6564" s="8">
        <v>43087</v>
      </c>
      <c r="D6564" s="5">
        <v>94.77</v>
      </c>
      <c r="E6564" s="8">
        <v>45713</v>
      </c>
      <c r="F6564" s="5">
        <v>106.30800000000001</v>
      </c>
      <c r="G6564" s="8">
        <v>45713</v>
      </c>
      <c r="H6564" s="5">
        <v>0.53800000000000003</v>
      </c>
      <c r="I6564" s="8">
        <v>45713</v>
      </c>
      <c r="J6564" s="5">
        <v>99.13</v>
      </c>
      <c r="K6564" s="8">
        <v>45713</v>
      </c>
      <c r="L6564" s="5">
        <v>19.43</v>
      </c>
      <c r="M6564" s="8">
        <v>43087</v>
      </c>
      <c r="N6564" s="5">
        <v>46.727499999999999</v>
      </c>
      <c r="O6564" s="8">
        <v>45713</v>
      </c>
      <c r="P6564" s="5">
        <v>16</v>
      </c>
    </row>
    <row r="6565" spans="1:16" x14ac:dyDescent="0.2">
      <c r="A6565" s="8">
        <v>45714</v>
      </c>
      <c r="B6565" s="5">
        <v>-8.5</v>
      </c>
      <c r="C6565" s="8">
        <v>43088</v>
      </c>
      <c r="D6565" s="5">
        <v>82.4</v>
      </c>
      <c r="E6565" s="8">
        <v>45714</v>
      </c>
      <c r="F6565" s="5">
        <v>106.416</v>
      </c>
      <c r="G6565" s="8">
        <v>45714</v>
      </c>
      <c r="H6565" s="5">
        <v>0.54200000000000004</v>
      </c>
      <c r="I6565" s="8">
        <v>45714</v>
      </c>
      <c r="J6565" s="5">
        <v>99.12</v>
      </c>
      <c r="K6565" s="8">
        <v>45714</v>
      </c>
      <c r="L6565" s="5">
        <v>19.100000000000001</v>
      </c>
      <c r="M6565" s="8">
        <v>43088</v>
      </c>
      <c r="N6565" s="5">
        <v>48.957700000000003</v>
      </c>
      <c r="O6565" s="8">
        <v>45714</v>
      </c>
      <c r="P6565" s="5">
        <v>15.5</v>
      </c>
    </row>
    <row r="6566" spans="1:16" x14ac:dyDescent="0.2">
      <c r="A6566" s="8">
        <v>45715</v>
      </c>
      <c r="B6566" s="5">
        <v>-10.7</v>
      </c>
      <c r="C6566" s="8">
        <v>43089</v>
      </c>
      <c r="D6566" s="5">
        <v>57.2</v>
      </c>
      <c r="E6566" s="8">
        <v>45715</v>
      </c>
      <c r="F6566" s="5">
        <v>107.244</v>
      </c>
      <c r="G6566" s="8">
        <v>45715</v>
      </c>
      <c r="H6566" s="5">
        <v>0.43</v>
      </c>
      <c r="I6566" s="8">
        <v>45715</v>
      </c>
      <c r="J6566" s="5">
        <v>99.26</v>
      </c>
      <c r="K6566" s="8">
        <v>45715</v>
      </c>
      <c r="L6566" s="5">
        <v>21.13</v>
      </c>
      <c r="M6566" s="8">
        <v>43089</v>
      </c>
      <c r="N6566" s="5">
        <v>49.953899999999997</v>
      </c>
      <c r="O6566" s="8">
        <v>45715</v>
      </c>
      <c r="P6566" s="5">
        <v>15</v>
      </c>
    </row>
    <row r="6567" spans="1:16" x14ac:dyDescent="0.2">
      <c r="A6567" s="8">
        <v>45716</v>
      </c>
      <c r="B6567" s="5">
        <v>-16.5</v>
      </c>
      <c r="C6567" s="8">
        <v>43090</v>
      </c>
      <c r="D6567" s="5">
        <v>92.94</v>
      </c>
      <c r="E6567" s="8">
        <v>45716</v>
      </c>
      <c r="F6567" s="5">
        <v>107.614</v>
      </c>
      <c r="G6567" s="8">
        <v>45716</v>
      </c>
      <c r="H6567" s="5">
        <v>0.47899999999999998</v>
      </c>
      <c r="I6567" s="8">
        <v>45716</v>
      </c>
      <c r="J6567" s="5">
        <v>99.19</v>
      </c>
      <c r="K6567" s="8">
        <v>45716</v>
      </c>
      <c r="L6567" s="5">
        <v>19.63</v>
      </c>
      <c r="M6567" s="8">
        <v>43090</v>
      </c>
      <c r="N6567" s="5">
        <v>51.603499999999997</v>
      </c>
      <c r="O6567" s="8">
        <v>45716</v>
      </c>
      <c r="P6567" s="5">
        <v>5</v>
      </c>
    </row>
    <row r="6568" spans="1:16" x14ac:dyDescent="0.2">
      <c r="A6568" s="8">
        <v>45719</v>
      </c>
      <c r="B6568" s="5">
        <v>-12.2</v>
      </c>
      <c r="C6568" s="8">
        <v>43091</v>
      </c>
      <c r="D6568" s="5">
        <v>72.69</v>
      </c>
      <c r="E6568" s="8">
        <v>45719</v>
      </c>
      <c r="F6568" s="5">
        <v>106.747</v>
      </c>
      <c r="G6568" s="8">
        <v>45719</v>
      </c>
      <c r="H6568" s="5">
        <v>0.28799999999999998</v>
      </c>
      <c r="I6568" s="8">
        <v>45719</v>
      </c>
      <c r="J6568" s="5">
        <v>99.25</v>
      </c>
      <c r="K6568" s="8">
        <v>45719</v>
      </c>
      <c r="L6568" s="5">
        <v>22.78</v>
      </c>
      <c r="M6568" s="8">
        <v>43091</v>
      </c>
      <c r="N6568" s="5">
        <v>50.380299999999998</v>
      </c>
      <c r="O6568" s="8">
        <v>45719</v>
      </c>
      <c r="P6568" s="5">
        <v>18.8</v>
      </c>
    </row>
    <row r="6569" spans="1:16" x14ac:dyDescent="0.2">
      <c r="A6569" s="8">
        <v>45720</v>
      </c>
      <c r="B6569" s="5">
        <v>-11.9</v>
      </c>
      <c r="C6569" s="8">
        <v>43092</v>
      </c>
      <c r="D6569" s="5">
        <v>133.94</v>
      </c>
      <c r="E6569" s="8">
        <v>45720</v>
      </c>
      <c r="F6569" s="5">
        <v>105.74299999999999</v>
      </c>
      <c r="G6569" s="8">
        <v>45720</v>
      </c>
      <c r="H6569" s="5">
        <v>0.28799999999999998</v>
      </c>
      <c r="I6569" s="8">
        <v>45720</v>
      </c>
      <c r="J6569" s="5">
        <v>99.32</v>
      </c>
      <c r="K6569" s="8">
        <v>45720</v>
      </c>
      <c r="L6569" s="5">
        <v>23.51</v>
      </c>
      <c r="M6569" s="8">
        <v>43092</v>
      </c>
      <c r="N6569" s="5">
        <v>50.380299999999998</v>
      </c>
      <c r="O6569" s="8">
        <v>45720</v>
      </c>
      <c r="P6569" s="5">
        <v>18.600000000000001</v>
      </c>
    </row>
    <row r="6570" spans="1:16" x14ac:dyDescent="0.2">
      <c r="A6570" s="8">
        <v>45721</v>
      </c>
      <c r="B6570" s="5">
        <v>-9.8000000000000007</v>
      </c>
      <c r="C6570" s="8">
        <v>43093</v>
      </c>
      <c r="D6570" s="5">
        <v>158.85</v>
      </c>
      <c r="E6570" s="8">
        <v>45721</v>
      </c>
      <c r="F6570" s="5">
        <v>104.276</v>
      </c>
      <c r="G6570" s="8">
        <v>45721</v>
      </c>
      <c r="H6570" s="5">
        <v>0.38700000000000001</v>
      </c>
      <c r="I6570" s="8">
        <v>45721</v>
      </c>
      <c r="J6570" s="5">
        <v>99.22</v>
      </c>
      <c r="K6570" s="8">
        <v>45721</v>
      </c>
      <c r="L6570" s="5">
        <v>21.93</v>
      </c>
      <c r="M6570" s="8">
        <v>43093</v>
      </c>
      <c r="N6570" s="5">
        <v>50.380299999999998</v>
      </c>
      <c r="O6570" s="8">
        <v>45721</v>
      </c>
      <c r="P6570" s="5">
        <v>37.5</v>
      </c>
    </row>
    <row r="6571" spans="1:16" x14ac:dyDescent="0.2">
      <c r="A6571" s="8">
        <v>45722</v>
      </c>
      <c r="B6571" s="5">
        <v>-6.2</v>
      </c>
      <c r="C6571" s="8">
        <v>43094</v>
      </c>
      <c r="D6571" s="5">
        <v>101.81</v>
      </c>
      <c r="E6571" s="8">
        <v>45722</v>
      </c>
      <c r="F6571" s="5">
        <v>104.062</v>
      </c>
      <c r="G6571" s="8">
        <v>45722</v>
      </c>
      <c r="H6571" s="5">
        <v>0.192</v>
      </c>
      <c r="I6571" s="8">
        <v>45722</v>
      </c>
      <c r="J6571" s="5">
        <v>99.31</v>
      </c>
      <c r="K6571" s="8">
        <v>45722</v>
      </c>
      <c r="L6571" s="5">
        <v>24.87</v>
      </c>
      <c r="M6571" s="8">
        <v>43094</v>
      </c>
      <c r="N6571" s="5">
        <v>50.380299999999998</v>
      </c>
      <c r="O6571" s="8">
        <v>45722</v>
      </c>
      <c r="P6571" s="5">
        <v>37.700000000000003</v>
      </c>
    </row>
    <row r="6572" spans="1:16" x14ac:dyDescent="0.2">
      <c r="A6572" s="8">
        <v>45723</v>
      </c>
      <c r="B6572" s="5">
        <v>-7.4</v>
      </c>
      <c r="C6572" s="8">
        <v>43095</v>
      </c>
      <c r="D6572" s="5">
        <v>106.31</v>
      </c>
      <c r="E6572" s="8">
        <v>45723</v>
      </c>
      <c r="F6572" s="5">
        <v>103.83799999999999</v>
      </c>
      <c r="G6572" s="8">
        <v>45723</v>
      </c>
      <c r="H6572" s="5">
        <v>0.27</v>
      </c>
      <c r="I6572" s="8">
        <v>45723</v>
      </c>
      <c r="J6572" s="5">
        <v>99.3</v>
      </c>
      <c r="K6572" s="8">
        <v>45723</v>
      </c>
      <c r="L6572" s="5">
        <v>23.37</v>
      </c>
      <c r="M6572" s="8">
        <v>43095</v>
      </c>
      <c r="N6572" s="5">
        <v>48.820900000000002</v>
      </c>
      <c r="O6572" s="8">
        <v>45723</v>
      </c>
      <c r="P6572" s="5">
        <v>34.299999999999997</v>
      </c>
    </row>
    <row r="6573" spans="1:16" x14ac:dyDescent="0.2">
      <c r="A6573" s="8">
        <v>45726</v>
      </c>
      <c r="B6573" s="5">
        <v>-6.9</v>
      </c>
      <c r="C6573" s="8">
        <v>43096</v>
      </c>
      <c r="D6573" s="5">
        <v>58.44</v>
      </c>
      <c r="E6573" s="8">
        <v>45726</v>
      </c>
      <c r="F6573" s="5">
        <v>103.9</v>
      </c>
      <c r="G6573" s="8">
        <v>45726</v>
      </c>
      <c r="H6573" s="5">
        <v>-0.01</v>
      </c>
      <c r="I6573" s="8">
        <v>45726</v>
      </c>
      <c r="J6573" s="5">
        <v>99.43</v>
      </c>
      <c r="K6573" s="8">
        <v>45726</v>
      </c>
      <c r="L6573" s="5">
        <v>27.86</v>
      </c>
      <c r="M6573" s="8">
        <v>43096</v>
      </c>
      <c r="N6573" s="5">
        <v>47.73</v>
      </c>
      <c r="O6573" s="8">
        <v>45726</v>
      </c>
      <c r="P6573" s="5">
        <v>32.9</v>
      </c>
    </row>
    <row r="6574" spans="1:16" x14ac:dyDescent="0.2">
      <c r="A6574" s="8">
        <v>45727</v>
      </c>
      <c r="B6574" s="5">
        <v>-4.2</v>
      </c>
      <c r="C6574" s="8">
        <v>43097</v>
      </c>
      <c r="D6574" s="5">
        <v>63.24</v>
      </c>
      <c r="E6574" s="8">
        <v>45727</v>
      </c>
      <c r="F6574" s="5">
        <v>103.419</v>
      </c>
      <c r="G6574" s="8">
        <v>45727</v>
      </c>
      <c r="H6574" s="5">
        <v>3.2000000000000001E-2</v>
      </c>
      <c r="I6574" s="8">
        <v>45727</v>
      </c>
      <c r="J6574" s="5">
        <v>99.47</v>
      </c>
      <c r="K6574" s="8">
        <v>45727</v>
      </c>
      <c r="L6574" s="5">
        <v>26.92</v>
      </c>
      <c r="M6574" s="8">
        <v>43097</v>
      </c>
      <c r="N6574" s="5">
        <v>46.193800000000003</v>
      </c>
      <c r="O6574" s="8">
        <v>45727</v>
      </c>
      <c r="P6574" s="5">
        <v>30.5</v>
      </c>
    </row>
    <row r="6575" spans="1:16" x14ac:dyDescent="0.2">
      <c r="A6575" s="8">
        <v>45728</v>
      </c>
      <c r="B6575" s="5">
        <v>-8</v>
      </c>
      <c r="C6575" s="8">
        <v>43098</v>
      </c>
      <c r="D6575" s="5">
        <v>146.43</v>
      </c>
      <c r="E6575" s="8">
        <v>45728</v>
      </c>
      <c r="F6575" s="5">
        <v>103.61199999999999</v>
      </c>
      <c r="G6575" s="8">
        <v>45728</v>
      </c>
      <c r="H6575" s="5">
        <v>0.11799999999999999</v>
      </c>
      <c r="I6575" s="8">
        <v>45728</v>
      </c>
      <c r="J6575" s="5">
        <v>99.47</v>
      </c>
      <c r="K6575" s="8">
        <v>45728</v>
      </c>
      <c r="L6575" s="5">
        <v>24.23</v>
      </c>
      <c r="M6575" s="8">
        <v>43098</v>
      </c>
      <c r="N6575" s="5">
        <v>46.596200000000003</v>
      </c>
      <c r="O6575" s="8">
        <v>45728</v>
      </c>
      <c r="P6575" s="5">
        <v>26.9</v>
      </c>
    </row>
    <row r="6576" spans="1:16" x14ac:dyDescent="0.2">
      <c r="A6576" s="8">
        <v>45729</v>
      </c>
      <c r="B6576" s="5">
        <v>-6.2</v>
      </c>
      <c r="C6576" s="8">
        <v>43099</v>
      </c>
      <c r="D6576" s="5">
        <v>45.33</v>
      </c>
      <c r="E6576" s="8">
        <v>45729</v>
      </c>
      <c r="F6576" s="5">
        <v>103.828</v>
      </c>
      <c r="G6576" s="8">
        <v>45729</v>
      </c>
      <c r="H6576" s="5">
        <v>1.9E-2</v>
      </c>
      <c r="I6576" s="8">
        <v>45729</v>
      </c>
      <c r="J6576" s="5">
        <v>99.53</v>
      </c>
      <c r="K6576" s="8">
        <v>45729</v>
      </c>
      <c r="L6576" s="5">
        <v>24.66</v>
      </c>
      <c r="M6576" s="8">
        <v>43099</v>
      </c>
      <c r="N6576" s="5">
        <v>46.596200000000003</v>
      </c>
      <c r="O6576" s="8">
        <v>45729</v>
      </c>
      <c r="P6576" s="5">
        <v>27.5</v>
      </c>
    </row>
    <row r="6577" spans="1:16" x14ac:dyDescent="0.2">
      <c r="A6577" s="8">
        <v>45730</v>
      </c>
      <c r="B6577" s="5">
        <v>-9.6999999999999993</v>
      </c>
      <c r="C6577" s="8">
        <v>43100</v>
      </c>
      <c r="D6577" s="5">
        <v>174.9</v>
      </c>
      <c r="E6577" s="8">
        <v>45730</v>
      </c>
      <c r="F6577" s="5">
        <v>103.718</v>
      </c>
      <c r="G6577" s="8">
        <v>45730</v>
      </c>
      <c r="H6577" s="5">
        <v>0.2</v>
      </c>
      <c r="I6577" s="8">
        <v>45730</v>
      </c>
      <c r="J6577" s="5">
        <v>99.42</v>
      </c>
      <c r="K6577" s="8">
        <v>45730</v>
      </c>
      <c r="L6577" s="5">
        <v>21.77</v>
      </c>
      <c r="M6577" s="8">
        <v>43100</v>
      </c>
      <c r="N6577" s="5">
        <v>46.596200000000003</v>
      </c>
      <c r="O6577" s="8">
        <v>45730</v>
      </c>
      <c r="P6577" s="5">
        <v>17.3</v>
      </c>
    </row>
    <row r="6578" spans="1:16" x14ac:dyDescent="0.2">
      <c r="A6578" s="8">
        <v>45733</v>
      </c>
      <c r="B6578" s="5">
        <v>-13.7</v>
      </c>
      <c r="C6578" s="8">
        <v>43101</v>
      </c>
      <c r="D6578" s="5">
        <v>178.3</v>
      </c>
      <c r="E6578" s="8">
        <v>45733</v>
      </c>
      <c r="F6578" s="5">
        <v>103.37</v>
      </c>
      <c r="G6578" s="8">
        <v>45733</v>
      </c>
      <c r="H6578" s="5">
        <v>0.26500000000000001</v>
      </c>
      <c r="I6578" s="8">
        <v>45733</v>
      </c>
      <c r="J6578" s="5">
        <v>99.35</v>
      </c>
      <c r="K6578" s="8">
        <v>45733</v>
      </c>
      <c r="L6578" s="5">
        <v>20.51</v>
      </c>
      <c r="M6578" s="8">
        <v>43101</v>
      </c>
      <c r="N6578" s="5">
        <v>46.596200000000003</v>
      </c>
      <c r="O6578" s="8">
        <v>45733</v>
      </c>
      <c r="P6578" s="5">
        <v>11.8</v>
      </c>
    </row>
    <row r="6579" spans="1:16" x14ac:dyDescent="0.2">
      <c r="A6579" s="8">
        <v>45734</v>
      </c>
      <c r="B6579" s="5">
        <v>-7.3</v>
      </c>
      <c r="C6579" s="8">
        <v>43102</v>
      </c>
      <c r="D6579" s="5">
        <v>111.2</v>
      </c>
      <c r="E6579" s="8">
        <v>45734</v>
      </c>
      <c r="F6579" s="5">
        <v>103.244</v>
      </c>
      <c r="G6579" s="8">
        <v>45734</v>
      </c>
      <c r="H6579" s="5">
        <v>0.19500000000000001</v>
      </c>
      <c r="I6579" s="8">
        <v>45734</v>
      </c>
      <c r="J6579" s="5">
        <v>99.4</v>
      </c>
      <c r="K6579" s="8">
        <v>45734</v>
      </c>
      <c r="L6579" s="5">
        <v>21.7</v>
      </c>
      <c r="M6579" s="8">
        <v>43102</v>
      </c>
      <c r="N6579" s="5">
        <v>49.171999999999997</v>
      </c>
      <c r="O6579" s="8">
        <v>45734</v>
      </c>
      <c r="P6579" s="5">
        <v>17.2</v>
      </c>
    </row>
    <row r="6580" spans="1:16" x14ac:dyDescent="0.2">
      <c r="A6580" s="8">
        <v>45735</v>
      </c>
      <c r="B6580" s="5">
        <v>-6.9</v>
      </c>
      <c r="C6580" s="8">
        <v>43103</v>
      </c>
      <c r="D6580" s="5">
        <v>52.45</v>
      </c>
      <c r="E6580" s="8">
        <v>45735</v>
      </c>
      <c r="F6580" s="5">
        <v>103.428</v>
      </c>
      <c r="G6580" s="8">
        <v>45735</v>
      </c>
      <c r="H6580" s="5">
        <v>0.26700000000000002</v>
      </c>
      <c r="I6580" s="8">
        <v>45735</v>
      </c>
      <c r="J6580" s="5">
        <v>99.33</v>
      </c>
      <c r="K6580" s="8">
        <v>45735</v>
      </c>
      <c r="L6580" s="5">
        <v>19.899999999999999</v>
      </c>
      <c r="M6580" s="8">
        <v>43103</v>
      </c>
      <c r="N6580" s="5">
        <v>47.604300000000002</v>
      </c>
      <c r="O6580" s="8">
        <v>45735</v>
      </c>
      <c r="P6580" s="5">
        <v>16.8</v>
      </c>
    </row>
    <row r="6581" spans="1:16" x14ac:dyDescent="0.2">
      <c r="A6581" s="8">
        <v>45736</v>
      </c>
      <c r="B6581" s="5">
        <v>-5.3</v>
      </c>
      <c r="C6581" s="8">
        <v>43104</v>
      </c>
      <c r="D6581" s="5">
        <v>243.48</v>
      </c>
      <c r="E6581" s="8">
        <v>45736</v>
      </c>
      <c r="F6581" s="5">
        <v>103.851</v>
      </c>
      <c r="G6581" s="8">
        <v>45736</v>
      </c>
      <c r="H6581" s="5">
        <v>0.28000000000000003</v>
      </c>
      <c r="I6581" s="8">
        <v>45736</v>
      </c>
      <c r="J6581" s="5">
        <v>99.37</v>
      </c>
      <c r="K6581" s="8">
        <v>45736</v>
      </c>
      <c r="L6581" s="5">
        <v>19.8</v>
      </c>
      <c r="M6581" s="8">
        <v>43104</v>
      </c>
      <c r="N6581" s="5">
        <v>47.381999999999998</v>
      </c>
      <c r="O6581" s="8">
        <v>45736</v>
      </c>
      <c r="P6581" s="5">
        <v>18.100000000000001</v>
      </c>
    </row>
    <row r="6582" spans="1:16" x14ac:dyDescent="0.2">
      <c r="A6582" s="8">
        <v>45737</v>
      </c>
      <c r="B6582" s="5">
        <v>-5.0999999999999996</v>
      </c>
      <c r="C6582" s="8">
        <v>43105</v>
      </c>
      <c r="D6582" s="5">
        <v>108.68</v>
      </c>
      <c r="E6582" s="8">
        <v>45737</v>
      </c>
      <c r="F6582" s="5">
        <v>104.08799999999999</v>
      </c>
      <c r="G6582" s="8">
        <v>45737</v>
      </c>
      <c r="H6582" s="5">
        <v>0.30099999999999999</v>
      </c>
      <c r="I6582" s="8">
        <v>45737</v>
      </c>
      <c r="J6582" s="5">
        <v>99.4</v>
      </c>
      <c r="K6582" s="8">
        <v>45737</v>
      </c>
      <c r="L6582" s="5">
        <v>19.28</v>
      </c>
      <c r="M6582" s="8">
        <v>43105</v>
      </c>
      <c r="N6582" s="5">
        <v>46.067700000000002</v>
      </c>
      <c r="O6582" s="8">
        <v>45737</v>
      </c>
      <c r="P6582" s="5">
        <v>17.8</v>
      </c>
    </row>
    <row r="6583" spans="1:16" x14ac:dyDescent="0.2">
      <c r="A6583" s="8">
        <v>45740</v>
      </c>
      <c r="B6583" s="5">
        <v>-2.5</v>
      </c>
      <c r="C6583" s="8">
        <v>43106</v>
      </c>
      <c r="D6583" s="5">
        <v>83.81</v>
      </c>
      <c r="E6583" s="8">
        <v>45740</v>
      </c>
      <c r="F6583" s="5">
        <v>104.262</v>
      </c>
      <c r="G6583" s="8">
        <v>45740</v>
      </c>
      <c r="H6583" s="5">
        <v>0.44800000000000001</v>
      </c>
      <c r="I6583" s="8">
        <v>45740</v>
      </c>
      <c r="J6583" s="5">
        <v>99.34</v>
      </c>
      <c r="K6583" s="8">
        <v>45740</v>
      </c>
      <c r="L6583" s="5">
        <v>17.48</v>
      </c>
      <c r="M6583" s="8">
        <v>43106</v>
      </c>
      <c r="N6583" s="5">
        <v>46.067700000000002</v>
      </c>
      <c r="O6583" s="8">
        <v>45740</v>
      </c>
      <c r="P6583" s="5">
        <v>17.5</v>
      </c>
    </row>
    <row r="6584" spans="1:16" x14ac:dyDescent="0.2">
      <c r="A6584" s="8">
        <v>45741</v>
      </c>
      <c r="B6584" s="5">
        <v>-4.5999999999999996</v>
      </c>
      <c r="C6584" s="8">
        <v>43107</v>
      </c>
      <c r="D6584" s="5">
        <v>164.82</v>
      </c>
      <c r="E6584" s="8">
        <v>45741</v>
      </c>
      <c r="F6584" s="5">
        <v>104.184</v>
      </c>
      <c r="G6584" s="8">
        <v>45741</v>
      </c>
      <c r="H6584" s="5">
        <v>0.43</v>
      </c>
      <c r="I6584" s="8">
        <v>45741</v>
      </c>
      <c r="J6584" s="5">
        <v>99.32</v>
      </c>
      <c r="K6584" s="8">
        <v>45741</v>
      </c>
      <c r="L6584" s="5">
        <v>17.149999999999999</v>
      </c>
      <c r="M6584" s="8">
        <v>43107</v>
      </c>
      <c r="N6584" s="5">
        <v>46.067700000000002</v>
      </c>
      <c r="O6584" s="8">
        <v>45741</v>
      </c>
      <c r="P6584" s="5">
        <v>11.6</v>
      </c>
    </row>
    <row r="6585" spans="1:16" x14ac:dyDescent="0.2">
      <c r="A6585" s="8">
        <v>45742</v>
      </c>
      <c r="B6585" s="5">
        <v>-1.6</v>
      </c>
      <c r="C6585" s="8">
        <v>43108</v>
      </c>
      <c r="D6585" s="5">
        <v>77.28</v>
      </c>
      <c r="E6585" s="8">
        <v>45742</v>
      </c>
      <c r="F6585" s="5">
        <v>104.547</v>
      </c>
      <c r="G6585" s="8">
        <v>45742</v>
      </c>
      <c r="H6585" s="5">
        <v>0.34</v>
      </c>
      <c r="I6585" s="8">
        <v>45742</v>
      </c>
      <c r="J6585" s="5">
        <v>99.42</v>
      </c>
      <c r="K6585" s="8">
        <v>45742</v>
      </c>
      <c r="L6585" s="5">
        <v>18.329999999999998</v>
      </c>
      <c r="M6585" s="8">
        <v>43108</v>
      </c>
      <c r="N6585" s="5">
        <v>45.898800000000001</v>
      </c>
      <c r="O6585" s="8">
        <v>45742</v>
      </c>
      <c r="P6585" s="5">
        <v>11</v>
      </c>
    </row>
    <row r="6586" spans="1:16" x14ac:dyDescent="0.2">
      <c r="A6586" s="8">
        <v>45743</v>
      </c>
      <c r="B6586" s="5">
        <v>-0.7</v>
      </c>
      <c r="C6586" s="8">
        <v>43109</v>
      </c>
      <c r="D6586" s="5">
        <v>157.58000000000001</v>
      </c>
      <c r="E6586" s="8">
        <v>45743</v>
      </c>
      <c r="F6586" s="5">
        <v>104.33499999999999</v>
      </c>
      <c r="G6586" s="8">
        <v>45743</v>
      </c>
      <c r="H6586" s="5">
        <v>0.30499999999999999</v>
      </c>
      <c r="I6586" s="8">
        <v>45743</v>
      </c>
      <c r="J6586" s="5">
        <v>99.45</v>
      </c>
      <c r="K6586" s="8">
        <v>45743</v>
      </c>
      <c r="L6586" s="5">
        <v>18.690000000000001</v>
      </c>
      <c r="M6586" s="8">
        <v>43109</v>
      </c>
      <c r="N6586" s="5">
        <v>47.286099999999998</v>
      </c>
      <c r="O6586" s="8">
        <v>45743</v>
      </c>
      <c r="P6586" s="5">
        <v>9.8000000000000007</v>
      </c>
    </row>
    <row r="6587" spans="1:16" x14ac:dyDescent="0.2">
      <c r="A6587" s="8">
        <v>45744</v>
      </c>
      <c r="B6587" s="5">
        <v>-3.1</v>
      </c>
      <c r="C6587" s="8">
        <v>43110</v>
      </c>
      <c r="D6587" s="5">
        <v>89.18</v>
      </c>
      <c r="E6587" s="8">
        <v>45744</v>
      </c>
      <c r="F6587" s="5">
        <v>104.044</v>
      </c>
      <c r="G6587" s="8">
        <v>45744</v>
      </c>
      <c r="H6587" s="5">
        <v>8.6999999999999994E-2</v>
      </c>
      <c r="I6587" s="8">
        <v>45744</v>
      </c>
      <c r="J6587" s="5">
        <v>99.52</v>
      </c>
      <c r="K6587" s="8">
        <v>45744</v>
      </c>
      <c r="L6587" s="5">
        <v>21.65</v>
      </c>
      <c r="M6587" s="8">
        <v>43110</v>
      </c>
      <c r="N6587" s="5">
        <v>49.166899999999998</v>
      </c>
      <c r="O6587" s="8">
        <v>45744</v>
      </c>
      <c r="P6587" s="5">
        <v>0.7</v>
      </c>
    </row>
    <row r="6588" spans="1:16" x14ac:dyDescent="0.2">
      <c r="A6588" s="8">
        <v>45747</v>
      </c>
      <c r="B6588" s="5">
        <v>-4.4000000000000004</v>
      </c>
      <c r="C6588" s="8">
        <v>43111</v>
      </c>
      <c r="D6588" s="5">
        <v>111.72</v>
      </c>
      <c r="E6588" s="8">
        <v>45747</v>
      </c>
      <c r="F6588" s="5">
        <v>104.21</v>
      </c>
      <c r="G6588" s="8">
        <v>45747</v>
      </c>
      <c r="H6588" s="5">
        <v>5.8000000000000003E-2</v>
      </c>
      <c r="I6588" s="8">
        <v>45747</v>
      </c>
      <c r="J6588" s="5">
        <v>99.49</v>
      </c>
      <c r="K6588" s="8">
        <v>45747</v>
      </c>
      <c r="L6588" s="5">
        <v>22.28</v>
      </c>
      <c r="M6588" s="8">
        <v>43111</v>
      </c>
      <c r="N6588" s="5">
        <v>48.190800000000003</v>
      </c>
      <c r="O6588" s="8">
        <v>45747</v>
      </c>
      <c r="P6588" s="5">
        <v>1.7</v>
      </c>
    </row>
    <row r="6589" spans="1:16" x14ac:dyDescent="0.2">
      <c r="A6589" s="8">
        <v>45748</v>
      </c>
      <c r="B6589" s="5">
        <v>-8</v>
      </c>
      <c r="C6589" s="8">
        <v>43112</v>
      </c>
      <c r="D6589" s="5">
        <v>107.69</v>
      </c>
      <c r="E6589" s="8">
        <v>45748</v>
      </c>
      <c r="F6589" s="5">
        <v>104.26</v>
      </c>
      <c r="G6589" s="8">
        <v>45748</v>
      </c>
      <c r="H6589" s="5">
        <v>8.3000000000000004E-2</v>
      </c>
      <c r="I6589" s="8">
        <v>45748</v>
      </c>
      <c r="J6589" s="5">
        <v>99.45</v>
      </c>
      <c r="K6589" s="8">
        <v>45748</v>
      </c>
      <c r="L6589" s="5">
        <v>21.77</v>
      </c>
      <c r="M6589" s="8">
        <v>43112</v>
      </c>
      <c r="N6589" s="5">
        <v>47.608600000000003</v>
      </c>
      <c r="O6589" s="8">
        <v>45748</v>
      </c>
      <c r="P6589" s="5">
        <v>-2.8</v>
      </c>
    </row>
    <row r="6590" spans="1:16" x14ac:dyDescent="0.2">
      <c r="A6590" s="8">
        <v>45749</v>
      </c>
      <c r="B6590" s="5">
        <v>-4.8</v>
      </c>
      <c r="C6590" s="8">
        <v>43113</v>
      </c>
      <c r="D6590" s="5">
        <v>171.33</v>
      </c>
      <c r="E6590" s="8">
        <v>45749</v>
      </c>
      <c r="F6590" s="5">
        <v>103.807</v>
      </c>
      <c r="G6590" s="8">
        <v>45749</v>
      </c>
      <c r="H6590" s="5">
        <v>0.09</v>
      </c>
      <c r="I6590" s="8">
        <v>45749</v>
      </c>
      <c r="J6590" s="5">
        <v>99.4</v>
      </c>
      <c r="K6590" s="8">
        <v>45749</v>
      </c>
      <c r="L6590" s="5">
        <v>21.51</v>
      </c>
      <c r="M6590" s="8">
        <v>43113</v>
      </c>
      <c r="N6590" s="5">
        <v>47.608600000000003</v>
      </c>
      <c r="O6590" s="8">
        <v>45749</v>
      </c>
      <c r="P6590" s="5">
        <v>-0.5</v>
      </c>
    </row>
    <row r="6591" spans="1:16" x14ac:dyDescent="0.2">
      <c r="A6591" s="8">
        <v>45750</v>
      </c>
      <c r="B6591" s="5">
        <v>-7.2</v>
      </c>
      <c r="C6591" s="8">
        <v>43114</v>
      </c>
      <c r="D6591" s="5">
        <v>176.99</v>
      </c>
      <c r="E6591" s="8">
        <v>45750</v>
      </c>
      <c r="F6591" s="5">
        <v>102.072</v>
      </c>
      <c r="G6591" s="8">
        <v>45750</v>
      </c>
      <c r="H6591" s="5">
        <v>-0.39</v>
      </c>
      <c r="I6591" s="8">
        <v>45750</v>
      </c>
      <c r="J6591" s="5">
        <v>99.57</v>
      </c>
      <c r="K6591" s="8">
        <v>45750</v>
      </c>
      <c r="L6591" s="5">
        <v>30.02</v>
      </c>
      <c r="M6591" s="8">
        <v>43114</v>
      </c>
      <c r="N6591" s="5">
        <v>47.608600000000003</v>
      </c>
      <c r="O6591" s="8">
        <v>45750</v>
      </c>
      <c r="P6591" s="5">
        <v>-2.9</v>
      </c>
    </row>
    <row r="6592" spans="1:16" x14ac:dyDescent="0.2">
      <c r="A6592" s="8">
        <v>45751</v>
      </c>
      <c r="B6592" s="5">
        <v>-3.3</v>
      </c>
      <c r="C6592" s="8">
        <v>43115</v>
      </c>
      <c r="D6592" s="5">
        <v>272.42</v>
      </c>
      <c r="E6592" s="8">
        <v>45751</v>
      </c>
      <c r="F6592" s="5">
        <v>103.023</v>
      </c>
      <c r="G6592" s="8">
        <v>45751</v>
      </c>
      <c r="H6592" s="5">
        <v>-1.135</v>
      </c>
      <c r="I6592" s="8">
        <v>45751</v>
      </c>
      <c r="J6592" s="5">
        <v>99.95</v>
      </c>
      <c r="K6592" s="8">
        <v>45751</v>
      </c>
      <c r="L6592" s="5">
        <v>45.31</v>
      </c>
      <c r="M6592" s="8">
        <v>43115</v>
      </c>
      <c r="N6592" s="5">
        <v>47.608600000000003</v>
      </c>
      <c r="O6592" s="8">
        <v>45751</v>
      </c>
      <c r="P6592" s="5">
        <v>-2.2000000000000002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212.01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230.71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678.32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185.4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110.72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134.68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173.63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508.27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193.71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225.37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121.77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176.52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189.16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159.12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178.55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159.41999999999999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262.69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342.27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293.51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495.78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256.10000000000002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314.39999999999998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327.16000000000003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393.35</v>
      </c>
      <c r="M9169" s="8">
        <v>45692</v>
      </c>
      <c r="N9169" s="5">
        <v>90.28</v>
      </c>
    </row>
    <row r="9170" spans="3:14" x14ac:dyDescent="0.2">
      <c r="C9170" s="8">
        <v>45693</v>
      </c>
      <c r="D9170" s="5">
        <v>226.19</v>
      </c>
      <c r="M9170" s="8">
        <v>45693</v>
      </c>
      <c r="N9170" s="5">
        <v>94.68</v>
      </c>
    </row>
    <row r="9171" spans="3:14" x14ac:dyDescent="0.2">
      <c r="C9171" s="8">
        <v>45694</v>
      </c>
      <c r="D9171" s="5">
        <v>372.45</v>
      </c>
      <c r="M9171" s="8">
        <v>45694</v>
      </c>
      <c r="N9171" s="5">
        <v>93.9</v>
      </c>
    </row>
    <row r="9172" spans="3:14" x14ac:dyDescent="0.2">
      <c r="C9172" s="8">
        <v>45695</v>
      </c>
      <c r="D9172" s="5">
        <v>332.89</v>
      </c>
      <c r="M9172" s="8">
        <v>45695</v>
      </c>
      <c r="N9172" s="5">
        <v>93.13</v>
      </c>
    </row>
    <row r="9173" spans="3:14" x14ac:dyDescent="0.2">
      <c r="C9173" s="8">
        <v>45696</v>
      </c>
      <c r="D9173" s="5">
        <v>578.84</v>
      </c>
      <c r="M9173" s="8">
        <v>45696</v>
      </c>
      <c r="N9173" s="5">
        <v>93.13</v>
      </c>
    </row>
    <row r="9174" spans="3:14" x14ac:dyDescent="0.2">
      <c r="C9174" s="8">
        <v>45697</v>
      </c>
      <c r="D9174" s="5">
        <v>613.98</v>
      </c>
      <c r="M9174" s="8">
        <v>45697</v>
      </c>
      <c r="N9174" s="5">
        <v>93.13</v>
      </c>
    </row>
    <row r="9175" spans="3:14" x14ac:dyDescent="0.2">
      <c r="C9175" s="8">
        <v>45698</v>
      </c>
      <c r="D9175" s="5">
        <v>290.33999999999997</v>
      </c>
      <c r="M9175" s="8">
        <v>45698</v>
      </c>
      <c r="N9175" s="5">
        <v>87.68</v>
      </c>
    </row>
    <row r="9176" spans="3:14" x14ac:dyDescent="0.2">
      <c r="C9176" s="8">
        <v>45699</v>
      </c>
      <c r="D9176" s="5">
        <v>230.88</v>
      </c>
      <c r="M9176" s="8">
        <v>45699</v>
      </c>
      <c r="N9176" s="5">
        <v>85.58</v>
      </c>
    </row>
    <row r="9177" spans="3:14" x14ac:dyDescent="0.2">
      <c r="C9177" s="8">
        <v>45700</v>
      </c>
      <c r="D9177" s="5">
        <v>285.27999999999997</v>
      </c>
      <c r="M9177" s="8">
        <v>45700</v>
      </c>
      <c r="N9177" s="5">
        <v>86.58</v>
      </c>
    </row>
    <row r="9178" spans="3:14" x14ac:dyDescent="0.2">
      <c r="C9178" s="8">
        <v>45701</v>
      </c>
      <c r="D9178" s="5">
        <v>236.69</v>
      </c>
      <c r="M9178" s="8">
        <v>45701</v>
      </c>
      <c r="N9178" s="5">
        <v>84.57</v>
      </c>
    </row>
    <row r="9179" spans="3:14" x14ac:dyDescent="0.2">
      <c r="C9179" s="8">
        <v>45702</v>
      </c>
      <c r="D9179" s="5">
        <v>297.91000000000003</v>
      </c>
      <c r="M9179" s="8">
        <v>45702</v>
      </c>
      <c r="N9179" s="5">
        <v>84.67</v>
      </c>
    </row>
    <row r="9180" spans="3:14" x14ac:dyDescent="0.2">
      <c r="C9180" s="8">
        <v>45703</v>
      </c>
      <c r="D9180" s="5">
        <v>229.66</v>
      </c>
      <c r="M9180" s="8">
        <v>45703</v>
      </c>
      <c r="N9180" s="5">
        <v>84.67</v>
      </c>
    </row>
    <row r="9181" spans="3:14" x14ac:dyDescent="0.2">
      <c r="C9181" s="8">
        <v>45704</v>
      </c>
      <c r="D9181" s="5">
        <v>294.91000000000003</v>
      </c>
      <c r="M9181" s="8">
        <v>45704</v>
      </c>
      <c r="N9181" s="5">
        <v>84.67</v>
      </c>
    </row>
    <row r="9182" spans="3:14" x14ac:dyDescent="0.2">
      <c r="C9182" s="8">
        <v>45705</v>
      </c>
      <c r="D9182" s="5">
        <v>372.7</v>
      </c>
      <c r="M9182" s="8">
        <v>45705</v>
      </c>
      <c r="N9182" s="5">
        <v>84.67</v>
      </c>
    </row>
    <row r="9183" spans="3:14" x14ac:dyDescent="0.2">
      <c r="C9183" s="8">
        <v>45706</v>
      </c>
      <c r="D9183" s="5">
        <v>280.36</v>
      </c>
      <c r="M9183" s="8">
        <v>45706</v>
      </c>
      <c r="N9183" s="5">
        <v>84.51</v>
      </c>
    </row>
    <row r="9184" spans="3:14" x14ac:dyDescent="0.2">
      <c r="C9184" s="8">
        <v>45707</v>
      </c>
      <c r="D9184" s="5">
        <v>341.49</v>
      </c>
      <c r="M9184" s="8">
        <v>45707</v>
      </c>
      <c r="N9184" s="5">
        <v>83.86</v>
      </c>
    </row>
    <row r="9185" spans="3:14" x14ac:dyDescent="0.2">
      <c r="C9185" s="8">
        <v>45708</v>
      </c>
      <c r="D9185" s="5">
        <v>367.92</v>
      </c>
      <c r="M9185" s="8">
        <v>45708</v>
      </c>
      <c r="N9185" s="5">
        <v>86.26</v>
      </c>
    </row>
    <row r="9186" spans="3:14" x14ac:dyDescent="0.2">
      <c r="C9186" s="8">
        <v>45709</v>
      </c>
      <c r="D9186" s="5">
        <v>375.62</v>
      </c>
      <c r="M9186" s="8">
        <v>45709</v>
      </c>
      <c r="N9186" s="5">
        <v>91.83</v>
      </c>
    </row>
    <row r="9187" spans="3:14" x14ac:dyDescent="0.2">
      <c r="C9187" s="8">
        <v>45710</v>
      </c>
      <c r="D9187" s="5">
        <v>203.15</v>
      </c>
      <c r="M9187" s="8">
        <v>45710</v>
      </c>
      <c r="N9187" s="5">
        <v>91.83</v>
      </c>
    </row>
    <row r="9188" spans="3:14" x14ac:dyDescent="0.2">
      <c r="C9188" s="8">
        <v>45711</v>
      </c>
      <c r="D9188" s="5">
        <v>476.69</v>
      </c>
      <c r="M9188" s="8">
        <v>45711</v>
      </c>
      <c r="N9188" s="5">
        <v>91.83</v>
      </c>
    </row>
    <row r="9189" spans="3:14" x14ac:dyDescent="0.2">
      <c r="C9189" s="8">
        <v>45712</v>
      </c>
      <c r="D9189" s="5">
        <v>355.9</v>
      </c>
      <c r="M9189" s="8">
        <v>45712</v>
      </c>
      <c r="N9189" s="5">
        <v>88.44</v>
      </c>
    </row>
    <row r="9190" spans="3:14" x14ac:dyDescent="0.2">
      <c r="C9190" s="8">
        <v>45713</v>
      </c>
      <c r="D9190" s="5">
        <v>232.14</v>
      </c>
      <c r="M9190" s="8">
        <v>45713</v>
      </c>
      <c r="N9190" s="5">
        <v>96.61</v>
      </c>
    </row>
    <row r="9191" spans="3:14" x14ac:dyDescent="0.2">
      <c r="C9191" s="8">
        <v>45714</v>
      </c>
      <c r="D9191" s="5">
        <v>275.17</v>
      </c>
      <c r="M9191" s="8">
        <v>45714</v>
      </c>
      <c r="N9191" s="5">
        <v>97.52</v>
      </c>
    </row>
    <row r="9192" spans="3:14" x14ac:dyDescent="0.2">
      <c r="C9192" s="8">
        <v>45715</v>
      </c>
      <c r="D9192" s="5">
        <v>288.54000000000002</v>
      </c>
      <c r="M9192" s="8">
        <v>45715</v>
      </c>
      <c r="N9192" s="5">
        <v>96.27</v>
      </c>
    </row>
    <row r="9193" spans="3:14" x14ac:dyDescent="0.2">
      <c r="C9193" s="8">
        <v>45716</v>
      </c>
      <c r="D9193" s="5">
        <v>345.22</v>
      </c>
      <c r="M9193" s="8">
        <v>45716</v>
      </c>
      <c r="N9193" s="5">
        <v>104.46</v>
      </c>
    </row>
    <row r="9194" spans="3:14" x14ac:dyDescent="0.2">
      <c r="C9194" s="8">
        <v>45717</v>
      </c>
      <c r="D9194" s="5">
        <v>522.4</v>
      </c>
      <c r="M9194" s="8">
        <v>45717</v>
      </c>
      <c r="N9194" s="5">
        <v>104.46</v>
      </c>
    </row>
    <row r="9195" spans="3:14" x14ac:dyDescent="0.2">
      <c r="C9195" s="8">
        <v>45718</v>
      </c>
      <c r="D9195" s="5">
        <v>476.54</v>
      </c>
      <c r="M9195" s="8">
        <v>45718</v>
      </c>
      <c r="N9195" s="5">
        <v>104.46</v>
      </c>
    </row>
    <row r="9196" spans="3:14" x14ac:dyDescent="0.2">
      <c r="C9196" s="8">
        <v>45719</v>
      </c>
      <c r="D9196" s="5">
        <v>429.75</v>
      </c>
      <c r="M9196" s="8">
        <v>45719</v>
      </c>
      <c r="N9196" s="5">
        <v>105.65</v>
      </c>
    </row>
    <row r="9197" spans="3:14" x14ac:dyDescent="0.2">
      <c r="C9197" s="8">
        <v>45720</v>
      </c>
      <c r="D9197" s="5">
        <v>447.53</v>
      </c>
      <c r="M9197" s="8">
        <v>45720</v>
      </c>
      <c r="N9197" s="5">
        <v>108.87</v>
      </c>
    </row>
    <row r="9198" spans="3:14" x14ac:dyDescent="0.2">
      <c r="C9198" s="8">
        <v>45721</v>
      </c>
      <c r="D9198" s="5">
        <v>391.3</v>
      </c>
      <c r="M9198" s="8">
        <v>45721</v>
      </c>
      <c r="N9198" s="5">
        <v>104.32</v>
      </c>
    </row>
    <row r="9199" spans="3:14" x14ac:dyDescent="0.2">
      <c r="C9199" s="8">
        <v>45722</v>
      </c>
      <c r="D9199" s="5">
        <v>726.26</v>
      </c>
      <c r="M9199" s="8">
        <v>45722</v>
      </c>
      <c r="N9199" s="5">
        <v>108.95</v>
      </c>
    </row>
    <row r="9200" spans="3:14" x14ac:dyDescent="0.2">
      <c r="C9200" s="8">
        <v>45723</v>
      </c>
      <c r="D9200" s="5">
        <v>556.70000000000005</v>
      </c>
      <c r="M9200" s="8">
        <v>45723</v>
      </c>
      <c r="N9200" s="5">
        <v>104.41</v>
      </c>
    </row>
    <row r="9201" spans="3:14" x14ac:dyDescent="0.2">
      <c r="C9201" s="8">
        <v>45724</v>
      </c>
      <c r="D9201" s="5">
        <v>684.13</v>
      </c>
      <c r="M9201" s="8">
        <v>45724</v>
      </c>
      <c r="N9201" s="5">
        <v>104.41</v>
      </c>
    </row>
    <row r="9202" spans="3:14" x14ac:dyDescent="0.2">
      <c r="C9202" s="8">
        <v>45725</v>
      </c>
      <c r="D9202" s="5">
        <v>714.21</v>
      </c>
      <c r="M9202" s="8">
        <v>45725</v>
      </c>
      <c r="N9202" s="5">
        <v>104.41</v>
      </c>
    </row>
    <row r="9203" spans="3:14" x14ac:dyDescent="0.2">
      <c r="C9203" s="8">
        <v>45726</v>
      </c>
      <c r="D9203" s="5">
        <v>403.78</v>
      </c>
      <c r="M9203" s="8">
        <v>45726</v>
      </c>
      <c r="N9203" s="5">
        <v>112.5</v>
      </c>
    </row>
    <row r="9204" spans="3:14" x14ac:dyDescent="0.2">
      <c r="C9204" s="8">
        <v>45727</v>
      </c>
      <c r="D9204" s="5">
        <v>700.32</v>
      </c>
      <c r="M9204" s="8">
        <v>45727</v>
      </c>
      <c r="N9204" s="5">
        <v>114.6</v>
      </c>
    </row>
    <row r="9205" spans="3:14" x14ac:dyDescent="0.2">
      <c r="C9205" s="8">
        <v>45728</v>
      </c>
      <c r="D9205" s="5">
        <v>421.53</v>
      </c>
      <c r="M9205" s="8">
        <v>45728</v>
      </c>
      <c r="N9205" s="5">
        <v>104.11</v>
      </c>
    </row>
    <row r="9206" spans="3:14" x14ac:dyDescent="0.2">
      <c r="C9206" s="8">
        <v>45729</v>
      </c>
      <c r="D9206" s="5">
        <v>466.6</v>
      </c>
      <c r="M9206" s="8">
        <v>45729</v>
      </c>
      <c r="N9206" s="5">
        <v>106.19</v>
      </c>
    </row>
    <row r="9207" spans="3:14" x14ac:dyDescent="0.2">
      <c r="C9207" s="8">
        <v>45730</v>
      </c>
      <c r="D9207" s="5">
        <v>440.27</v>
      </c>
      <c r="M9207" s="8">
        <v>45730</v>
      </c>
      <c r="N9207" s="5">
        <v>101.01</v>
      </c>
    </row>
    <row r="9208" spans="3:14" x14ac:dyDescent="0.2">
      <c r="C9208" s="8">
        <v>45731</v>
      </c>
      <c r="D9208" s="5">
        <v>487</v>
      </c>
      <c r="M9208" s="8">
        <v>45731</v>
      </c>
      <c r="N9208" s="5">
        <v>101.01</v>
      </c>
    </row>
    <row r="9209" spans="3:14" x14ac:dyDescent="0.2">
      <c r="C9209" s="8">
        <v>45732</v>
      </c>
      <c r="D9209" s="5">
        <v>731.88</v>
      </c>
      <c r="M9209" s="8">
        <v>45732</v>
      </c>
      <c r="N9209" s="5">
        <v>101.01</v>
      </c>
    </row>
    <row r="9210" spans="3:14" x14ac:dyDescent="0.2">
      <c r="C9210" s="8">
        <v>45733</v>
      </c>
      <c r="D9210" s="5">
        <v>649.57000000000005</v>
      </c>
      <c r="M9210" s="8">
        <v>45733</v>
      </c>
      <c r="N9210" s="5">
        <v>99.78</v>
      </c>
    </row>
    <row r="9211" spans="3:14" x14ac:dyDescent="0.2">
      <c r="C9211" s="8">
        <v>45734</v>
      </c>
      <c r="D9211" s="5">
        <v>601.30999999999995</v>
      </c>
      <c r="M9211" s="8">
        <v>45734</v>
      </c>
      <c r="N9211" s="5">
        <v>96.68</v>
      </c>
    </row>
    <row r="9212" spans="3:14" x14ac:dyDescent="0.2">
      <c r="C9212" s="8">
        <v>45735</v>
      </c>
      <c r="D9212" s="5">
        <v>570.42999999999995</v>
      </c>
      <c r="M9212" s="8">
        <v>45735</v>
      </c>
      <c r="N9212" s="5">
        <v>91.4</v>
      </c>
    </row>
    <row r="9213" spans="3:14" x14ac:dyDescent="0.2">
      <c r="C9213" s="8">
        <v>45736</v>
      </c>
      <c r="D9213" s="5">
        <v>442.72</v>
      </c>
      <c r="M9213" s="8">
        <v>45736</v>
      </c>
      <c r="N9213" s="5">
        <v>95.74</v>
      </c>
    </row>
    <row r="9214" spans="3:14" x14ac:dyDescent="0.2">
      <c r="C9214" s="8">
        <v>45737</v>
      </c>
      <c r="D9214" s="5">
        <v>376.51</v>
      </c>
      <c r="M9214" s="8">
        <v>45737</v>
      </c>
      <c r="N9214" s="5">
        <v>94.54</v>
      </c>
    </row>
    <row r="9215" spans="3:14" x14ac:dyDescent="0.2">
      <c r="C9215" s="8">
        <v>45738</v>
      </c>
      <c r="D9215" s="5">
        <v>471.88</v>
      </c>
      <c r="M9215" s="8">
        <v>45738</v>
      </c>
      <c r="N9215" s="5">
        <v>94.54</v>
      </c>
    </row>
    <row r="9216" spans="3:14" x14ac:dyDescent="0.2">
      <c r="C9216" s="8">
        <v>45739</v>
      </c>
      <c r="D9216" s="5">
        <v>539.30999999999995</v>
      </c>
      <c r="M9216" s="8">
        <v>45739</v>
      </c>
      <c r="N9216" s="5">
        <v>94.54</v>
      </c>
    </row>
    <row r="9217" spans="3:14" x14ac:dyDescent="0.2">
      <c r="C9217" s="8">
        <v>45740</v>
      </c>
      <c r="D9217" s="5">
        <v>503.51</v>
      </c>
      <c r="M9217" s="8">
        <v>45740</v>
      </c>
      <c r="N9217" s="5">
        <v>95.22</v>
      </c>
    </row>
    <row r="9218" spans="3:14" x14ac:dyDescent="0.2">
      <c r="C9218" s="8">
        <v>45741</v>
      </c>
      <c r="D9218" s="5">
        <v>476.87</v>
      </c>
      <c r="M9218" s="8">
        <v>45741</v>
      </c>
      <c r="N9218" s="5">
        <v>93.57</v>
      </c>
    </row>
    <row r="9219" spans="3:14" x14ac:dyDescent="0.2">
      <c r="C9219" s="8">
        <v>45742</v>
      </c>
      <c r="D9219" s="5">
        <v>315.44</v>
      </c>
      <c r="M9219" s="8">
        <v>45742</v>
      </c>
      <c r="N9219" s="5">
        <v>91.41</v>
      </c>
    </row>
    <row r="9220" spans="3:14" x14ac:dyDescent="0.2">
      <c r="C9220" s="8">
        <v>45743</v>
      </c>
      <c r="D9220" s="5">
        <v>305.64999999999998</v>
      </c>
      <c r="M9220" s="8">
        <v>45743</v>
      </c>
      <c r="N9220" s="5">
        <v>91.03</v>
      </c>
    </row>
    <row r="9221" spans="3:14" x14ac:dyDescent="0.2">
      <c r="C9221" s="8">
        <v>45744</v>
      </c>
      <c r="D9221" s="5">
        <v>365.23</v>
      </c>
      <c r="M9221" s="8">
        <v>45744</v>
      </c>
      <c r="N9221" s="5">
        <v>96.83</v>
      </c>
    </row>
    <row r="9222" spans="3:14" x14ac:dyDescent="0.2">
      <c r="C9222" s="8">
        <v>45745</v>
      </c>
      <c r="D9222" s="5">
        <v>281.52</v>
      </c>
      <c r="M9222" s="8">
        <v>45745</v>
      </c>
      <c r="N9222" s="5">
        <v>96.83</v>
      </c>
    </row>
    <row r="9223" spans="3:14" x14ac:dyDescent="0.2">
      <c r="C9223" s="8">
        <v>45746</v>
      </c>
      <c r="D9223" s="5">
        <v>616.65</v>
      </c>
      <c r="M9223" s="8">
        <v>45746</v>
      </c>
      <c r="N9223" s="5">
        <v>96.83</v>
      </c>
    </row>
    <row r="9224" spans="3:14" x14ac:dyDescent="0.2">
      <c r="C9224" s="8">
        <v>45747</v>
      </c>
      <c r="D9224" s="5">
        <v>428.9</v>
      </c>
      <c r="M9224" s="8">
        <v>45747</v>
      </c>
      <c r="N9224" s="5">
        <v>101.35</v>
      </c>
    </row>
    <row r="9225" spans="3:14" x14ac:dyDescent="0.2">
      <c r="C9225" s="8">
        <v>45748</v>
      </c>
      <c r="D9225" s="5">
        <v>659.49</v>
      </c>
      <c r="M9225" s="8">
        <v>45748</v>
      </c>
      <c r="N9225" s="5">
        <v>104.73</v>
      </c>
    </row>
    <row r="9226" spans="3:14" x14ac:dyDescent="0.2">
      <c r="C9226" s="8">
        <v>45749</v>
      </c>
      <c r="D9226" s="5">
        <v>458.41</v>
      </c>
      <c r="M9226" s="8">
        <v>45749</v>
      </c>
      <c r="N9226" s="5">
        <v>106.39</v>
      </c>
    </row>
    <row r="9227" spans="3:14" x14ac:dyDescent="0.2">
      <c r="C9227" s="8">
        <v>45750</v>
      </c>
      <c r="D9227" s="5">
        <v>441.07</v>
      </c>
      <c r="M9227" s="8">
        <v>45750</v>
      </c>
      <c r="N9227" s="5">
        <v>112</v>
      </c>
    </row>
    <row r="9228" spans="3:14" x14ac:dyDescent="0.2">
      <c r="C9228" s="8">
        <v>45751</v>
      </c>
      <c r="D9228" s="5">
        <v>568.5</v>
      </c>
      <c r="M9228" s="8">
        <v>45751</v>
      </c>
      <c r="N9228" s="5">
        <v>125.71</v>
      </c>
    </row>
    <row r="9229" spans="3:14" x14ac:dyDescent="0.2">
      <c r="C9229" s="8">
        <v>45752</v>
      </c>
      <c r="D9229" s="5">
        <v>1203.24</v>
      </c>
      <c r="M9229" s="8">
        <v>45752</v>
      </c>
      <c r="N9229" s="5">
        <v>125.71</v>
      </c>
    </row>
    <row r="9230" spans="3:14" x14ac:dyDescent="0.2">
      <c r="C9230" s="8">
        <v>45753</v>
      </c>
      <c r="D9230" s="5">
        <v>1203.24</v>
      </c>
      <c r="M9230" s="8">
        <v>45753</v>
      </c>
      <c r="N9230" s="5">
        <v>125.71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20"/>
  <sheetViews>
    <sheetView workbookViewId="0"/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_xll.BDH(B2,"PX_LAST","2000-01-01",TODAY()-1,"cols=2;rows=1317")</f>
        <v>36532</v>
      </c>
      <c r="B3" s="5">
        <v>298</v>
      </c>
      <c r="C3" s="8">
        <f ca="1">_xll.BDH(D2,"PX_LAST","2000-01-01",TODAY()-1,"cols=2;rows=1315")</f>
        <v>36530</v>
      </c>
      <c r="D3" s="5">
        <v>640599</v>
      </c>
      <c r="E3" s="8">
        <f ca="1">_xll.BDH(F2,"PX_LAST","2000-01-01",TODAY()-1,"cols=2;rows=1318")</f>
        <v>36530</v>
      </c>
      <c r="F3" s="5">
        <v>8775</v>
      </c>
      <c r="G3" s="8">
        <f ca="1">_xll.BDH(H2,"PX_LAST","2000-01-01",TODAY()-1,"cols=2;rows=1318")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224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210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207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209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218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215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208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273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369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371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332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387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380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380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358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337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374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314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290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290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262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250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207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227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215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216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227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245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238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231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210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234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225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209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222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217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207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214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215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213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204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225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211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200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214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213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215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212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215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212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216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220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228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215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204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201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189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206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199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210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220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209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210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213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204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204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208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203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200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215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219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217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209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229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222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230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234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217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219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223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210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223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230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253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258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260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236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229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228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238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240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227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215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210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200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214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217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229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214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204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209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210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199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193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223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214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212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203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214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212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213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213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214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223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211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209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229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222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241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237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233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238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222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240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236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248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232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221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227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259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240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216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216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239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222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219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209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205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222</v>
      </c>
      <c r="C1309" s="8">
        <v>45693</v>
      </c>
      <c r="D1309" s="5">
        <v>6810935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210</v>
      </c>
      <c r="C1310" s="8">
        <v>45700</v>
      </c>
      <c r="D1310" s="5">
        <v>6813513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A1311" s="8">
        <v>45688</v>
      </c>
      <c r="B1311" s="5">
        <v>222</v>
      </c>
      <c r="C1311" s="8">
        <v>45707</v>
      </c>
      <c r="D1311" s="5">
        <v>6782332</v>
      </c>
      <c r="E1311" s="8">
        <v>45686</v>
      </c>
      <c r="F1311" s="5">
        <v>3224785</v>
      </c>
      <c r="G1311" s="8">
        <v>45686</v>
      </c>
      <c r="H1311" s="5">
        <v>784206</v>
      </c>
    </row>
    <row r="1312" spans="1:8" x14ac:dyDescent="0.2">
      <c r="A1312" s="8">
        <v>45695</v>
      </c>
      <c r="B1312" s="5">
        <v>215</v>
      </c>
      <c r="C1312" s="8">
        <v>45714</v>
      </c>
      <c r="D1312" s="5">
        <v>6766101</v>
      </c>
      <c r="E1312" s="8">
        <v>45693</v>
      </c>
      <c r="F1312" s="5">
        <v>3177065</v>
      </c>
      <c r="G1312" s="8">
        <v>45693</v>
      </c>
      <c r="H1312" s="5">
        <v>805593</v>
      </c>
    </row>
    <row r="1313" spans="1:8" x14ac:dyDescent="0.2">
      <c r="A1313" s="8">
        <v>45702</v>
      </c>
      <c r="B1313" s="5">
        <v>224</v>
      </c>
      <c r="C1313" s="8">
        <v>45721</v>
      </c>
      <c r="D1313" s="5">
        <v>6756764</v>
      </c>
      <c r="E1313" s="8">
        <v>45700</v>
      </c>
      <c r="F1313" s="5">
        <v>3220027</v>
      </c>
      <c r="G1313" s="8">
        <v>45700</v>
      </c>
      <c r="H1313" s="5">
        <v>828102</v>
      </c>
    </row>
    <row r="1314" spans="1:8" x14ac:dyDescent="0.2">
      <c r="A1314" s="8">
        <v>45709</v>
      </c>
      <c r="B1314" s="5">
        <v>243</v>
      </c>
      <c r="C1314" s="8">
        <v>45728</v>
      </c>
      <c r="D1314" s="5">
        <v>6759571</v>
      </c>
      <c r="E1314" s="8">
        <v>45707</v>
      </c>
      <c r="F1314" s="5">
        <v>3270082</v>
      </c>
      <c r="G1314" s="8">
        <v>45707</v>
      </c>
      <c r="H1314" s="5">
        <v>790062</v>
      </c>
    </row>
    <row r="1315" spans="1:8" x14ac:dyDescent="0.2">
      <c r="A1315" s="8">
        <v>45716</v>
      </c>
      <c r="B1315" s="5">
        <v>224</v>
      </c>
      <c r="C1315" s="8">
        <v>45735</v>
      </c>
      <c r="D1315" s="5">
        <v>6755982</v>
      </c>
      <c r="E1315" s="8">
        <v>45714</v>
      </c>
      <c r="F1315" s="5">
        <v>3327249</v>
      </c>
      <c r="G1315" s="8">
        <v>45714</v>
      </c>
      <c r="H1315" s="5">
        <v>681161</v>
      </c>
    </row>
    <row r="1316" spans="1:8" x14ac:dyDescent="0.2">
      <c r="A1316" s="8">
        <v>45723</v>
      </c>
      <c r="B1316" s="5">
        <v>223</v>
      </c>
      <c r="C1316" s="8">
        <v>45742</v>
      </c>
      <c r="D1316" s="5">
        <v>6740253</v>
      </c>
      <c r="E1316" s="8">
        <v>45721</v>
      </c>
      <c r="F1316" s="5">
        <v>3312625</v>
      </c>
      <c r="G1316" s="8">
        <v>45721</v>
      </c>
      <c r="H1316" s="5">
        <v>548331</v>
      </c>
    </row>
    <row r="1317" spans="1:8" x14ac:dyDescent="0.2">
      <c r="A1317" s="8">
        <v>45730</v>
      </c>
      <c r="B1317" s="5">
        <v>225</v>
      </c>
      <c r="C1317" s="8">
        <v>45749</v>
      </c>
      <c r="D1317" s="5">
        <v>6723452</v>
      </c>
      <c r="E1317" s="8">
        <v>45728</v>
      </c>
      <c r="F1317" s="5">
        <v>3400235</v>
      </c>
      <c r="G1317" s="8">
        <v>45728</v>
      </c>
      <c r="H1317" s="5">
        <v>512581</v>
      </c>
    </row>
    <row r="1318" spans="1:8" x14ac:dyDescent="0.2">
      <c r="A1318" s="8">
        <v>45737</v>
      </c>
      <c r="B1318" s="5">
        <v>225</v>
      </c>
      <c r="E1318" s="8">
        <v>45735</v>
      </c>
      <c r="F1318" s="5">
        <v>3467789</v>
      </c>
      <c r="G1318" s="8">
        <v>45735</v>
      </c>
      <c r="H1318" s="5">
        <v>435936</v>
      </c>
    </row>
    <row r="1319" spans="1:8" x14ac:dyDescent="0.2">
      <c r="A1319" s="8">
        <v>45744</v>
      </c>
      <c r="B1319" s="5">
        <v>219</v>
      </c>
      <c r="E1319" s="8">
        <v>45742</v>
      </c>
      <c r="F1319" s="5">
        <v>3450933</v>
      </c>
      <c r="G1319" s="8">
        <v>45742</v>
      </c>
      <c r="H1319" s="5">
        <v>360177</v>
      </c>
    </row>
    <row r="1320" spans="1:8" x14ac:dyDescent="0.2">
      <c r="E1320" s="8">
        <v>45749</v>
      </c>
      <c r="F1320" s="5">
        <v>3379339</v>
      </c>
      <c r="G1320" s="8">
        <v>45749</v>
      </c>
      <c r="H1320" s="5">
        <v>313326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5"/>
  <sheetViews>
    <sheetView workbookViewId="0">
      <selection activeCell="F15" sqref="F1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_xll.BDH(B2,"PX_LAST","2000-01-01",TODAY()-1,"cols=2;rows=303")</f>
        <v>36556</v>
      </c>
      <c r="B3" s="5">
        <v>56.7</v>
      </c>
      <c r="C3" s="8">
        <f ca="1">_xll.BDH(D2,"PX_LAST","2000-01-01",TODAY()-1,"cols=2;rows=303")</f>
        <v>36556</v>
      </c>
      <c r="D3" s="5">
        <v>60.4</v>
      </c>
      <c r="E3" s="8">
        <f ca="1">_xll.BDH(F2,"PX_LAST","2000-01-01",TODAY()-1,"cols=2;rows=303")</f>
        <v>36556</v>
      </c>
      <c r="F3" s="5">
        <v>72.400000000000006</v>
      </c>
      <c r="G3" s="8">
        <f ca="1">_xll.BDH(H2,"PX_LAST","2000-01-01",TODAY()-1,"cols=2;rows=303")</f>
        <v>36556</v>
      </c>
      <c r="H3" s="5">
        <v>56.6</v>
      </c>
      <c r="I3" s="8">
        <f ca="1">_xll.BDH(J2,"PX_LAST","2000-01-01",TODAY()-1,"cols=2;rows=36")</f>
        <v>44681</v>
      </c>
      <c r="J3" s="5">
        <v>59.2</v>
      </c>
      <c r="K3" s="8">
        <f ca="1">_xll.BDH(L2,"PX_LAST","2000-01-01",TODAY()-1,"cols=2;rows=37")</f>
        <v>44651</v>
      </c>
      <c r="L3" s="5">
        <v>57.7</v>
      </c>
      <c r="M3" s="8">
        <f ca="1">_xll.BDH(N2,"PX_LAST","2000-01-01",TODAY()-1,"cols=2;rows=37")</f>
        <v>44651</v>
      </c>
      <c r="N3" s="5">
        <v>58</v>
      </c>
      <c r="O3" s="8">
        <f ca="1">_xll.BDH(P2,"PX_LAST","2000-01-01",TODAY()-1,"cols=2;rows=303")</f>
        <v>36556</v>
      </c>
      <c r="P3" s="5">
        <v>58.8</v>
      </c>
      <c r="Q3" s="8">
        <f ca="1">_xll.BDH(R2,"PX_LAST","2000-01-01",TODAY()-1,"cols=2;rows=285")</f>
        <v>37103</v>
      </c>
      <c r="R3" s="5">
        <v>-13.3</v>
      </c>
      <c r="S3" s="8">
        <f ca="1">_xll.BDH(T2,"PX_LAST","2000-01-01",TODAY()-1,"cols=2;rows=285")</f>
        <v>37103</v>
      </c>
      <c r="T3" s="5">
        <v>-16</v>
      </c>
      <c r="U3" s="8">
        <f ca="1">_xll.BDH(V2,"PX_LAST","2000-01-01",TODAY()-1,"cols=2;rows=250")</f>
        <v>38168</v>
      </c>
      <c r="V3" s="5">
        <v>47.9</v>
      </c>
      <c r="W3" s="8">
        <f ca="1">_xll.BDH(X2,"PX_LAST","2000-01-01",TODAY()-1,"cols=2;rows=247")</f>
        <v>38260</v>
      </c>
      <c r="X3" s="5">
        <v>49.2</v>
      </c>
      <c r="Y3" s="8">
        <f ca="1">_xll.BDH(Z2,"PX_LAST","2000-01-01",TODAY()-1,"cols=2;rows=303")</f>
        <v>36556</v>
      </c>
      <c r="Z3" s="5">
        <v>11.2</v>
      </c>
      <c r="AA3" s="8">
        <f ca="1">_xll.BDH(AB2,"PX_LAST","2000-01-01",TODAY()-1,"cols=2;rows=303")</f>
        <v>36556</v>
      </c>
      <c r="AB3" s="5">
        <v>10</v>
      </c>
      <c r="AC3" s="8">
        <f ca="1">_xll.BDH(AD2,"PX_LAST","2000-01-01",TODAY()-1,"cols=2;rows=172")</f>
        <v>40543</v>
      </c>
      <c r="AD3" s="5">
        <v>5</v>
      </c>
      <c r="AE3" s="8">
        <f ca="1">_xll.BDH(AF2,"PX_LAST","2000-01-01",TODAY()-1,"cols=2;rows=303")</f>
        <v>36556</v>
      </c>
      <c r="AF3" s="5">
        <v>112</v>
      </c>
      <c r="AG3" s="8">
        <f ca="1">_xll.BDH(AH2,"PX_LAST","2000-01-01",TODAY()-1,"cols=2;rows=303")</f>
        <v>36556</v>
      </c>
      <c r="AH3" s="5">
        <v>144.69999999999999</v>
      </c>
      <c r="AI3" s="8">
        <f ca="1">_xll.BDH(AJ2,"PX_LAST","2000-01-01",TODAY()-1,"cols=2;rows=302")</f>
        <v>36556</v>
      </c>
      <c r="AJ3" s="5">
        <v>103.4</v>
      </c>
      <c r="AK3" s="8">
        <f ca="1">_xll.BDH(AL2,"PX_LAST","2000-01-01",TODAY()-1,"cols=2;rows=303")</f>
        <v>36556</v>
      </c>
      <c r="AL3" s="5">
        <v>228</v>
      </c>
      <c r="AM3" s="8">
        <f ca="1">_xll.BDH(AN2,"PX_LAST","2000-01-01",TODAY()-1,"cols=2;rows=303")</f>
        <v>36556</v>
      </c>
      <c r="AN3" s="5">
        <v>129003</v>
      </c>
      <c r="AO3" s="8">
        <f ca="1">_xll.BDH(AP2,"PX_LAST","2000-01-01",TODAY()-1,"cols=2;rows=182")</f>
        <v>40237</v>
      </c>
      <c r="AP3" s="5">
        <v>-483</v>
      </c>
      <c r="AQ3" s="8">
        <f ca="1">_xll.BDH(AR2,"PX_LAST","2000-01-01",TODAY()-1,"cols=2;rows=303")</f>
        <v>36556</v>
      </c>
      <c r="AR3" s="5">
        <v>4</v>
      </c>
      <c r="AS3" s="8">
        <f ca="1">_xll.BDH(AT2,"PX_LAST","2000-01-01",TODAY()-1,"cols=2;rows=229")</f>
        <v>38807</v>
      </c>
      <c r="AT3" s="5">
        <v>34.200000000000003</v>
      </c>
      <c r="AU3" s="8">
        <f ca="1">_xll.BDH(AV2,"PX_LAST","2000-01-01",TODAY()-1,"cols=2;rows=302")</f>
        <v>36556</v>
      </c>
      <c r="AV3" s="5">
        <v>-0.6</v>
      </c>
      <c r="AW3" s="8">
        <f ca="1">_xll.BDH(AX2,"PX_LAST","2000-01-01",TODAY()-1,"cols=2;rows=302")</f>
        <v>36556</v>
      </c>
      <c r="AX3" s="5">
        <v>0</v>
      </c>
      <c r="AY3" s="8">
        <f ca="1">_xll.BDH(AZ2,"PX_LAST","2000-01-01",TODAY()-1,"cols=2;rows=302")</f>
        <v>36556</v>
      </c>
      <c r="AZ3" s="5">
        <v>-0.08</v>
      </c>
      <c r="BA3" s="8">
        <f ca="1">_xll.BDH(BB2,"PX_LAST","2000-01-01",TODAY()-1,"cols=2;rows=302")</f>
        <v>36556</v>
      </c>
      <c r="BB3" s="5">
        <v>8925</v>
      </c>
      <c r="BC3" s="8">
        <f ca="1">_xll.BDH(BD2,"PX_LAST","2000-01-01",TODAY()-1,"cols=2;rows=301")</f>
        <v>36556</v>
      </c>
      <c r="BD3" s="5">
        <v>9</v>
      </c>
      <c r="BE3" s="8">
        <f ca="1">_xll.BDH(BF2,"PX_LAST","2000-01-01",TODAY()-1,"cols=2;rows=303")</f>
        <v>36556</v>
      </c>
      <c r="BF3" s="5">
        <v>18.3</v>
      </c>
      <c r="BG3" s="8">
        <f ca="1">_xll.BDH(BH2,"PX_LAST","2000-01-01",TODAY()-1,"cols=2;rows=303")</f>
        <v>36556</v>
      </c>
      <c r="BH3" s="5">
        <v>18.114000000000001</v>
      </c>
      <c r="BI3" s="8">
        <f ca="1">_xll.BDH(BJ2,"PX_LAST","2000-01-01",TODAY()-1,"cols=2;rows=302")</f>
        <v>36556</v>
      </c>
      <c r="BJ3" s="5">
        <v>8.6</v>
      </c>
      <c r="BK3" s="8">
        <f ca="1">_xll.BDH(BL2,"PX_LAST","2000-01-01",TODAY()-1,"cols=2;rows=302")</f>
        <v>36556</v>
      </c>
      <c r="BL3" s="5">
        <v>-0.7</v>
      </c>
      <c r="BM3" s="8">
        <f ca="1">_xll.BDH(BN2,"PX_LAST","2000-01-01",TODAY()-1,"cols=2;rows=301")</f>
        <v>36556</v>
      </c>
      <c r="BN3" s="5">
        <v>12.59</v>
      </c>
      <c r="BO3" s="8">
        <f ca="1">_xll.BDH(BP2,"PX_LAST","2000-01-01",TODAY()-1,"cols=2;rows=302")</f>
        <v>36556</v>
      </c>
      <c r="BP3" s="5">
        <v>0.9</v>
      </c>
      <c r="BQ3" s="8">
        <f ca="1">_xll.BDH(BR2,"PX_LAST","2000-01-01",TODAY()-1,"cols=2;rows=302")</f>
        <v>36556</v>
      </c>
      <c r="BR3" s="5">
        <v>1636</v>
      </c>
      <c r="BS3" s="8">
        <f ca="1">_xll.BDH(BT2,"PX_LAST","2000-01-01",TODAY()-1,"cols=2;rows=302")</f>
        <v>36556</v>
      </c>
      <c r="BT3" s="5">
        <v>1727</v>
      </c>
      <c r="BU3" s="8">
        <f ca="1">_xll.BDH(BV2,"PX_LAST","2000-01-01",TODAY()-1,"cols=2;rows=302")</f>
        <v>36556</v>
      </c>
      <c r="BV3" s="5">
        <v>2.95</v>
      </c>
      <c r="BW3" s="8">
        <f ca="1">_xll.BDH(BX2,"PX_LAST","2000-01-01",TODAY()-1,"cols=2;rows=302")</f>
        <v>36556</v>
      </c>
      <c r="BX3" s="5">
        <v>873</v>
      </c>
      <c r="BY3" s="8">
        <f ca="1">_xll.BDH(BZ2,"PX_LAST","2000-01-01",TODAY()-1,"cols=2;rows=302")</f>
        <v>36556</v>
      </c>
      <c r="BZ3" s="5">
        <v>9.6</v>
      </c>
      <c r="CA3" s="8">
        <f ca="1">_xll.BDH(CB2,"PX_LAST","2000-01-01",TODAY()-1,"cols=2;rows=302")</f>
        <v>36556</v>
      </c>
      <c r="CB3" s="5">
        <v>19.899999999999999</v>
      </c>
      <c r="CC3" s="8">
        <f ca="1">_xll.BDH(CD2,"PX_LAST","2000-01-01",TODAY()-1,"cols=2;rows=302")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_xll.BDH(CH2,"PX_LAST","2000-01-01",TODAY()-1,"cols=2;rows=302")</f>
        <v>36556</v>
      </c>
      <c r="CH3" s="5">
        <v>1.9</v>
      </c>
      <c r="CI3" s="8">
        <f ca="1">_xll.BDH(CJ2,"PX_LAST","2000-01-01",TODAY()-1,"cols=2;rows=302")</f>
        <v>36556</v>
      </c>
      <c r="CJ3" s="5">
        <v>2.6</v>
      </c>
      <c r="CK3" s="8">
        <f ca="1">_xll.BDH(CL2,"PX_LAST","2000-01-01",TODAY()-1,"cols=2;rows=303")</f>
        <v>36528</v>
      </c>
      <c r="CL3" s="5">
        <v>4.8</v>
      </c>
      <c r="CM3" s="8">
        <f ca="1">_xll.BDH(CN2,"PX_LAST","2000-01-01",TODAY()-1,"cols=2;rows=302")</f>
        <v>36556</v>
      </c>
      <c r="CN3" s="5">
        <v>0.3</v>
      </c>
      <c r="CO3" s="8">
        <f ca="1">_xll.BDH(CP2,"PX_LAST","2000-01-01",TODAY()-1,"cols=2;rows=302")</f>
        <v>36556</v>
      </c>
      <c r="CP3" s="5">
        <v>0.3</v>
      </c>
      <c r="CQ3" s="8">
        <f ca="1">_xll.BDH(CR2,"PX_LAST","2000-01-01",TODAY()-1,"cols=2;rows=302")</f>
        <v>36556</v>
      </c>
      <c r="CR3" s="5">
        <v>2.7</v>
      </c>
      <c r="CS3" s="8">
        <f ca="1">_xll.BDH(CT2,"PX_LAST","2000-01-01",TODAY()-1,"cols=2;rows=302")</f>
        <v>36556</v>
      </c>
      <c r="CT3" s="5">
        <v>2</v>
      </c>
      <c r="CU3" s="8">
        <f ca="1">_xll.BDH(CV2,"PX_LAST","2000-01-01",TODAY()-1,"cols=2;rows=302")</f>
        <v>36556</v>
      </c>
      <c r="CV3" s="5">
        <v>1.53867</v>
      </c>
      <c r="CW3" s="8">
        <f ca="1">_xll.BDH(CX2,"PX_LAST","2000-01-01",TODAY()-1,"cols=2;rows=172")</f>
        <v>40512</v>
      </c>
      <c r="CX3" s="5">
        <v>2.6</v>
      </c>
      <c r="CY3" s="8">
        <f ca="1">_xll.BDH(CZ2,"PX_LAST","2000-01-01",TODAY()-1,"cols=2;rows=183")</f>
        <v>40178</v>
      </c>
      <c r="CZ3" s="5">
        <v>0.1</v>
      </c>
      <c r="DA3" s="8">
        <f ca="1">_xll.BDH(DB2,"PX_LAST","2000-01-01",TODAY()-1,"cols=2;rows=302")</f>
        <v>36556</v>
      </c>
      <c r="DB3" s="5">
        <v>1.2</v>
      </c>
      <c r="DC3" s="8">
        <f ca="1">_xll.BDH(DD2,"PX_LAST","2000-01-01",TODAY()-1,"cols=2;rows=302")</f>
        <v>36556</v>
      </c>
      <c r="DD3" s="5">
        <v>3.8</v>
      </c>
      <c r="DE3" s="8">
        <f ca="1">_xll.BDH(DF2,"PX_LAST","2000-01-01",TODAY()-1,"cols=2;rows=302")</f>
        <v>36556</v>
      </c>
      <c r="DF3" s="5">
        <v>0</v>
      </c>
      <c r="DG3" s="8">
        <f ca="1">_xll.BDH(DH2,"PX_LAST","2000-01-01",TODAY()-1,"cols=2;rows=302")</f>
        <v>36556</v>
      </c>
      <c r="DH3" s="5">
        <v>7.7</v>
      </c>
      <c r="DI3" s="8">
        <f ca="1">_xll.BDH(DJ2,"PX_LAST","2000-01-01",TODAY()-1,"cols=2;rows=302")</f>
        <v>36556</v>
      </c>
      <c r="DJ3" s="5">
        <v>5.4</v>
      </c>
      <c r="DK3" s="8">
        <f ca="1">_xll.BDH(DL2,"PX_LAST","2000-01-01",TODAY()-1,"cols=2;rows=302")</f>
        <v>36556</v>
      </c>
      <c r="DL3" s="5">
        <v>4.5</v>
      </c>
      <c r="DM3" s="8">
        <f ca="1">_xll.BDH(DN2,"PX_LAST","2000-01-01",TODAY()-1,"cols=2;rows=302")</f>
        <v>36556</v>
      </c>
      <c r="DN3" s="5">
        <v>4.9000000000000004</v>
      </c>
      <c r="DO3" s="8">
        <f ca="1">_xll.BDH(DP2,"PX_LAST","2000-01-01",TODAY()-1,"cols=2;rows=217")</f>
        <v>39172</v>
      </c>
      <c r="DP3" s="5">
        <v>3.4</v>
      </c>
      <c r="DQ3" s="8">
        <f ca="1">_xll.BDH(DR2,"PX_LAST","2000-01-01",TODAY()-1,"cols=2;rows=241")</f>
        <v>38383</v>
      </c>
      <c r="DR3" s="5">
        <v>9.1999999999999993</v>
      </c>
      <c r="DS3" s="8">
        <f ca="1">_xll.BDH(DT2,"PX_LAST","2000-01-01",TODAY()-1,"cols=2;rows=303")</f>
        <v>36556</v>
      </c>
      <c r="DT3" s="5">
        <v>24.05</v>
      </c>
      <c r="DU3" s="8">
        <f ca="1">_xll.BDH(DV2,"PX_LAST","2000-01-01",TODAY()-1,"cols=2;rows=302")</f>
        <v>36556</v>
      </c>
      <c r="DV3" s="5">
        <v>6</v>
      </c>
      <c r="DW3" s="8">
        <f ca="1">_xll.BDH(DX2,"PX_LAST","2000-01-01",TODAY()-1,"cols=2;rows=302")</f>
        <v>36556</v>
      </c>
      <c r="DX3" s="5">
        <v>2.2000000000000002</v>
      </c>
      <c r="DY3" s="8">
        <f ca="1">_xll.BDH(DZ2,"PX_LAST","2000-01-01",TODAY()-1,"cols=2;rows=302")</f>
        <v>36556</v>
      </c>
      <c r="DZ3" s="5">
        <v>85.9</v>
      </c>
      <c r="EA3" s="8">
        <f ca="1">_xll.BDH(EB2,"PX_LAST","2000-01-01",TODAY()-1,"cols=2;rows=302")</f>
        <v>36556</v>
      </c>
      <c r="EB3" s="5">
        <v>101.36969999999999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44712</v>
      </c>
      <c r="J4" s="5">
        <v>57</v>
      </c>
      <c r="K4" s="8">
        <v>44681</v>
      </c>
      <c r="L4" s="5">
        <v>56</v>
      </c>
      <c r="M4" s="8">
        <v>44681</v>
      </c>
      <c r="N4" s="5">
        <v>55.6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110</v>
      </c>
      <c r="AM4" s="8">
        <v>36585</v>
      </c>
      <c r="AN4" s="5">
        <v>129089</v>
      </c>
      <c r="AO4" s="8">
        <v>40268</v>
      </c>
      <c r="AP4" s="5">
        <v>-466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3.48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5.9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101.30410000000001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44742</v>
      </c>
      <c r="J5" s="5">
        <v>52.7</v>
      </c>
      <c r="K5" s="8">
        <v>44712</v>
      </c>
      <c r="L5" s="5">
        <v>53.6</v>
      </c>
      <c r="M5" s="8">
        <v>44712</v>
      </c>
      <c r="N5" s="5">
        <v>53.4</v>
      </c>
      <c r="O5" s="8">
        <v>36616</v>
      </c>
      <c r="P5" s="5">
        <v>56.1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483</v>
      </c>
      <c r="AM5" s="8">
        <v>36616</v>
      </c>
      <c r="AN5" s="5">
        <v>129088</v>
      </c>
      <c r="AO5" s="8">
        <v>40298</v>
      </c>
      <c r="AP5" s="5">
        <v>94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4.57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5.9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101.2075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44773</v>
      </c>
      <c r="J6" s="5">
        <v>52.2</v>
      </c>
      <c r="K6" s="8">
        <v>44742</v>
      </c>
      <c r="L6" s="5">
        <v>52.3</v>
      </c>
      <c r="M6" s="8">
        <v>44742</v>
      </c>
      <c r="N6" s="5">
        <v>52.7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160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5.3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101.0887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44804</v>
      </c>
      <c r="J7" s="5">
        <v>51.5</v>
      </c>
      <c r="K7" s="8">
        <v>44773</v>
      </c>
      <c r="L7" s="5">
        <v>47.7</v>
      </c>
      <c r="M7" s="8">
        <v>44773</v>
      </c>
      <c r="N7" s="5">
        <v>47.3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222</v>
      </c>
      <c r="AM7" s="8">
        <v>36677</v>
      </c>
      <c r="AN7" s="5">
        <v>129254</v>
      </c>
      <c r="AO7" s="8">
        <v>40359</v>
      </c>
      <c r="AP7" s="5">
        <v>69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5.2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3.2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100.9422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44834</v>
      </c>
      <c r="J8" s="5">
        <v>52</v>
      </c>
      <c r="K8" s="8">
        <v>44804</v>
      </c>
      <c r="L8" s="5">
        <v>44.6</v>
      </c>
      <c r="M8" s="8">
        <v>44804</v>
      </c>
      <c r="N8" s="5">
        <v>43.7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-43</v>
      </c>
      <c r="AM8" s="8">
        <v>36707</v>
      </c>
      <c r="AN8" s="5">
        <v>129306</v>
      </c>
      <c r="AO8" s="8">
        <v>40390</v>
      </c>
      <c r="AP8" s="5">
        <v>152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2.76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100.7771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44865</v>
      </c>
      <c r="J9" s="5">
        <v>50.4</v>
      </c>
      <c r="K9" s="8">
        <v>44834</v>
      </c>
      <c r="L9" s="5">
        <v>49.5</v>
      </c>
      <c r="M9" s="8">
        <v>44834</v>
      </c>
      <c r="N9" s="5">
        <v>49.3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166</v>
      </c>
      <c r="AM9" s="8">
        <v>36738</v>
      </c>
      <c r="AN9" s="5">
        <v>129452</v>
      </c>
      <c r="AO9" s="8">
        <v>40421</v>
      </c>
      <c r="AP9" s="5">
        <v>99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2.4700000000000002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4.8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100.5939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44895</v>
      </c>
      <c r="J10" s="5">
        <v>47.7</v>
      </c>
      <c r="K10" s="8">
        <v>44865</v>
      </c>
      <c r="L10" s="5">
        <v>48.2</v>
      </c>
      <c r="M10" s="8">
        <v>44865</v>
      </c>
      <c r="N10" s="5">
        <v>47.8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6</v>
      </c>
      <c r="AM10" s="8">
        <v>36769</v>
      </c>
      <c r="AN10" s="5">
        <v>129318</v>
      </c>
      <c r="AO10" s="8">
        <v>40451</v>
      </c>
      <c r="AP10" s="5">
        <v>176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4.8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3.2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100.37820000000001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44926</v>
      </c>
      <c r="J11" s="5">
        <v>46.2</v>
      </c>
      <c r="K11" s="8">
        <v>44895</v>
      </c>
      <c r="L11" s="5">
        <v>46.4</v>
      </c>
      <c r="M11" s="8">
        <v>44895</v>
      </c>
      <c r="N11" s="5">
        <v>46.2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104</v>
      </c>
      <c r="AM11" s="8">
        <v>36799</v>
      </c>
      <c r="AN11" s="5">
        <v>129391</v>
      </c>
      <c r="AO11" s="8">
        <v>40482</v>
      </c>
      <c r="AP11" s="5">
        <v>129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3.61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100.1272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44957</v>
      </c>
      <c r="J12" s="5">
        <v>46.9</v>
      </c>
      <c r="K12" s="8">
        <v>44926</v>
      </c>
      <c r="L12" s="5">
        <v>45</v>
      </c>
      <c r="M12" s="8">
        <v>44926</v>
      </c>
      <c r="N12" s="5">
        <v>44.7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14</v>
      </c>
      <c r="AM12" s="8">
        <v>36830</v>
      </c>
      <c r="AN12" s="5">
        <v>129895</v>
      </c>
      <c r="AO12" s="8">
        <v>40512</v>
      </c>
      <c r="AP12" s="5">
        <v>130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4.9000000000000004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2.8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99.824399999999997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44985</v>
      </c>
      <c r="J13" s="5">
        <v>47.3</v>
      </c>
      <c r="K13" s="8">
        <v>44957</v>
      </c>
      <c r="L13" s="5">
        <v>46.8</v>
      </c>
      <c r="M13" s="8">
        <v>44957</v>
      </c>
      <c r="N13" s="5">
        <v>46.8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204</v>
      </c>
      <c r="AM13" s="8">
        <v>36860</v>
      </c>
      <c r="AN13" s="5">
        <v>129953</v>
      </c>
      <c r="AO13" s="8">
        <v>40543</v>
      </c>
      <c r="AP13" s="5">
        <v>103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1.23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2.9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99.479799999999997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45016</v>
      </c>
      <c r="J14" s="5">
        <v>49.2</v>
      </c>
      <c r="K14" s="8">
        <v>44985</v>
      </c>
      <c r="L14" s="5">
        <v>50.1</v>
      </c>
      <c r="M14" s="8">
        <v>44985</v>
      </c>
      <c r="N14" s="5">
        <v>50.6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160</v>
      </c>
      <c r="AM14" s="8">
        <v>36891</v>
      </c>
      <c r="AN14" s="5">
        <v>130513</v>
      </c>
      <c r="AO14" s="8">
        <v>40574</v>
      </c>
      <c r="AP14" s="5">
        <v>259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2.9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99.108900000000006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45046</v>
      </c>
      <c r="J15" s="5">
        <v>50.2</v>
      </c>
      <c r="K15" s="8">
        <v>45016</v>
      </c>
      <c r="L15" s="5">
        <v>52.3</v>
      </c>
      <c r="M15" s="8">
        <v>45016</v>
      </c>
      <c r="N15" s="5">
        <v>52.6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-13</v>
      </c>
      <c r="AM15" s="8">
        <v>36922</v>
      </c>
      <c r="AN15" s="5">
        <v>130245</v>
      </c>
      <c r="AO15" s="8">
        <v>40602</v>
      </c>
      <c r="AP15" s="5">
        <v>276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-0.56000000000000005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98.770700000000005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45077</v>
      </c>
      <c r="J16" s="5">
        <v>48.4</v>
      </c>
      <c r="K16" s="8">
        <v>45046</v>
      </c>
      <c r="L16" s="5">
        <v>53.4</v>
      </c>
      <c r="M16" s="8">
        <v>45046</v>
      </c>
      <c r="N16" s="5">
        <v>53.6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85</v>
      </c>
      <c r="AM16" s="8">
        <v>36950</v>
      </c>
      <c r="AN16" s="5">
        <v>130317</v>
      </c>
      <c r="AO16" s="8">
        <v>40633</v>
      </c>
      <c r="AP16" s="5">
        <v>260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-0.61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98.511399999999995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45107</v>
      </c>
      <c r="J17" s="5">
        <v>46.3</v>
      </c>
      <c r="K17" s="8">
        <v>45077</v>
      </c>
      <c r="L17" s="5">
        <v>54.3</v>
      </c>
      <c r="M17" s="8">
        <v>45077</v>
      </c>
      <c r="N17" s="5">
        <v>54.9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-37</v>
      </c>
      <c r="AM17" s="8">
        <v>36981</v>
      </c>
      <c r="AN17" s="5">
        <v>130245</v>
      </c>
      <c r="AO17" s="8">
        <v>40663</v>
      </c>
      <c r="AP17" s="5">
        <v>320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-1.04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98.343800000000002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45138</v>
      </c>
      <c r="J18" s="5">
        <v>49</v>
      </c>
      <c r="K18" s="8">
        <v>45107</v>
      </c>
      <c r="L18" s="5">
        <v>53.2</v>
      </c>
      <c r="M18" s="8">
        <v>45107</v>
      </c>
      <c r="N18" s="5">
        <v>54.4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-294</v>
      </c>
      <c r="AM18" s="8">
        <v>37011</v>
      </c>
      <c r="AN18" s="5">
        <v>129636</v>
      </c>
      <c r="AO18" s="8">
        <v>40694</v>
      </c>
      <c r="AP18" s="5">
        <v>164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-0.97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98.259500000000003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45169</v>
      </c>
      <c r="J19" s="5">
        <v>47.9</v>
      </c>
      <c r="K19" s="8">
        <v>45138</v>
      </c>
      <c r="L19" s="5">
        <v>52</v>
      </c>
      <c r="M19" s="8">
        <v>45138</v>
      </c>
      <c r="N19" s="5">
        <v>52.3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-48</v>
      </c>
      <c r="AM19" s="8">
        <v>37042</v>
      </c>
      <c r="AN19" s="5">
        <v>130005</v>
      </c>
      <c r="AO19" s="8">
        <v>40724</v>
      </c>
      <c r="AP19" s="5">
        <v>190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-0.82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3.2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98.233199999999997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45199</v>
      </c>
      <c r="J20" s="5">
        <v>49.8</v>
      </c>
      <c r="K20" s="8">
        <v>45169</v>
      </c>
      <c r="L20" s="5">
        <v>50.2</v>
      </c>
      <c r="M20" s="8">
        <v>45169</v>
      </c>
      <c r="N20" s="5">
        <v>50.5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-110</v>
      </c>
      <c r="AM20" s="8">
        <v>37072</v>
      </c>
      <c r="AN20" s="5">
        <v>129666</v>
      </c>
      <c r="AO20" s="8">
        <v>40755</v>
      </c>
      <c r="AP20" s="5">
        <v>220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-0.43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98.210300000000004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45230</v>
      </c>
      <c r="J21" s="5">
        <v>50</v>
      </c>
      <c r="K21" s="8">
        <v>45199</v>
      </c>
      <c r="L21" s="5">
        <v>50.2</v>
      </c>
      <c r="M21" s="8">
        <v>45199</v>
      </c>
      <c r="N21" s="5">
        <v>50.1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-128</v>
      </c>
      <c r="AM21" s="8">
        <v>37103</v>
      </c>
      <c r="AN21" s="5">
        <v>130144</v>
      </c>
      <c r="AO21" s="8">
        <v>40786</v>
      </c>
      <c r="AP21" s="5">
        <v>211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-0.41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3.3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98.166200000000003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45260</v>
      </c>
      <c r="J22" s="5">
        <v>49.4</v>
      </c>
      <c r="K22" s="8">
        <v>45230</v>
      </c>
      <c r="L22" s="5">
        <v>50.7</v>
      </c>
      <c r="M22" s="8">
        <v>45230</v>
      </c>
      <c r="N22" s="5">
        <v>50.6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-150</v>
      </c>
      <c r="AM22" s="8">
        <v>37134</v>
      </c>
      <c r="AN22" s="5">
        <v>129347</v>
      </c>
      <c r="AO22" s="8">
        <v>40816</v>
      </c>
      <c r="AP22" s="5">
        <v>277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-0.11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98.103700000000003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45291</v>
      </c>
      <c r="J23" s="5">
        <v>47.9</v>
      </c>
      <c r="K23" s="8">
        <v>45260</v>
      </c>
      <c r="L23" s="5">
        <v>50.7</v>
      </c>
      <c r="M23" s="8">
        <v>45260</v>
      </c>
      <c r="N23" s="5">
        <v>50.8</v>
      </c>
      <c r="O23" s="8">
        <v>37164</v>
      </c>
      <c r="P23" s="5">
        <v>47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-258</v>
      </c>
      <c r="AM23" s="8">
        <v>37164</v>
      </c>
      <c r="AN23" s="5">
        <v>129508</v>
      </c>
      <c r="AO23" s="8">
        <v>40847</v>
      </c>
      <c r="AP23" s="5">
        <v>127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-1.69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3.5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98.063199999999995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45322</v>
      </c>
      <c r="J24" s="5">
        <v>50.7</v>
      </c>
      <c r="K24" s="8">
        <v>45291</v>
      </c>
      <c r="L24" s="5">
        <v>50.9</v>
      </c>
      <c r="M24" s="8">
        <v>45291</v>
      </c>
      <c r="N24" s="5">
        <v>51.4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-311</v>
      </c>
      <c r="AM24" s="8">
        <v>37195</v>
      </c>
      <c r="AN24" s="5">
        <v>128777</v>
      </c>
      <c r="AO24" s="8">
        <v>40877</v>
      </c>
      <c r="AP24" s="5">
        <v>188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-2.0099999999999998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3.7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98.114599999999996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45351</v>
      </c>
      <c r="J25" s="5">
        <v>52.2</v>
      </c>
      <c r="K25" s="8">
        <v>45322</v>
      </c>
      <c r="L25" s="5">
        <v>52</v>
      </c>
      <c r="M25" s="8">
        <v>45322</v>
      </c>
      <c r="N25" s="5">
        <v>52.5</v>
      </c>
      <c r="O25" s="8">
        <v>37225</v>
      </c>
      <c r="P25" s="5">
        <v>42.6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-308</v>
      </c>
      <c r="AM25" s="8">
        <v>37225</v>
      </c>
      <c r="AN25" s="5">
        <v>128774</v>
      </c>
      <c r="AO25" s="8">
        <v>40908</v>
      </c>
      <c r="AP25" s="5">
        <v>126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-0.51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98.283699999999996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45382</v>
      </c>
      <c r="J26" s="5">
        <v>51.9</v>
      </c>
      <c r="K26" s="8">
        <v>45351</v>
      </c>
      <c r="L26" s="5">
        <v>52.5</v>
      </c>
      <c r="M26" s="8">
        <v>45351</v>
      </c>
      <c r="N26" s="5">
        <v>52.3</v>
      </c>
      <c r="O26" s="8">
        <v>37256</v>
      </c>
      <c r="P26" s="5">
        <v>42.7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-161</v>
      </c>
      <c r="AM26" s="8">
        <v>37256</v>
      </c>
      <c r="AN26" s="5">
        <v>128874</v>
      </c>
      <c r="AO26" s="8">
        <v>40939</v>
      </c>
      <c r="AP26" s="5">
        <v>317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0.99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3.3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98.549599999999998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45412</v>
      </c>
      <c r="J27" s="5">
        <v>50</v>
      </c>
      <c r="K27" s="8">
        <v>45382</v>
      </c>
      <c r="L27" s="5">
        <v>52.1</v>
      </c>
      <c r="M27" s="8">
        <v>45382</v>
      </c>
      <c r="N27" s="5">
        <v>51.7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-124</v>
      </c>
      <c r="AM27" s="8">
        <v>37287</v>
      </c>
      <c r="AN27" s="5">
        <v>128747</v>
      </c>
      <c r="AO27" s="8">
        <v>40968</v>
      </c>
      <c r="AP27" s="5">
        <v>316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2.4500000000000002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98.857500000000002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45443</v>
      </c>
      <c r="J28" s="5">
        <v>51.3</v>
      </c>
      <c r="K28" s="8">
        <v>45412</v>
      </c>
      <c r="L28" s="5">
        <v>51.3</v>
      </c>
      <c r="M28" s="8">
        <v>45412</v>
      </c>
      <c r="N28" s="5">
        <v>51.3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-123</v>
      </c>
      <c r="AM28" s="8">
        <v>37315</v>
      </c>
      <c r="AN28" s="5">
        <v>129762</v>
      </c>
      <c r="AO28" s="8">
        <v>40999</v>
      </c>
      <c r="AP28" s="5">
        <v>235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4.09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3.4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99.149699999999996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45473</v>
      </c>
      <c r="J29" s="5">
        <v>51.6</v>
      </c>
      <c r="K29" s="8">
        <v>45443</v>
      </c>
      <c r="L29" s="5">
        <v>54.5</v>
      </c>
      <c r="M29" s="8">
        <v>45443</v>
      </c>
      <c r="N29" s="5">
        <v>54.8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-14</v>
      </c>
      <c r="AM29" s="8">
        <v>37346</v>
      </c>
      <c r="AN29" s="5">
        <v>129398</v>
      </c>
      <c r="AO29" s="8">
        <v>41029</v>
      </c>
      <c r="AP29" s="5">
        <v>235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3.07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99.369600000000005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45504</v>
      </c>
      <c r="J30" s="5">
        <v>49.6</v>
      </c>
      <c r="K30" s="8">
        <v>45473</v>
      </c>
      <c r="L30" s="5">
        <v>54.8</v>
      </c>
      <c r="M30" s="8">
        <v>45473</v>
      </c>
      <c r="N30" s="5">
        <v>55.3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-107</v>
      </c>
      <c r="AM30" s="8">
        <v>37376</v>
      </c>
      <c r="AN30" s="5">
        <v>129407</v>
      </c>
      <c r="AO30" s="8">
        <v>41060</v>
      </c>
      <c r="AP30" s="5">
        <v>106</v>
      </c>
      <c r="AQ30" s="8">
        <v>37376</v>
      </c>
      <c r="AR30" s="5">
        <v>5.9</v>
      </c>
      <c r="AS30" s="8">
        <v>39629</v>
      </c>
      <c r="AT30" s="5">
        <v>34.299999999999997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3.31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99.461500000000001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45535</v>
      </c>
      <c r="J31" s="5">
        <v>47.9</v>
      </c>
      <c r="K31" s="8">
        <v>45504</v>
      </c>
      <c r="L31" s="5">
        <v>54.3</v>
      </c>
      <c r="M31" s="8">
        <v>45504</v>
      </c>
      <c r="N31" s="5">
        <v>55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17</v>
      </c>
      <c r="AM31" s="8">
        <v>37407</v>
      </c>
      <c r="AN31" s="5">
        <v>129323</v>
      </c>
      <c r="AO31" s="8">
        <v>41090</v>
      </c>
      <c r="AP31" s="5">
        <v>211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2.6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99.4054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45565</v>
      </c>
      <c r="J32" s="5">
        <v>47.3</v>
      </c>
      <c r="K32" s="8">
        <v>45535</v>
      </c>
      <c r="L32" s="5">
        <v>54.6</v>
      </c>
      <c r="M32" s="8">
        <v>45535</v>
      </c>
      <c r="N32" s="5">
        <v>55.7</v>
      </c>
      <c r="O32" s="8">
        <v>37437</v>
      </c>
      <c r="P32" s="5">
        <v>57.1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41</v>
      </c>
      <c r="AM32" s="8">
        <v>37437</v>
      </c>
      <c r="AN32" s="5">
        <v>129423</v>
      </c>
      <c r="AO32" s="8">
        <v>41121</v>
      </c>
      <c r="AP32" s="5">
        <v>16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3.19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99.209900000000005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45596</v>
      </c>
      <c r="J33" s="5">
        <v>48.5</v>
      </c>
      <c r="K33" s="8">
        <v>45565</v>
      </c>
      <c r="L33" s="5">
        <v>54</v>
      </c>
      <c r="M33" s="8">
        <v>45565</v>
      </c>
      <c r="N33" s="5">
        <v>55.2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-90</v>
      </c>
      <c r="AM33" s="8">
        <v>37468</v>
      </c>
      <c r="AN33" s="5">
        <v>129168</v>
      </c>
      <c r="AO33" s="8">
        <v>41152</v>
      </c>
      <c r="AP33" s="5">
        <v>122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1.31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98.927899999999994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45626</v>
      </c>
      <c r="J34" s="5">
        <v>49.7</v>
      </c>
      <c r="K34" s="8">
        <v>45596</v>
      </c>
      <c r="L34" s="5">
        <v>54.1</v>
      </c>
      <c r="M34" s="8">
        <v>45596</v>
      </c>
      <c r="N34" s="5">
        <v>55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-1</v>
      </c>
      <c r="AM34" s="8">
        <v>37499</v>
      </c>
      <c r="AN34" s="5">
        <v>129965</v>
      </c>
      <c r="AO34" s="8">
        <v>41182</v>
      </c>
      <c r="AP34" s="5">
        <v>154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98.626499999999993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45657</v>
      </c>
      <c r="J35" s="5">
        <v>49.4</v>
      </c>
      <c r="K35" s="8">
        <v>45626</v>
      </c>
      <c r="L35" s="5">
        <v>54.9</v>
      </c>
      <c r="M35" s="8">
        <v>45626</v>
      </c>
      <c r="N35" s="5">
        <v>56.1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-79</v>
      </c>
      <c r="AM35" s="8">
        <v>37529</v>
      </c>
      <c r="AN35" s="5">
        <v>130103</v>
      </c>
      <c r="AO35" s="8">
        <v>41213</v>
      </c>
      <c r="AP35" s="5">
        <v>304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1.78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98.346599999999995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45688</v>
      </c>
      <c r="J36" s="5">
        <v>51.2</v>
      </c>
      <c r="K36" s="8">
        <v>45657</v>
      </c>
      <c r="L36" s="5">
        <v>55.4</v>
      </c>
      <c r="M36" s="8">
        <v>45657</v>
      </c>
      <c r="N36" s="5">
        <v>56.8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114</v>
      </c>
      <c r="AM36" s="8">
        <v>37560</v>
      </c>
      <c r="AN36" s="5">
        <v>129410</v>
      </c>
      <c r="AO36" s="8">
        <v>41243</v>
      </c>
      <c r="AP36" s="5">
        <v>298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0.47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2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98.126199999999997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45716</v>
      </c>
      <c r="J37" s="5">
        <v>52.7</v>
      </c>
      <c r="K37" s="8">
        <v>45688</v>
      </c>
      <c r="L37" s="5">
        <v>52.7</v>
      </c>
      <c r="M37" s="8">
        <v>45688</v>
      </c>
      <c r="N37" s="5">
        <v>52.9</v>
      </c>
      <c r="O37" s="8">
        <v>37590</v>
      </c>
      <c r="P37" s="5">
        <v>53.9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-1</v>
      </c>
      <c r="AM37" s="8">
        <v>37590</v>
      </c>
      <c r="AN37" s="5">
        <v>128920</v>
      </c>
      <c r="AO37" s="8">
        <v>41274</v>
      </c>
      <c r="AP37" s="5">
        <v>-131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97.980199999999996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45747</v>
      </c>
      <c r="J38" s="5">
        <v>50.2</v>
      </c>
      <c r="K38" s="8">
        <v>45716</v>
      </c>
      <c r="L38" s="5">
        <v>51.6</v>
      </c>
      <c r="M38" s="8">
        <v>45716</v>
      </c>
      <c r="N38" s="5">
        <v>51</v>
      </c>
      <c r="O38" s="8">
        <v>37621</v>
      </c>
      <c r="P38" s="5">
        <v>53.3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-151</v>
      </c>
      <c r="AM38" s="8">
        <v>37621</v>
      </c>
      <c r="AN38" s="5">
        <v>129335</v>
      </c>
      <c r="AO38" s="8">
        <v>41305</v>
      </c>
      <c r="AP38" s="5">
        <v>459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1.49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2.2000000000000002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97.881900000000002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K39" s="8">
        <v>45747</v>
      </c>
      <c r="L39" s="5">
        <v>53.5</v>
      </c>
      <c r="M39" s="8">
        <v>45747</v>
      </c>
      <c r="N39" s="5">
        <v>54.4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108</v>
      </c>
      <c r="AM39" s="8">
        <v>37652</v>
      </c>
      <c r="AN39" s="5">
        <v>130152</v>
      </c>
      <c r="AO39" s="8">
        <v>41333</v>
      </c>
      <c r="AP39" s="5">
        <v>180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2.72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1.9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97.809799999999996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-132</v>
      </c>
      <c r="AM40" s="8">
        <v>37680</v>
      </c>
      <c r="AN40" s="5">
        <v>130524</v>
      </c>
      <c r="AO40" s="8">
        <v>41364</v>
      </c>
      <c r="AP40" s="5">
        <v>166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-0.23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97.774600000000007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-206</v>
      </c>
      <c r="AM41" s="8">
        <v>37711</v>
      </c>
      <c r="AN41" s="5">
        <v>130299</v>
      </c>
      <c r="AO41" s="8">
        <v>41394</v>
      </c>
      <c r="AP41" s="5">
        <v>43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1.8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97.808499999999995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-63</v>
      </c>
      <c r="AM42" s="8">
        <v>37741</v>
      </c>
      <c r="AN42" s="5">
        <v>130481</v>
      </c>
      <c r="AO42" s="8">
        <v>41425</v>
      </c>
      <c r="AP42" s="5">
        <v>188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0.68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97.939099999999996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24</v>
      </c>
      <c r="AM43" s="8">
        <v>37772</v>
      </c>
      <c r="AN43" s="5">
        <v>130279</v>
      </c>
      <c r="AO43" s="8">
        <v>41455</v>
      </c>
      <c r="AP43" s="5">
        <v>53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98.1614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55.1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-11</v>
      </c>
      <c r="AM44" s="8">
        <v>37802</v>
      </c>
      <c r="AN44" s="5">
        <v>130356</v>
      </c>
      <c r="AO44" s="8">
        <v>41486</v>
      </c>
      <c r="AP44" s="5">
        <v>175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3.5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98.448999999999998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-1</v>
      </c>
      <c r="AM45" s="8">
        <v>37833</v>
      </c>
      <c r="AN45" s="5">
        <v>129913</v>
      </c>
      <c r="AO45" s="8">
        <v>41517</v>
      </c>
      <c r="AP45" s="5">
        <v>249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4.33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98.787400000000005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174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1.9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99.165700000000001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53.6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100</v>
      </c>
      <c r="AM47" s="8">
        <v>37894</v>
      </c>
      <c r="AN47" s="5">
        <v>129754</v>
      </c>
      <c r="AO47" s="8">
        <v>41578</v>
      </c>
      <c r="AP47" s="5">
        <v>90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3.28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1.8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99.571700000000007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54.5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222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1.7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99.983400000000003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41</v>
      </c>
      <c r="AM49" s="8">
        <v>37955</v>
      </c>
      <c r="AN49" s="5">
        <v>130437</v>
      </c>
      <c r="AO49" s="8">
        <v>41639</v>
      </c>
      <c r="AP49" s="5">
        <v>580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5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2.1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100.36750000000001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108</v>
      </c>
      <c r="AM50" s="8">
        <v>37986</v>
      </c>
      <c r="AN50" s="5">
        <v>130431</v>
      </c>
      <c r="AO50" s="8">
        <v>41670</v>
      </c>
      <c r="AP50" s="5">
        <v>72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1.8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100.69029999999999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167</v>
      </c>
      <c r="AM51" s="8">
        <v>38017</v>
      </c>
      <c r="AN51" s="5">
        <v>130847</v>
      </c>
      <c r="AO51" s="8">
        <v>41698</v>
      </c>
      <c r="AP51" s="5">
        <v>220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4.18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100.9341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64</v>
      </c>
      <c r="AM52" s="8">
        <v>38046</v>
      </c>
      <c r="AN52" s="5">
        <v>130909</v>
      </c>
      <c r="AO52" s="8">
        <v>41729</v>
      </c>
      <c r="AP52" s="5">
        <v>189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4.16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101.0804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319</v>
      </c>
      <c r="AM53" s="8">
        <v>38077</v>
      </c>
      <c r="AN53" s="5">
        <v>131224</v>
      </c>
      <c r="AO53" s="8">
        <v>41759</v>
      </c>
      <c r="AP53" s="5">
        <v>273</v>
      </c>
      <c r="AQ53" s="8">
        <v>38077</v>
      </c>
      <c r="AR53" s="5">
        <v>5.8</v>
      </c>
      <c r="AS53" s="8">
        <v>40329</v>
      </c>
      <c r="AT53" s="5">
        <v>34.200000000000003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101.1456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273</v>
      </c>
      <c r="AM54" s="8">
        <v>38107</v>
      </c>
      <c r="AN54" s="5">
        <v>131176</v>
      </c>
      <c r="AO54" s="8">
        <v>41790</v>
      </c>
      <c r="AP54" s="5">
        <v>269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101.1442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285</v>
      </c>
      <c r="AM55" s="8">
        <v>38138</v>
      </c>
      <c r="AN55" s="5">
        <v>131381</v>
      </c>
      <c r="AO55" s="8">
        <v>41820</v>
      </c>
      <c r="AP55" s="5">
        <v>286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5.07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101.09780000000001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97</v>
      </c>
      <c r="AM56" s="8">
        <v>38168</v>
      </c>
      <c r="AN56" s="5">
        <v>131702</v>
      </c>
      <c r="AO56" s="8">
        <v>41851</v>
      </c>
      <c r="AP56" s="5">
        <v>246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3.59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101.0162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59</v>
      </c>
      <c r="AM57" s="8">
        <v>38199</v>
      </c>
      <c r="AN57" s="5">
        <v>132009</v>
      </c>
      <c r="AO57" s="8">
        <v>41882</v>
      </c>
      <c r="AP57" s="5">
        <v>292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4.53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1.9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100.9063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59.6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87</v>
      </c>
      <c r="AM58" s="8">
        <v>38230</v>
      </c>
      <c r="AN58" s="5">
        <v>131971</v>
      </c>
      <c r="AO58" s="8">
        <v>41912</v>
      </c>
      <c r="AP58" s="5">
        <v>145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3.83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1.9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100.78489999999999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151</v>
      </c>
      <c r="AM59" s="8">
        <v>38260</v>
      </c>
      <c r="AN59" s="5">
        <v>132142</v>
      </c>
      <c r="AO59" s="8">
        <v>41943</v>
      </c>
      <c r="AP59" s="5">
        <v>302</v>
      </c>
      <c r="AQ59" s="8">
        <v>38260</v>
      </c>
      <c r="AR59" s="5">
        <v>5.4</v>
      </c>
      <c r="AS59" s="8">
        <v>40512</v>
      </c>
      <c r="AT59" s="5">
        <v>34.200000000000003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3.87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100.67910000000001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340</v>
      </c>
      <c r="AM60" s="8">
        <v>38291</v>
      </c>
      <c r="AN60" s="5">
        <v>132540</v>
      </c>
      <c r="AO60" s="8">
        <v>41973</v>
      </c>
      <c r="AP60" s="5">
        <v>231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4.26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100.6073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73</v>
      </c>
      <c r="AM61" s="8">
        <v>38321</v>
      </c>
      <c r="AN61" s="5">
        <v>132703</v>
      </c>
      <c r="AO61" s="8">
        <v>42004</v>
      </c>
      <c r="AP61" s="5">
        <v>267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100.57810000000001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125</v>
      </c>
      <c r="AM62" s="8">
        <v>38352</v>
      </c>
      <c r="AN62" s="5">
        <v>132989</v>
      </c>
      <c r="AO62" s="8">
        <v>42035</v>
      </c>
      <c r="AP62" s="5">
        <v>126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100.5646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152</v>
      </c>
      <c r="AM63" s="8">
        <v>38383</v>
      </c>
      <c r="AN63" s="5">
        <v>132635</v>
      </c>
      <c r="AO63" s="8">
        <v>42063</v>
      </c>
      <c r="AP63" s="5">
        <v>126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4.0999999999999996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100.5305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252</v>
      </c>
      <c r="AM64" s="8">
        <v>38411</v>
      </c>
      <c r="AN64" s="5">
        <v>132809</v>
      </c>
      <c r="AO64" s="8">
        <v>42094</v>
      </c>
      <c r="AP64" s="5">
        <v>138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4.5999999999999996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100.4691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119</v>
      </c>
      <c r="AM65" s="8">
        <v>38442</v>
      </c>
      <c r="AN65" s="5">
        <v>133016</v>
      </c>
      <c r="AO65" s="8">
        <v>42124</v>
      </c>
      <c r="AP65" s="5">
        <v>264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1.9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100.3916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65.400000000000006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367</v>
      </c>
      <c r="AM66" s="8">
        <v>38472</v>
      </c>
      <c r="AN66" s="5">
        <v>133557</v>
      </c>
      <c r="AO66" s="8">
        <v>42155</v>
      </c>
      <c r="AP66" s="5">
        <v>310</v>
      </c>
      <c r="AQ66" s="8">
        <v>38472</v>
      </c>
      <c r="AR66" s="5">
        <v>5.2</v>
      </c>
      <c r="AS66" s="8">
        <v>40724</v>
      </c>
      <c r="AT66" s="5">
        <v>34.299999999999997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100.3343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170</v>
      </c>
      <c r="AM67" s="8">
        <v>38503</v>
      </c>
      <c r="AN67" s="5">
        <v>133720</v>
      </c>
      <c r="AO67" s="8">
        <v>42185</v>
      </c>
      <c r="AP67" s="5">
        <v>145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1.6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100.3229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258</v>
      </c>
      <c r="AM68" s="8">
        <v>38533</v>
      </c>
      <c r="AN68" s="5">
        <v>134190</v>
      </c>
      <c r="AO68" s="8">
        <v>42216</v>
      </c>
      <c r="AP68" s="5">
        <v>245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100.3556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353</v>
      </c>
      <c r="AM69" s="8">
        <v>38564</v>
      </c>
      <c r="AN69" s="5">
        <v>134649</v>
      </c>
      <c r="AO69" s="8">
        <v>42247</v>
      </c>
      <c r="AP69" s="5">
        <v>143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3.87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2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100.4075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203</v>
      </c>
      <c r="AM70" s="8">
        <v>38595</v>
      </c>
      <c r="AN70" s="5">
        <v>135020</v>
      </c>
      <c r="AO70" s="8">
        <v>42277</v>
      </c>
      <c r="AP70" s="5">
        <v>306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4.09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100.4821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51</v>
      </c>
      <c r="AM71" s="8">
        <v>38625</v>
      </c>
      <c r="AN71" s="5">
        <v>135101</v>
      </c>
      <c r="AO71" s="8">
        <v>42308</v>
      </c>
      <c r="AP71" s="5">
        <v>229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100.5919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89</v>
      </c>
      <c r="AM72" s="8">
        <v>38656</v>
      </c>
      <c r="AN72" s="5">
        <v>135192</v>
      </c>
      <c r="AO72" s="8">
        <v>42338</v>
      </c>
      <c r="AP72" s="5">
        <v>102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0.8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3.79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100.74720000000001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356</v>
      </c>
      <c r="AM73" s="8">
        <v>38686</v>
      </c>
      <c r="AN73" s="5">
        <v>135169</v>
      </c>
      <c r="AO73" s="8">
        <v>42369</v>
      </c>
      <c r="AP73" s="5">
        <v>146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2.1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100.93219999999999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219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101.1073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268</v>
      </c>
      <c r="AM75" s="8">
        <v>38748</v>
      </c>
      <c r="AN75" s="5">
        <v>135704</v>
      </c>
      <c r="AO75" s="8">
        <v>42429</v>
      </c>
      <c r="AP75" s="5">
        <v>250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0.5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101.2419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305</v>
      </c>
      <c r="AM76" s="8">
        <v>38776</v>
      </c>
      <c r="AN76" s="5">
        <v>135583</v>
      </c>
      <c r="AO76" s="8">
        <v>42460</v>
      </c>
      <c r="AP76" s="5">
        <v>158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0.9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101.3267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305</v>
      </c>
      <c r="AM77" s="8">
        <v>38807</v>
      </c>
      <c r="AN77" s="5">
        <v>135772</v>
      </c>
      <c r="AO77" s="8">
        <v>42490</v>
      </c>
      <c r="AP77" s="5">
        <v>246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3.74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101.3556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172</v>
      </c>
      <c r="AM78" s="8">
        <v>38837</v>
      </c>
      <c r="AN78" s="5">
        <v>135623</v>
      </c>
      <c r="AO78" s="8">
        <v>42521</v>
      </c>
      <c r="AP78" s="5">
        <v>49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3.04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101.3257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58.5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41</v>
      </c>
      <c r="AM79" s="8">
        <v>38868</v>
      </c>
      <c r="AN79" s="5">
        <v>136370</v>
      </c>
      <c r="AO79" s="8">
        <v>42551</v>
      </c>
      <c r="AP79" s="5">
        <v>264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2.5099999999999998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2.1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101.2615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86</v>
      </c>
      <c r="AM80" s="8">
        <v>38898</v>
      </c>
      <c r="AN80" s="5">
        <v>136336</v>
      </c>
      <c r="AO80" s="8">
        <v>42582</v>
      </c>
      <c r="AP80" s="5">
        <v>211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101.2022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123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101.1674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164</v>
      </c>
      <c r="AM82" s="8">
        <v>38960</v>
      </c>
      <c r="AN82" s="5">
        <v>137053</v>
      </c>
      <c r="AO82" s="8">
        <v>42643</v>
      </c>
      <c r="AP82" s="5">
        <v>180</v>
      </c>
      <c r="AQ82" s="8">
        <v>38960</v>
      </c>
      <c r="AR82" s="5">
        <v>4.7</v>
      </c>
      <c r="AS82" s="8">
        <v>41213</v>
      </c>
      <c r="AT82" s="5">
        <v>34.4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101.17870000000001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136</v>
      </c>
      <c r="AM83" s="8">
        <v>38990</v>
      </c>
      <c r="AN83" s="5">
        <v>137391</v>
      </c>
      <c r="AO83" s="8">
        <v>42674</v>
      </c>
      <c r="AP83" s="5">
        <v>157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101.2423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17</v>
      </c>
      <c r="AM84" s="8">
        <v>39021</v>
      </c>
      <c r="AN84" s="5">
        <v>137824</v>
      </c>
      <c r="AO84" s="8">
        <v>42704</v>
      </c>
      <c r="AP84" s="5">
        <v>215</v>
      </c>
      <c r="AQ84" s="8">
        <v>39021</v>
      </c>
      <c r="AR84" s="5">
        <v>4.4000000000000004</v>
      </c>
      <c r="AS84" s="8">
        <v>41274</v>
      </c>
      <c r="AT84" s="5">
        <v>34.5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101.3379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215</v>
      </c>
      <c r="AM85" s="8">
        <v>39051</v>
      </c>
      <c r="AN85" s="5">
        <v>138020</v>
      </c>
      <c r="AO85" s="8">
        <v>42735</v>
      </c>
      <c r="AP85" s="5">
        <v>106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101.4522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188</v>
      </c>
      <c r="AM86" s="8">
        <v>39082</v>
      </c>
      <c r="AN86" s="5">
        <v>138409</v>
      </c>
      <c r="AO86" s="8">
        <v>42766</v>
      </c>
      <c r="AP86" s="5">
        <v>228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3.64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2.4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101.5754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223</v>
      </c>
      <c r="AM87" s="8">
        <v>39113</v>
      </c>
      <c r="AN87" s="5">
        <v>138549</v>
      </c>
      <c r="AO87" s="8">
        <v>42794</v>
      </c>
      <c r="AP87" s="5">
        <v>86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1.97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2.1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101.6955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86</v>
      </c>
      <c r="AM88" s="8">
        <v>39141</v>
      </c>
      <c r="AN88" s="5">
        <v>138197</v>
      </c>
      <c r="AO88" s="8">
        <v>42825</v>
      </c>
      <c r="AP88" s="5">
        <v>106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2.74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101.8133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224</v>
      </c>
      <c r="AM89" s="8">
        <v>39172</v>
      </c>
      <c r="AN89" s="5">
        <v>138497</v>
      </c>
      <c r="AO89" s="8">
        <v>42855</v>
      </c>
      <c r="AP89" s="5">
        <v>147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2.72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101.9354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54.6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63</v>
      </c>
      <c r="AM90" s="8">
        <v>39202</v>
      </c>
      <c r="AN90" s="5">
        <v>138060</v>
      </c>
      <c r="AO90" s="8">
        <v>42886</v>
      </c>
      <c r="AP90" s="5">
        <v>241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1.71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102.05119999999999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60.7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148</v>
      </c>
      <c r="AM91" s="8">
        <v>39233</v>
      </c>
      <c r="AN91" s="5">
        <v>138417</v>
      </c>
      <c r="AO91" s="8">
        <v>42916</v>
      </c>
      <c r="AP91" s="5">
        <v>189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102.13930000000001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76</v>
      </c>
      <c r="AM92" s="8">
        <v>39263</v>
      </c>
      <c r="AN92" s="5">
        <v>138545</v>
      </c>
      <c r="AO92" s="8">
        <v>42947</v>
      </c>
      <c r="AP92" s="5">
        <v>165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102.18519999999999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-25</v>
      </c>
      <c r="AM93" s="8">
        <v>39294</v>
      </c>
      <c r="AN93" s="5">
        <v>138640</v>
      </c>
      <c r="AO93" s="8">
        <v>42978</v>
      </c>
      <c r="AP93" s="5">
        <v>165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0.3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1.8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102.1726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-31</v>
      </c>
      <c r="AM94" s="8">
        <v>39325</v>
      </c>
      <c r="AN94" s="5">
        <v>138723</v>
      </c>
      <c r="AO94" s="8">
        <v>43008</v>
      </c>
      <c r="AP94" s="5">
        <v>246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1.25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102.0984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88</v>
      </c>
      <c r="AM95" s="8">
        <v>39355</v>
      </c>
      <c r="AN95" s="5">
        <v>138999</v>
      </c>
      <c r="AO95" s="8">
        <v>43039</v>
      </c>
      <c r="AP95" s="5">
        <v>109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101.99039999999999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76</v>
      </c>
      <c r="AM96" s="8">
        <v>39386</v>
      </c>
      <c r="AN96" s="5">
        <v>138982</v>
      </c>
      <c r="AO96" s="8">
        <v>43069</v>
      </c>
      <c r="AP96" s="5">
        <v>210</v>
      </c>
      <c r="AQ96" s="8">
        <v>39386</v>
      </c>
      <c r="AR96" s="5">
        <v>4.7</v>
      </c>
      <c r="AS96" s="8">
        <v>41639</v>
      </c>
      <c r="AT96" s="5">
        <v>34.4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1.6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1.9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101.8694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114</v>
      </c>
      <c r="AM97" s="8">
        <v>39416</v>
      </c>
      <c r="AN97" s="5">
        <v>139552</v>
      </c>
      <c r="AO97" s="8">
        <v>43100</v>
      </c>
      <c r="AP97" s="5">
        <v>214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101.74079999999999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104</v>
      </c>
      <c r="AM98" s="8">
        <v>39447</v>
      </c>
      <c r="AN98" s="5">
        <v>139040</v>
      </c>
      <c r="AO98" s="8">
        <v>43131</v>
      </c>
      <c r="AP98" s="5">
        <v>244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0.41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101.61660000000001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-4</v>
      </c>
      <c r="AM99" s="8">
        <v>39478</v>
      </c>
      <c r="AN99" s="5">
        <v>138886</v>
      </c>
      <c r="AO99" s="8">
        <v>43159</v>
      </c>
      <c r="AP99" s="5">
        <v>226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101.4872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47.1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-64</v>
      </c>
      <c r="AM100" s="8">
        <v>39507</v>
      </c>
      <c r="AN100" s="5">
        <v>138426</v>
      </c>
      <c r="AO100" s="8">
        <v>43190</v>
      </c>
      <c r="AP100" s="5">
        <v>191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101.34059999999999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82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-1.1299999999999999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101.1788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110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0.08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100.97669999999999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50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-187</v>
      </c>
      <c r="AM103" s="8">
        <v>39599</v>
      </c>
      <c r="AN103" s="5">
        <v>138375</v>
      </c>
      <c r="AO103" s="8">
        <v>43281</v>
      </c>
      <c r="AP103" s="5">
        <v>207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-0.39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2.2000000000000002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100.7003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49.7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-153</v>
      </c>
      <c r="AM104" s="8">
        <v>39629</v>
      </c>
      <c r="AN104" s="5">
        <v>138670</v>
      </c>
      <c r="AO104" s="8">
        <v>43312</v>
      </c>
      <c r="AP104" s="5">
        <v>171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-1.35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100.3103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-200</v>
      </c>
      <c r="AM105" s="8">
        <v>39660</v>
      </c>
      <c r="AN105" s="5">
        <v>138317</v>
      </c>
      <c r="AO105" s="8">
        <v>43343</v>
      </c>
      <c r="AP105" s="5">
        <v>244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-1.57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99.772199999999998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-287</v>
      </c>
      <c r="AM106" s="8">
        <v>39691</v>
      </c>
      <c r="AN106" s="5">
        <v>138447</v>
      </c>
      <c r="AO106" s="8">
        <v>43373</v>
      </c>
      <c r="AP106" s="5">
        <v>78</v>
      </c>
      <c r="AQ106" s="8">
        <v>39691</v>
      </c>
      <c r="AR106" s="5">
        <v>6.1</v>
      </c>
      <c r="AS106" s="8">
        <v>41943</v>
      </c>
      <c r="AT106" s="5">
        <v>34.6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-1.1399999999999999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99.071700000000007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56.1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-449</v>
      </c>
      <c r="AM107" s="8">
        <v>39721</v>
      </c>
      <c r="AN107" s="5">
        <v>137952</v>
      </c>
      <c r="AO107" s="8">
        <v>43404</v>
      </c>
      <c r="AP107" s="5">
        <v>255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98.223699999999994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-469</v>
      </c>
      <c r="AM108" s="8">
        <v>39752</v>
      </c>
      <c r="AN108" s="5">
        <v>138071</v>
      </c>
      <c r="AO108" s="8">
        <v>43434</v>
      </c>
      <c r="AP108" s="5">
        <v>195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-6.36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97.291799999999995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-750</v>
      </c>
      <c r="AM109" s="8">
        <v>39782</v>
      </c>
      <c r="AN109" s="5">
        <v>137146</v>
      </c>
      <c r="AO109" s="8">
        <v>43465</v>
      </c>
      <c r="AP109" s="5">
        <v>22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-10.32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96.3994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-696</v>
      </c>
      <c r="AM110" s="8">
        <v>39813</v>
      </c>
      <c r="AN110" s="5">
        <v>136365</v>
      </c>
      <c r="AO110" s="8">
        <v>43496</v>
      </c>
      <c r="AP110" s="5">
        <v>409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-10.97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2.2999999999999998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95.648200000000003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-769</v>
      </c>
      <c r="AM111" s="8">
        <v>39844</v>
      </c>
      <c r="AN111" s="5">
        <v>135398</v>
      </c>
      <c r="AO111" s="8">
        <v>43524</v>
      </c>
      <c r="AP111" s="5">
        <v>159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-9.32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95.102699999999999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-761</v>
      </c>
      <c r="AM112" s="8">
        <v>39872</v>
      </c>
      <c r="AN112" s="5">
        <v>134760</v>
      </c>
      <c r="AO112" s="8">
        <v>43555</v>
      </c>
      <c r="AP112" s="5">
        <v>-36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-8.7100000000000009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94.800399999999996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-825</v>
      </c>
      <c r="AM113" s="8">
        <v>39903</v>
      </c>
      <c r="AN113" s="5">
        <v>133900</v>
      </c>
      <c r="AO113" s="8">
        <v>43585</v>
      </c>
      <c r="AP113" s="5">
        <v>53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-8.73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94.758799999999994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-671</v>
      </c>
      <c r="AM114" s="8">
        <v>39933</v>
      </c>
      <c r="AN114" s="5">
        <v>133935</v>
      </c>
      <c r="AO114" s="8">
        <v>43616</v>
      </c>
      <c r="AP114" s="5">
        <v>112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-4.2300000000000004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94.967200000000005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-353</v>
      </c>
      <c r="AM115" s="8">
        <v>39964</v>
      </c>
      <c r="AN115" s="5">
        <v>132954</v>
      </c>
      <c r="AO115" s="8">
        <v>43646</v>
      </c>
      <c r="AP115" s="5">
        <v>15</v>
      </c>
      <c r="AQ115" s="8">
        <v>39964</v>
      </c>
      <c r="AR115" s="5">
        <v>9.4</v>
      </c>
      <c r="AS115" s="8">
        <v>42216</v>
      </c>
      <c r="AT115" s="5">
        <v>34.6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2.7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95.356899999999996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-461</v>
      </c>
      <c r="AM116" s="8">
        <v>39994</v>
      </c>
      <c r="AN116" s="5">
        <v>132843</v>
      </c>
      <c r="AO116" s="8">
        <v>43677</v>
      </c>
      <c r="AP116" s="5">
        <v>35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0.01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95.856200000000001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-345</v>
      </c>
      <c r="AM117" s="8">
        <v>40025</v>
      </c>
      <c r="AN117" s="5">
        <v>133083</v>
      </c>
      <c r="AO117" s="8">
        <v>43708</v>
      </c>
      <c r="AP117" s="5">
        <v>3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1.86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96.4024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49.5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-190</v>
      </c>
      <c r="AM118" s="8">
        <v>40056</v>
      </c>
      <c r="AN118" s="5">
        <v>132094</v>
      </c>
      <c r="AO118" s="8">
        <v>43738</v>
      </c>
      <c r="AP118" s="5">
        <v>-191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2.5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96.954599999999999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-225</v>
      </c>
      <c r="AM119" s="8">
        <v>40086</v>
      </c>
      <c r="AN119" s="5">
        <v>131539</v>
      </c>
      <c r="AO119" s="8">
        <v>43769</v>
      </c>
      <c r="AP119" s="5">
        <v>76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2.76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97.483000000000004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-185</v>
      </c>
      <c r="AM120" s="8">
        <v>40117</v>
      </c>
      <c r="AN120" s="5">
        <v>131487</v>
      </c>
      <c r="AO120" s="8">
        <v>43799</v>
      </c>
      <c r="AP120" s="5">
        <v>20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2.68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97.972200000000001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-4</v>
      </c>
      <c r="AM121" s="8">
        <v>40147</v>
      </c>
      <c r="AN121" s="5">
        <v>131460</v>
      </c>
      <c r="AO121" s="8">
        <v>43830</v>
      </c>
      <c r="AP121" s="5">
        <v>447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3.71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2.5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98.421700000000001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-250</v>
      </c>
      <c r="AM122" s="8">
        <v>40178</v>
      </c>
      <c r="AN122" s="5">
        <v>130567</v>
      </c>
      <c r="AO122" s="8">
        <v>43861</v>
      </c>
      <c r="AP122" s="5">
        <v>-284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2.33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98.834800000000001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-6</v>
      </c>
      <c r="AM123" s="8">
        <v>40209</v>
      </c>
      <c r="AN123" s="5">
        <v>131255</v>
      </c>
      <c r="AO123" s="8">
        <v>43890</v>
      </c>
      <c r="AP123" s="5">
        <v>107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9.74</v>
      </c>
      <c r="BO123" s="8">
        <v>40209</v>
      </c>
      <c r="BP123" s="5">
        <v>0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2.62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99.191100000000006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-97</v>
      </c>
      <c r="AM124" s="8">
        <v>40237</v>
      </c>
      <c r="AN124" s="5">
        <v>130945</v>
      </c>
      <c r="AO124" s="8">
        <v>43921</v>
      </c>
      <c r="AP124" s="5">
        <v>-102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9.9499999999999993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2.68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0.2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99.455399999999997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160</v>
      </c>
      <c r="AM125" s="8">
        <v>40268</v>
      </c>
      <c r="AN125" s="5">
        <v>131491</v>
      </c>
      <c r="AO125" s="8">
        <v>43951</v>
      </c>
      <c r="AP125" s="5">
        <v>-6094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15.95</v>
      </c>
      <c r="BO125" s="8">
        <v>40268</v>
      </c>
      <c r="BP125" s="5">
        <v>0.7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-0.5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99.631500000000003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60.9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255</v>
      </c>
      <c r="AM126" s="8">
        <v>40298</v>
      </c>
      <c r="AN126" s="5">
        <v>132048</v>
      </c>
      <c r="AO126" s="8">
        <v>43982</v>
      </c>
      <c r="AP126" s="5">
        <v>-3227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17.04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5.44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99.702600000000004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523</v>
      </c>
      <c r="AM127" s="8">
        <v>40329</v>
      </c>
      <c r="AN127" s="5">
        <v>132149</v>
      </c>
      <c r="AO127" s="8">
        <v>44012</v>
      </c>
      <c r="AP127" s="5">
        <v>-108</v>
      </c>
      <c r="AQ127" s="8">
        <v>40329</v>
      </c>
      <c r="AR127" s="5">
        <v>9.6</v>
      </c>
      <c r="AS127" s="8">
        <v>42582</v>
      </c>
      <c r="AT127" s="5">
        <v>34.5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14.94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3.99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99.679299999999998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-134</v>
      </c>
      <c r="AM128" s="8">
        <v>40359</v>
      </c>
      <c r="AN128" s="5">
        <v>132105</v>
      </c>
      <c r="AO128" s="8">
        <v>44043</v>
      </c>
      <c r="AP128" s="5">
        <v>-18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13.7</v>
      </c>
      <c r="BO128" s="8">
        <v>40359</v>
      </c>
      <c r="BP128" s="5">
        <v>0.5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2.65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99.601399999999998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-94</v>
      </c>
      <c r="AM129" s="8">
        <v>40390</v>
      </c>
      <c r="AN129" s="5">
        <v>131855</v>
      </c>
      <c r="AO129" s="8">
        <v>44074</v>
      </c>
      <c r="AP129" s="5">
        <v>110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13.29</v>
      </c>
      <c r="BO129" s="8">
        <v>40390</v>
      </c>
      <c r="BP129" s="5">
        <v>1.2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1.72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99.534300000000002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59.8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1</v>
      </c>
      <c r="AM130" s="8">
        <v>40421</v>
      </c>
      <c r="AN130" s="5">
        <v>132274</v>
      </c>
      <c r="AO130" s="8">
        <v>44104</v>
      </c>
      <c r="AP130" s="5">
        <v>926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99.528499999999994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61.8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-74</v>
      </c>
      <c r="AM131" s="8">
        <v>40451</v>
      </c>
      <c r="AN131" s="5">
        <v>132119</v>
      </c>
      <c r="AO131" s="8">
        <v>44135</v>
      </c>
      <c r="AP131" s="5">
        <v>640</v>
      </c>
      <c r="AQ131" s="8">
        <v>40451</v>
      </c>
      <c r="AR131" s="5">
        <v>9.5</v>
      </c>
      <c r="AS131" s="8">
        <v>42704</v>
      </c>
      <c r="AT131" s="5">
        <v>34.4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</v>
      </c>
      <c r="BO131" s="8">
        <v>40451</v>
      </c>
      <c r="BP131" s="5">
        <v>1.4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2.5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99.596100000000007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279</v>
      </c>
      <c r="AM132" s="8">
        <v>40482</v>
      </c>
      <c r="AN132" s="5">
        <v>131742</v>
      </c>
      <c r="AO132" s="8">
        <v>44165</v>
      </c>
      <c r="AP132" s="5">
        <v>568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14.15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3.04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99.724900000000005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128</v>
      </c>
      <c r="AM133" s="8">
        <v>40512</v>
      </c>
      <c r="AN133" s="5">
        <v>131830</v>
      </c>
      <c r="AO133" s="8">
        <v>44196</v>
      </c>
      <c r="AP133" s="5">
        <v>713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12.39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3.08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0.5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99.905500000000004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81</v>
      </c>
      <c r="AM134" s="8">
        <v>40543</v>
      </c>
      <c r="AN134" s="5">
        <v>132205</v>
      </c>
      <c r="AO134" s="8">
        <v>44227</v>
      </c>
      <c r="AP134" s="5">
        <v>450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4.6900000000000004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100.0984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7</v>
      </c>
      <c r="AM135" s="8">
        <v>40574</v>
      </c>
      <c r="AN135" s="5">
        <v>131744</v>
      </c>
      <c r="AO135" s="8">
        <v>44255</v>
      </c>
      <c r="AP135" s="5">
        <v>191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15.25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3.92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2.8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100.26260000000001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219</v>
      </c>
      <c r="AM136" s="8">
        <v>40602</v>
      </c>
      <c r="AN136" s="5">
        <v>131811</v>
      </c>
      <c r="AO136" s="8">
        <v>44286</v>
      </c>
      <c r="AP136" s="5">
        <v>403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12.66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3.45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100.36239999999999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68.599999999999994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226</v>
      </c>
      <c r="AM137" s="8">
        <v>40633</v>
      </c>
      <c r="AN137" s="5">
        <v>132286</v>
      </c>
      <c r="AO137" s="8">
        <v>44316</v>
      </c>
      <c r="AP137" s="5">
        <v>54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13.77</v>
      </c>
      <c r="BO137" s="8">
        <v>40633</v>
      </c>
      <c r="BP137" s="5">
        <v>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4.04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100.36190000000001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315</v>
      </c>
      <c r="AM138" s="8">
        <v>40663</v>
      </c>
      <c r="AN138" s="5">
        <v>132696</v>
      </c>
      <c r="AO138" s="8">
        <v>44347</v>
      </c>
      <c r="AP138" s="5">
        <v>124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13.52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3.02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2.9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100.2582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107</v>
      </c>
      <c r="AM139" s="8">
        <v>40694</v>
      </c>
      <c r="AN139" s="5">
        <v>132606</v>
      </c>
      <c r="AO139" s="8">
        <v>44377</v>
      </c>
      <c r="AP139" s="5">
        <v>352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1.89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100.0628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227</v>
      </c>
      <c r="AM140" s="8">
        <v>40724</v>
      </c>
      <c r="AN140" s="5">
        <v>132423</v>
      </c>
      <c r="AO140" s="8">
        <v>44408</v>
      </c>
      <c r="AP140" s="5">
        <v>1014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2.1800000000000002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3.2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99.798199999999994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62</v>
      </c>
      <c r="AM141" s="8">
        <v>40755</v>
      </c>
      <c r="AN141" s="5">
        <v>132439</v>
      </c>
      <c r="AO141" s="8">
        <v>44439</v>
      </c>
      <c r="AP141" s="5">
        <v>1247</v>
      </c>
      <c r="AQ141" s="8">
        <v>40755</v>
      </c>
      <c r="AR141" s="5">
        <v>9</v>
      </c>
      <c r="AS141" s="8">
        <v>43008</v>
      </c>
      <c r="AT141" s="5">
        <v>34.4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13.54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2.59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99.513800000000003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132</v>
      </c>
      <c r="AM142" s="8">
        <v>40786</v>
      </c>
      <c r="AN142" s="5">
        <v>132726</v>
      </c>
      <c r="AO142" s="8">
        <v>44469</v>
      </c>
      <c r="AP142" s="5">
        <v>895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14.04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1.79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99.2727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219</v>
      </c>
      <c r="AM143" s="8">
        <v>40816</v>
      </c>
      <c r="AN143" s="5">
        <v>133517</v>
      </c>
      <c r="AO143" s="8">
        <v>44500</v>
      </c>
      <c r="AP143" s="5">
        <v>795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13.54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1.94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0.9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99.144599999999997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209</v>
      </c>
      <c r="AM144" s="8">
        <v>40847</v>
      </c>
      <c r="AN144" s="5">
        <v>133381</v>
      </c>
      <c r="AO144" s="8">
        <v>44530</v>
      </c>
      <c r="AP144" s="5">
        <v>598</v>
      </c>
      <c r="AQ144" s="8">
        <v>40847</v>
      </c>
      <c r="AR144" s="5">
        <v>8.8000000000000007</v>
      </c>
      <c r="AS144" s="8">
        <v>43100</v>
      </c>
      <c r="AT144" s="5">
        <v>34.5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11.54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3.08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99.160700000000006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137</v>
      </c>
      <c r="AM145" s="8">
        <v>40877</v>
      </c>
      <c r="AN145" s="5">
        <v>133895</v>
      </c>
      <c r="AO145" s="8">
        <v>44561</v>
      </c>
      <c r="AP145" s="5">
        <v>698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9.7899999999999991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2.98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0.6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3.3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99.301900000000003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198</v>
      </c>
      <c r="AM146" s="8">
        <v>40908</v>
      </c>
      <c r="AN146" s="5">
        <v>134052</v>
      </c>
      <c r="AO146" s="8">
        <v>44592</v>
      </c>
      <c r="AP146" s="5">
        <v>217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10.62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3.96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99.516900000000007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357</v>
      </c>
      <c r="AM147" s="8">
        <v>40939</v>
      </c>
      <c r="AN147" s="5">
        <v>134669</v>
      </c>
      <c r="AO147" s="8">
        <v>44620</v>
      </c>
      <c r="AP147" s="5">
        <v>531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8.18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4.7300000000000004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3.4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99.732600000000005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263</v>
      </c>
      <c r="AM148" s="8">
        <v>40968</v>
      </c>
      <c r="AN148" s="5">
        <v>135135</v>
      </c>
      <c r="AO148" s="8">
        <v>44651</v>
      </c>
      <c r="AP148" s="5">
        <v>277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10.19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4.3899999999999997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3.3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99.883899999999997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240</v>
      </c>
      <c r="AM149" s="8">
        <v>40999</v>
      </c>
      <c r="AN149" s="5">
        <v>135120</v>
      </c>
      <c r="AO149" s="8">
        <v>44681</v>
      </c>
      <c r="AP149" s="5">
        <v>324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99.943399999999997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77</v>
      </c>
      <c r="AM150" s="8">
        <v>41029</v>
      </c>
      <c r="AN150" s="5">
        <v>134817</v>
      </c>
      <c r="AO150" s="8">
        <v>44712</v>
      </c>
      <c r="AP150" s="5">
        <v>245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7.99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2.73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1.7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99.914599999999993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108</v>
      </c>
      <c r="AM151" s="8">
        <v>41060</v>
      </c>
      <c r="AN151" s="5">
        <v>135154</v>
      </c>
      <c r="AO151" s="8">
        <v>44742</v>
      </c>
      <c r="AP151" s="5">
        <v>495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7.12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2.77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0.5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99.821100000000001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79</v>
      </c>
      <c r="AM152" s="8">
        <v>41090</v>
      </c>
      <c r="AN152" s="5">
        <v>134860</v>
      </c>
      <c r="AO152" s="8">
        <v>44773</v>
      </c>
      <c r="AP152" s="5">
        <v>505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5.18</v>
      </c>
      <c r="BO152" s="8">
        <v>41090</v>
      </c>
      <c r="BP152" s="5">
        <v>0.5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99.703500000000005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323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4.21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1.1499999999999999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99.612700000000004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181</v>
      </c>
      <c r="AM154" s="8">
        <v>41152</v>
      </c>
      <c r="AN154" s="5">
        <v>135170</v>
      </c>
      <c r="AO154" s="8">
        <v>44834</v>
      </c>
      <c r="AP154" s="5">
        <v>444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3.86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99.575800000000001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179</v>
      </c>
      <c r="AM155" s="8">
        <v>41182</v>
      </c>
      <c r="AN155" s="5">
        <v>135651</v>
      </c>
      <c r="AO155" s="8">
        <v>44865</v>
      </c>
      <c r="AP155" s="5">
        <v>218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6.22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2.67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99.607399999999998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151</v>
      </c>
      <c r="AM156" s="8">
        <v>41213</v>
      </c>
      <c r="AN156" s="5">
        <v>136338</v>
      </c>
      <c r="AO156" s="8">
        <v>44895</v>
      </c>
      <c r="AP156" s="5">
        <v>221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4.1500000000000004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1.96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99.6815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48.8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157</v>
      </c>
      <c r="AM157" s="8">
        <v>41243</v>
      </c>
      <c r="AN157" s="5">
        <v>135956</v>
      </c>
      <c r="AO157" s="8">
        <v>44926</v>
      </c>
      <c r="AP157" s="5">
        <v>122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6.62</v>
      </c>
      <c r="BO157" s="8">
        <v>41243</v>
      </c>
      <c r="BP157" s="5">
        <v>0.9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1.89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0.3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99.780100000000004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249</v>
      </c>
      <c r="AM158" s="8">
        <v>41274</v>
      </c>
      <c r="AN158" s="5">
        <v>136329</v>
      </c>
      <c r="AO158" s="8">
        <v>44957</v>
      </c>
      <c r="AP158" s="5">
        <v>247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4.8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2.71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0.3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3.1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99.904600000000002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183</v>
      </c>
      <c r="AM159" s="8">
        <v>41305</v>
      </c>
      <c r="AN159" s="5">
        <v>135985</v>
      </c>
      <c r="AO159" s="8">
        <v>44985</v>
      </c>
      <c r="AP159" s="5">
        <v>157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4.03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2.5499999999999998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100.0489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288</v>
      </c>
      <c r="AM160" s="8">
        <v>41333</v>
      </c>
      <c r="AN160" s="5">
        <v>136769</v>
      </c>
      <c r="AO160" s="8">
        <v>45016</v>
      </c>
      <c r="AP160" s="5">
        <v>-53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4.1900000000000004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3.49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8.1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100.1965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144</v>
      </c>
      <c r="AM161" s="8">
        <v>41364</v>
      </c>
      <c r="AN161" s="5">
        <v>136785</v>
      </c>
      <c r="AO161" s="8">
        <v>45046</v>
      </c>
      <c r="AP161" s="5">
        <v>132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2.4700000000000002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2.06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-0.1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6.6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100.32080000000001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184</v>
      </c>
      <c r="AM162" s="8">
        <v>41394</v>
      </c>
      <c r="AN162" s="5">
        <v>137068</v>
      </c>
      <c r="AO162" s="8">
        <v>45077</v>
      </c>
      <c r="AP162" s="5">
        <v>52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0.28999999999999998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1.68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-0.3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100.4366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222</v>
      </c>
      <c r="AM163" s="8">
        <v>41425</v>
      </c>
      <c r="AN163" s="5">
        <v>137263</v>
      </c>
      <c r="AO163" s="8">
        <v>45107</v>
      </c>
      <c r="AP163" s="5">
        <v>146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3.89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2.98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100.5505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184</v>
      </c>
      <c r="AM164" s="8">
        <v>41455</v>
      </c>
      <c r="AN164" s="5">
        <v>137355</v>
      </c>
      <c r="AO164" s="8">
        <v>45138</v>
      </c>
      <c r="AP164" s="5">
        <v>138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4.78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100.64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52.1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112</v>
      </c>
      <c r="AM165" s="8">
        <v>41486</v>
      </c>
      <c r="AN165" s="5">
        <v>137204</v>
      </c>
      <c r="AO165" s="8">
        <v>45169</v>
      </c>
      <c r="AP165" s="5">
        <v>119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4.45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2.37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100.69329999999999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255</v>
      </c>
      <c r="AM166" s="8">
        <v>41517</v>
      </c>
      <c r="AN166" s="5">
        <v>137648</v>
      </c>
      <c r="AO166" s="8">
        <v>45199</v>
      </c>
      <c r="AP166" s="5">
        <v>95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4.34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3.13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0.5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4.7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100.7234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175</v>
      </c>
      <c r="AM167" s="8">
        <v>41547</v>
      </c>
      <c r="AN167" s="5">
        <v>137600</v>
      </c>
      <c r="AO167" s="8">
        <v>45230</v>
      </c>
      <c r="AP167" s="5">
        <v>130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3.11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2.69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0.7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4.5999999999999996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100.7359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100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4.87</v>
      </c>
      <c r="BO168" s="8">
        <v>41578</v>
      </c>
      <c r="BP168" s="5">
        <v>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1.5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0.3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100.74039999999999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275</v>
      </c>
      <c r="AM169" s="8">
        <v>41608</v>
      </c>
      <c r="AN169" s="5">
        <v>137467</v>
      </c>
      <c r="AO169" s="8">
        <v>45291</v>
      </c>
      <c r="AP169" s="5">
        <v>95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3.83</v>
      </c>
      <c r="BO169" s="8">
        <v>41608</v>
      </c>
      <c r="BP169" s="5">
        <v>0.9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3.69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-0.4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100.7453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57</v>
      </c>
      <c r="AM170" s="8">
        <v>41639</v>
      </c>
      <c r="AN170" s="5">
        <v>137496</v>
      </c>
      <c r="AO170" s="8">
        <v>45322</v>
      </c>
      <c r="AP170" s="5">
        <v>129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4.68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2.58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2.8</v>
      </c>
      <c r="CY170" s="8">
        <v>45260</v>
      </c>
      <c r="CZ170" s="5">
        <v>0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5.4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100.7392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188</v>
      </c>
      <c r="AM171" s="8">
        <v>41670</v>
      </c>
      <c r="AN171" s="5">
        <v>138102</v>
      </c>
      <c r="AO171" s="8">
        <v>45351</v>
      </c>
      <c r="AP171" s="5">
        <v>91</v>
      </c>
      <c r="AQ171" s="8">
        <v>41670</v>
      </c>
      <c r="AR171" s="5">
        <v>6.6</v>
      </c>
      <c r="AS171" s="8">
        <v>43921</v>
      </c>
      <c r="AT171" s="5">
        <v>34.1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2.58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2.42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2.9</v>
      </c>
      <c r="CY171" s="8">
        <v>45291</v>
      </c>
      <c r="CZ171" s="5">
        <v>0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100.7278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-2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151</v>
      </c>
      <c r="AM172" s="8">
        <v>41698</v>
      </c>
      <c r="AN172" s="5">
        <v>137968</v>
      </c>
      <c r="AO172" s="8">
        <v>45382</v>
      </c>
      <c r="AP172" s="5">
        <v>82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1.92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1.95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3.4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0.6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100.7457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C173" s="8">
        <v>45716</v>
      </c>
      <c r="AD173" s="5">
        <v>-7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273</v>
      </c>
      <c r="AM173" s="8">
        <v>41729</v>
      </c>
      <c r="AN173" s="5">
        <v>138512</v>
      </c>
      <c r="AO173" s="8">
        <v>45412</v>
      </c>
      <c r="AP173" s="5">
        <v>113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5.14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3.92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W173" s="8">
        <v>45688</v>
      </c>
      <c r="CX173" s="5">
        <v>3.7</v>
      </c>
      <c r="CY173" s="8">
        <v>45351</v>
      </c>
      <c r="CZ173" s="5">
        <v>0.5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100.7931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C174" s="8">
        <v>45747</v>
      </c>
      <c r="AD174" s="5">
        <v>-7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312</v>
      </c>
      <c r="AM174" s="8">
        <v>41759</v>
      </c>
      <c r="AN174" s="5">
        <v>138899</v>
      </c>
      <c r="AO174" s="8">
        <v>45443</v>
      </c>
      <c r="AP174" s="5">
        <v>164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6.68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W174" s="8">
        <v>45716</v>
      </c>
      <c r="CX174" s="5">
        <v>3.2</v>
      </c>
      <c r="CY174" s="8">
        <v>45382</v>
      </c>
      <c r="CZ174" s="5">
        <v>0.1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4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100.85080000000001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215</v>
      </c>
      <c r="AM175" s="8">
        <v>41790</v>
      </c>
      <c r="AN175" s="5">
        <v>139501</v>
      </c>
      <c r="AO175" s="8">
        <v>45473</v>
      </c>
      <c r="AP175" s="5">
        <v>136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5.24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4.04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100.9007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337</v>
      </c>
      <c r="AM176" s="8">
        <v>41820</v>
      </c>
      <c r="AN176" s="5">
        <v>139731</v>
      </c>
      <c r="AO176" s="8">
        <v>45504</v>
      </c>
      <c r="AP176" s="5">
        <v>42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5.47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100.9359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224</v>
      </c>
      <c r="AM177" s="8">
        <v>41851</v>
      </c>
      <c r="AN177" s="5">
        <v>139486</v>
      </c>
      <c r="AO177" s="8">
        <v>45535</v>
      </c>
      <c r="AP177" s="5">
        <v>180</v>
      </c>
      <c r="AQ177" s="8">
        <v>41851</v>
      </c>
      <c r="AR177" s="5">
        <v>6.2</v>
      </c>
      <c r="AS177" s="8">
        <v>44104</v>
      </c>
      <c r="AT177" s="5">
        <v>34.700000000000003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6.52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100.95180000000001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196</v>
      </c>
      <c r="AM178" s="8">
        <v>41882</v>
      </c>
      <c r="AN178" s="5">
        <v>139610</v>
      </c>
      <c r="AO178" s="8">
        <v>45565</v>
      </c>
      <c r="AP178" s="5">
        <v>194</v>
      </c>
      <c r="AQ178" s="8">
        <v>41882</v>
      </c>
      <c r="AR178" s="5">
        <v>6.1</v>
      </c>
      <c r="AS178" s="8">
        <v>44135</v>
      </c>
      <c r="AT178" s="5">
        <v>34.799999999999997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5.2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3.86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5.4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100.95180000000001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294</v>
      </c>
      <c r="AM179" s="8">
        <v>41912</v>
      </c>
      <c r="AN179" s="5">
        <v>139699</v>
      </c>
      <c r="AO179" s="8">
        <v>45596</v>
      </c>
      <c r="AP179" s="5">
        <v>221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3.75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100.9391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234</v>
      </c>
      <c r="AM180" s="8">
        <v>41943</v>
      </c>
      <c r="AN180" s="5">
        <v>140506</v>
      </c>
      <c r="AO180" s="8">
        <v>45626</v>
      </c>
      <c r="AP180" s="5">
        <v>204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3.29</v>
      </c>
      <c r="BO180" s="8">
        <v>41943</v>
      </c>
      <c r="BP180" s="5">
        <v>0.6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4.18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0.3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100.90949999999999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293</v>
      </c>
      <c r="AM181" s="8">
        <v>41973</v>
      </c>
      <c r="AN181" s="5">
        <v>140278</v>
      </c>
      <c r="AO181" s="8">
        <v>45657</v>
      </c>
      <c r="AP181" s="5">
        <v>176</v>
      </c>
      <c r="AQ181" s="8">
        <v>41973</v>
      </c>
      <c r="AR181" s="5">
        <v>5.8</v>
      </c>
      <c r="AS181" s="8">
        <v>44227</v>
      </c>
      <c r="AT181" s="5">
        <v>35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2.09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3.49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100.8622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274</v>
      </c>
      <c r="AM182" s="8">
        <v>42004</v>
      </c>
      <c r="AN182" s="5">
        <v>140498</v>
      </c>
      <c r="AO182" s="8">
        <v>45688</v>
      </c>
      <c r="AP182" s="5">
        <v>186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0.42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0.1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100.7924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204</v>
      </c>
      <c r="AM183" s="8">
        <v>42035</v>
      </c>
      <c r="AN183" s="5">
        <v>141268</v>
      </c>
      <c r="AO183" s="8">
        <v>45716</v>
      </c>
      <c r="AP183" s="5">
        <v>84</v>
      </c>
      <c r="AQ183" s="8">
        <v>42035</v>
      </c>
      <c r="AR183" s="5">
        <v>5.7</v>
      </c>
      <c r="AS183" s="8">
        <v>44286</v>
      </c>
      <c r="AT183" s="5">
        <v>34.9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2.56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0.5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6</v>
      </c>
      <c r="DW183" s="8">
        <v>42035</v>
      </c>
      <c r="DX183" s="5">
        <v>8.9</v>
      </c>
      <c r="DY183" s="8">
        <v>42035</v>
      </c>
      <c r="DZ183" s="5">
        <v>97.9</v>
      </c>
      <c r="EA183" s="8">
        <v>42035</v>
      </c>
      <c r="EB183" s="5">
        <v>100.7011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259</v>
      </c>
      <c r="AM184" s="8">
        <v>42063</v>
      </c>
      <c r="AN184" s="5">
        <v>141104</v>
      </c>
      <c r="AO184" s="8">
        <v>45747</v>
      </c>
      <c r="AP184" s="5">
        <v>155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-2.86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1.71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CY184" s="8">
        <v>45688</v>
      </c>
      <c r="CZ184" s="5">
        <v>0.6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5.7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6.5</v>
      </c>
      <c r="DW184" s="8">
        <v>42063</v>
      </c>
      <c r="DX184" s="5">
        <v>10.8</v>
      </c>
      <c r="DY184" s="8">
        <v>42063</v>
      </c>
      <c r="DZ184" s="5">
        <v>98.2</v>
      </c>
      <c r="EA184" s="8">
        <v>42063</v>
      </c>
      <c r="EB184" s="5">
        <v>100.5951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49.2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96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2.06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CY185" s="8">
        <v>45716</v>
      </c>
      <c r="CZ185" s="5">
        <v>0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6.1</v>
      </c>
      <c r="DW185" s="8">
        <v>42094</v>
      </c>
      <c r="DX185" s="5">
        <v>9.1999999999999993</v>
      </c>
      <c r="DY185" s="8">
        <v>42094</v>
      </c>
      <c r="DZ185" s="5">
        <v>98.5</v>
      </c>
      <c r="EA185" s="8">
        <v>42094</v>
      </c>
      <c r="EB185" s="5">
        <v>100.48569999999999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273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-4.2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2.62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8.1999999999999993</v>
      </c>
      <c r="DY186" s="8">
        <v>42124</v>
      </c>
      <c r="DZ186" s="5">
        <v>98.9</v>
      </c>
      <c r="EA186" s="8">
        <v>42124</v>
      </c>
      <c r="EB186" s="5">
        <v>100.37690000000001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342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34.799999999999997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-4.25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2.17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100.26179999999999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171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-3.85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100.1357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282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-4.59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3.02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5.3</v>
      </c>
      <c r="DW189" s="8">
        <v>42216</v>
      </c>
      <c r="DX189" s="5">
        <v>7</v>
      </c>
      <c r="DY189" s="8">
        <v>42216</v>
      </c>
      <c r="DZ189" s="5">
        <v>99.4</v>
      </c>
      <c r="EA189" s="8">
        <v>42216</v>
      </c>
      <c r="EB189" s="5">
        <v>99.976299999999995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134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2.37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5.5</v>
      </c>
      <c r="DW190" s="8">
        <v>42247</v>
      </c>
      <c r="DX190" s="5">
        <v>8.1999999999999993</v>
      </c>
      <c r="DY190" s="8">
        <v>42247</v>
      </c>
      <c r="DZ190" s="5">
        <v>99.4</v>
      </c>
      <c r="EA190" s="8">
        <v>42247</v>
      </c>
      <c r="EB190" s="5">
        <v>99.794399999999996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150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-5.01</v>
      </c>
      <c r="BO191" s="8">
        <v>42277</v>
      </c>
      <c r="BP191" s="5">
        <v>0.2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1.52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5.7</v>
      </c>
      <c r="DW191" s="8">
        <v>42277</v>
      </c>
      <c r="DX191" s="5">
        <v>6.2</v>
      </c>
      <c r="DY191" s="8">
        <v>42277</v>
      </c>
      <c r="DZ191" s="5">
        <v>99.4</v>
      </c>
      <c r="EA191" s="8">
        <v>42277</v>
      </c>
      <c r="EB191" s="5">
        <v>99.618600000000001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304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-4.62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1.54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5.4</v>
      </c>
      <c r="DW192" s="8">
        <v>42308</v>
      </c>
      <c r="DX192" s="5">
        <v>4.8</v>
      </c>
      <c r="DY192" s="8">
        <v>42308</v>
      </c>
      <c r="DZ192" s="5">
        <v>99.6</v>
      </c>
      <c r="EA192" s="8">
        <v>42308</v>
      </c>
      <c r="EB192" s="5">
        <v>99.473399999999998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229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-5.65</v>
      </c>
      <c r="BO193" s="8">
        <v>42338</v>
      </c>
      <c r="BP193" s="5">
        <v>-0.3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1.1399999999999999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5.8</v>
      </c>
      <c r="DW193" s="8">
        <v>42338</v>
      </c>
      <c r="DX193" s="5">
        <v>6.5</v>
      </c>
      <c r="DY193" s="8">
        <v>42338</v>
      </c>
      <c r="DZ193" s="5">
        <v>100</v>
      </c>
      <c r="EA193" s="8">
        <v>42338</v>
      </c>
      <c r="EB193" s="5">
        <v>99.351799999999997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269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-5.52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1.61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5.7</v>
      </c>
      <c r="DW194" s="8">
        <v>42369</v>
      </c>
      <c r="DX194" s="5">
        <v>5.0999999999999996</v>
      </c>
      <c r="DY194" s="8">
        <v>42369</v>
      </c>
      <c r="DZ194" s="5">
        <v>99.9</v>
      </c>
      <c r="EA194" s="8">
        <v>42369</v>
      </c>
      <c r="EB194" s="5">
        <v>99.248099999999994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133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34.6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-3.97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1.49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99.165599999999998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49.2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197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-3.65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1.1499999999999999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4.5999999999999996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5.6</v>
      </c>
      <c r="DW196" s="8">
        <v>42429</v>
      </c>
      <c r="DX196" s="5">
        <v>3.9</v>
      </c>
      <c r="DY196" s="8">
        <v>42429</v>
      </c>
      <c r="DZ196" s="5">
        <v>99.3</v>
      </c>
      <c r="EA196" s="8">
        <v>42429</v>
      </c>
      <c r="EB196" s="5">
        <v>99.110600000000005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53.6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-2.4900000000000002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1.7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4.4000000000000004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99.093699999999998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193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-3.07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1.86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4.5999999999999996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99.095600000000005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-3.17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1.28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4.5999999999999996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99.100499999999997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246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-1.44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2.13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99.102400000000003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374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34.5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2.31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4.4000000000000004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99.119799999999998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142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0.1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1.19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4.2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99.165400000000005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305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-0.31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2.2599999999999998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4.0999999999999996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99.253699999999995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99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0.95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2.2200000000000002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4.0999999999999996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10.4</v>
      </c>
      <c r="DY204" s="8">
        <v>42674</v>
      </c>
      <c r="DZ204" s="5">
        <v>100.2</v>
      </c>
      <c r="EA204" s="8">
        <v>42674</v>
      </c>
      <c r="EB204" s="5">
        <v>99.380300000000005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56.6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117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2.59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3.03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4.3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8.9</v>
      </c>
      <c r="DY205" s="8">
        <v>42704</v>
      </c>
      <c r="DZ205" s="5">
        <v>100.5</v>
      </c>
      <c r="EA205" s="8">
        <v>42704</v>
      </c>
      <c r="EB205" s="5">
        <v>99.529300000000006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52.9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225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34.4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5.99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4.13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4.2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7.7</v>
      </c>
      <c r="DY206" s="8">
        <v>42735</v>
      </c>
      <c r="DZ206" s="5">
        <v>101</v>
      </c>
      <c r="EA206" s="8">
        <v>42735</v>
      </c>
      <c r="EB206" s="5">
        <v>99.680400000000006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51.3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220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7.95</v>
      </c>
      <c r="BO207" s="8">
        <v>42766</v>
      </c>
      <c r="BP207" s="5">
        <v>0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4.25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4.2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9.4</v>
      </c>
      <c r="DY207" s="8">
        <v>42766</v>
      </c>
      <c r="DZ207" s="5">
        <v>101.7</v>
      </c>
      <c r="EA207" s="8">
        <v>42766</v>
      </c>
      <c r="EB207" s="5">
        <v>99.802800000000005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56.6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220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34.4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4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8.5</v>
      </c>
      <c r="DY208" s="8">
        <v>42794</v>
      </c>
      <c r="DZ208" s="5">
        <v>102.2</v>
      </c>
      <c r="EA208" s="8">
        <v>42794</v>
      </c>
      <c r="EB208" s="5">
        <v>99.883600000000001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58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121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7.62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3.62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4.0999999999999996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9.4</v>
      </c>
      <c r="DY209" s="8">
        <v>42825</v>
      </c>
      <c r="DZ209" s="5">
        <v>102.8</v>
      </c>
      <c r="EA209" s="8">
        <v>42825</v>
      </c>
      <c r="EB209" s="5">
        <v>99.922899999999998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205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7.02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3.12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3.9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99.936199999999999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206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5.7</v>
      </c>
      <c r="BO211" s="8">
        <v>42886</v>
      </c>
      <c r="BP211" s="5">
        <v>0.6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3.08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8.6999999999999993</v>
      </c>
      <c r="DY211" s="8">
        <v>42886</v>
      </c>
      <c r="DZ211" s="5">
        <v>103.4</v>
      </c>
      <c r="EA211" s="8">
        <v>42886</v>
      </c>
      <c r="EB211" s="5">
        <v>99.943799999999996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63.5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203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4.6399999999999997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4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99.961299999999994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189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5.18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99.995099999999994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59.2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147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6.27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3.14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4.0999999999999996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8.1999999999999993</v>
      </c>
      <c r="DY214" s="8">
        <v>42978</v>
      </c>
      <c r="DZ214" s="5">
        <v>104.8</v>
      </c>
      <c r="EA214" s="8">
        <v>42978</v>
      </c>
      <c r="EB214" s="5">
        <v>100.07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65.7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88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7.75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3.95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4.2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7.4</v>
      </c>
      <c r="DY215" s="8">
        <v>43008</v>
      </c>
      <c r="DZ215" s="5">
        <v>105.2</v>
      </c>
      <c r="EA215" s="8">
        <v>43008</v>
      </c>
      <c r="EB215" s="5">
        <v>100.1773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143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7.87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4.6100000000000003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8.1999999999999993</v>
      </c>
      <c r="DY216" s="8">
        <v>43039</v>
      </c>
      <c r="DZ216" s="5">
        <v>106.3</v>
      </c>
      <c r="EA216" s="8">
        <v>43039</v>
      </c>
      <c r="EB216" s="5">
        <v>100.3053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62.9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223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9.25</v>
      </c>
      <c r="BO217" s="8">
        <v>43069</v>
      </c>
      <c r="BP217" s="5">
        <v>0.5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5.15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O217" s="8">
        <v>45688</v>
      </c>
      <c r="DP217" s="5">
        <v>3.9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100.43600000000001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150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8.84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4.13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O218" s="8">
        <v>45716</v>
      </c>
      <c r="DP218" s="5">
        <v>4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100.565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66.3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137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3.26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O219" s="8">
        <v>45747</v>
      </c>
      <c r="DP219" s="5">
        <v>3.8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100.6927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394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34.200000000000003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6.47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100.80800000000001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58.3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6.97</v>
      </c>
      <c r="BO221" s="8">
        <v>43190</v>
      </c>
      <c r="BP221" s="5">
        <v>0.3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3.8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6.1</v>
      </c>
      <c r="DY221" s="8">
        <v>43190</v>
      </c>
      <c r="DZ221" s="5">
        <v>109.8</v>
      </c>
      <c r="EA221" s="8">
        <v>43190</v>
      </c>
      <c r="EB221" s="5">
        <v>100.87869999999999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58.8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142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7.75</v>
      </c>
      <c r="BO222" s="8">
        <v>43220</v>
      </c>
      <c r="BP222" s="5">
        <v>0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3.24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6.1</v>
      </c>
      <c r="DY222" s="8">
        <v>43220</v>
      </c>
      <c r="DZ222" s="5">
        <v>110.4</v>
      </c>
      <c r="EA222" s="8">
        <v>43220</v>
      </c>
      <c r="EB222" s="5">
        <v>100.8989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61.7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318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11.65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4.67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100.88030000000001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64.5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219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9.67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3.94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100.8321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61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4.07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100.7569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63.1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259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8.5399999999999991</v>
      </c>
      <c r="BO226" s="8">
        <v>43343</v>
      </c>
      <c r="BP226" s="5">
        <v>0.9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3.88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2.9</v>
      </c>
      <c r="DY226" s="8">
        <v>43343</v>
      </c>
      <c r="DZ226" s="5">
        <v>112.5</v>
      </c>
      <c r="EA226" s="8">
        <v>43343</v>
      </c>
      <c r="EB226" s="5">
        <v>100.6561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62.1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79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6.88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3.55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100.51390000000001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168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34.200000000000003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5.61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2.96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100.3259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91</v>
      </c>
      <c r="AM229" s="8">
        <v>43434</v>
      </c>
      <c r="AN229" s="5">
        <v>149388</v>
      </c>
      <c r="AQ229" s="8">
        <v>43434</v>
      </c>
      <c r="AR229" s="5">
        <v>3.8</v>
      </c>
      <c r="AS229" s="8">
        <v>45688</v>
      </c>
      <c r="AT229" s="5">
        <v>34.1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3.26</v>
      </c>
      <c r="BO229" s="8">
        <v>43434</v>
      </c>
      <c r="BP229" s="5">
        <v>0.2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2.87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100.10939999999999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62.8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192</v>
      </c>
      <c r="AM230" s="8">
        <v>43465</v>
      </c>
      <c r="AN230" s="5">
        <v>149577</v>
      </c>
      <c r="AQ230" s="8">
        <v>43465</v>
      </c>
      <c r="AR230" s="5">
        <v>3.9</v>
      </c>
      <c r="AS230" s="8">
        <v>45716</v>
      </c>
      <c r="AT230" s="5">
        <v>34.200000000000003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0.18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1.72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4.0999999999999996</v>
      </c>
      <c r="DY230" s="8">
        <v>43465</v>
      </c>
      <c r="DZ230" s="5">
        <v>113</v>
      </c>
      <c r="EA230" s="8">
        <v>43465</v>
      </c>
      <c r="EB230" s="5">
        <v>99.887100000000004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59.1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250</v>
      </c>
      <c r="AM231" s="8">
        <v>43496</v>
      </c>
      <c r="AN231" s="5">
        <v>149295</v>
      </c>
      <c r="AQ231" s="8">
        <v>43496</v>
      </c>
      <c r="AR231" s="5">
        <v>4</v>
      </c>
      <c r="AS231" s="8">
        <v>45747</v>
      </c>
      <c r="AT231" s="5">
        <v>34.200000000000003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1.38</v>
      </c>
      <c r="BO231" s="8">
        <v>43496</v>
      </c>
      <c r="BP231" s="5">
        <v>0.8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2.2599999999999998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99.680700000000002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6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2.66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3.9</v>
      </c>
      <c r="DY232" s="8">
        <v>43524</v>
      </c>
      <c r="DZ232" s="5">
        <v>113.2</v>
      </c>
      <c r="EA232" s="8">
        <v>43524</v>
      </c>
      <c r="EB232" s="5">
        <v>99.507199999999997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56.9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230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2.1</v>
      </c>
      <c r="BO233" s="8">
        <v>43555</v>
      </c>
      <c r="BP233" s="5">
        <v>-0.1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3.04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99.365799999999993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52.7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298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0.67</v>
      </c>
      <c r="BO234" s="8">
        <v>43585</v>
      </c>
      <c r="BP234" s="5">
        <v>0.9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2.39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99.234700000000004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51.8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28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-0.87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99.113399999999999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50.7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218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-0.85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2.31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99.007999999999996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97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-0.6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2.25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98.924199999999999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49.5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235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-1.53</v>
      </c>
      <c r="BO238" s="8">
        <v>43708</v>
      </c>
      <c r="BP238" s="5">
        <v>-0.1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2.48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4.4000000000000004</v>
      </c>
      <c r="DY238" s="8">
        <v>43708</v>
      </c>
      <c r="DZ238" s="5">
        <v>113.7</v>
      </c>
      <c r="EA238" s="8">
        <v>43708</v>
      </c>
      <c r="EB238" s="5">
        <v>98.870800000000003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47.7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194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-1.61</v>
      </c>
      <c r="BO239" s="8">
        <v>43738</v>
      </c>
      <c r="BP239" s="5">
        <v>-0.5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1.94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98.872900000000001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95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-2.75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1.1599999999999999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98.926299999999998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47.1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-0.49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2.02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Q241" s="8">
        <v>45657</v>
      </c>
      <c r="DR241" s="5">
        <v>-11.1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6.6</v>
      </c>
      <c r="DY241" s="8">
        <v>43799</v>
      </c>
      <c r="DZ241" s="5">
        <v>112.8</v>
      </c>
      <c r="EA241" s="8">
        <v>43799</v>
      </c>
      <c r="EB241" s="5">
        <v>99.008300000000006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127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0.27</v>
      </c>
      <c r="BO242" s="8">
        <v>43830</v>
      </c>
      <c r="BP242" s="5">
        <v>0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1.98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Q242" s="8">
        <v>45688</v>
      </c>
      <c r="DR242" s="5">
        <v>-6.3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99.086799999999997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43.7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236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2.1800000000000002</v>
      </c>
      <c r="BO243" s="8">
        <v>43861</v>
      </c>
      <c r="BP243" s="5">
        <v>-0.8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3.07</v>
      </c>
      <c r="CM243" s="8">
        <v>43861</v>
      </c>
      <c r="CN243" s="5">
        <v>0.2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Q243" s="8">
        <v>45716</v>
      </c>
      <c r="DR243" s="5">
        <v>-11.2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6.3</v>
      </c>
      <c r="DY243" s="8">
        <v>43861</v>
      </c>
      <c r="DZ243" s="5">
        <v>112.9</v>
      </c>
      <c r="EA243" s="8">
        <v>43861</v>
      </c>
      <c r="EB243" s="5">
        <v>99.123199999999997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50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261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0.67</v>
      </c>
      <c r="BO244" s="8">
        <v>43890</v>
      </c>
      <c r="BP244" s="5">
        <v>-0.9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3.36</v>
      </c>
      <c r="CM244" s="8">
        <v>43890</v>
      </c>
      <c r="CN244" s="5">
        <v>0</v>
      </c>
      <c r="CO244" s="8">
        <v>43890</v>
      </c>
      <c r="CP244" s="5">
        <v>0.2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6.3</v>
      </c>
      <c r="DY244" s="8">
        <v>43890</v>
      </c>
      <c r="DZ244" s="5">
        <v>112.9</v>
      </c>
      <c r="EA244" s="8">
        <v>43890</v>
      </c>
      <c r="EB244" s="5">
        <v>99.087000000000003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46.9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-1397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-5.96</v>
      </c>
      <c r="BO245" s="8">
        <v>43921</v>
      </c>
      <c r="BP245" s="5">
        <v>-0.9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-34.409999999999997</v>
      </c>
      <c r="CM245" s="8">
        <v>43921</v>
      </c>
      <c r="CN245" s="5">
        <v>-0.5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97.697999999999993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34.5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-20471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-21.56</v>
      </c>
      <c r="BO246" s="8">
        <v>43951</v>
      </c>
      <c r="BP246" s="5">
        <v>-0.3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-76.010000000000005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26.8</v>
      </c>
      <c r="DY246" s="8">
        <v>43951</v>
      </c>
      <c r="DZ246" s="5">
        <v>101.6</v>
      </c>
      <c r="EA246" s="8">
        <v>43951</v>
      </c>
      <c r="EB246" s="5">
        <v>92.813000000000002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31.5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2616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-17.54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10.48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21.8</v>
      </c>
      <c r="DW247" s="8">
        <v>43982</v>
      </c>
      <c r="DX247" s="5">
        <v>328.4</v>
      </c>
      <c r="DY247" s="8">
        <v>43982</v>
      </c>
      <c r="DZ247" s="5">
        <v>103.5</v>
      </c>
      <c r="EA247" s="8">
        <v>43982</v>
      </c>
      <c r="EB247" s="5">
        <v>94.347999999999999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37.5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W248" s="8">
        <v>45716</v>
      </c>
      <c r="X248" s="5">
        <v>1.6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4631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-9.06</v>
      </c>
      <c r="BO248" s="8">
        <v>44012</v>
      </c>
      <c r="BP248" s="5">
        <v>-1.3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24.27</v>
      </c>
      <c r="CM248" s="8">
        <v>44012</v>
      </c>
      <c r="CN248" s="5">
        <v>0.5</v>
      </c>
      <c r="CO248" s="8">
        <v>44012</v>
      </c>
      <c r="CP248" s="5">
        <v>0.2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22.8</v>
      </c>
      <c r="DW248" s="8">
        <v>44012</v>
      </c>
      <c r="DX248" s="5">
        <v>332</v>
      </c>
      <c r="DY248" s="8">
        <v>44012</v>
      </c>
      <c r="DZ248" s="5">
        <v>105.8</v>
      </c>
      <c r="EA248" s="8">
        <v>44012</v>
      </c>
      <c r="EB248" s="5">
        <v>96.159899999999993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W249" s="8">
        <v>45747</v>
      </c>
      <c r="X249" s="5">
        <v>-3.9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1584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-4.4000000000000004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13.87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97.766999999999996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50.5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1564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0.6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11.89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338.8</v>
      </c>
      <c r="DY250" s="8">
        <v>44074</v>
      </c>
      <c r="DZ250" s="5">
        <v>108.5</v>
      </c>
      <c r="EA250" s="8">
        <v>44074</v>
      </c>
      <c r="EB250" s="5">
        <v>98.461500000000001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63.4</v>
      </c>
      <c r="Q251" s="8">
        <v>44651</v>
      </c>
      <c r="R251" s="5">
        <v>-2.9</v>
      </c>
      <c r="S251" s="8">
        <v>44651</v>
      </c>
      <c r="T251" s="5">
        <v>30</v>
      </c>
      <c r="U251" s="8">
        <v>45716</v>
      </c>
      <c r="V251" s="5">
        <v>-8.3000000000000007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951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-2.2200000000000002</v>
      </c>
      <c r="BO251" s="8">
        <v>44104</v>
      </c>
      <c r="BP251" s="5">
        <v>0.6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7.88</v>
      </c>
      <c r="CM251" s="8">
        <v>44104</v>
      </c>
      <c r="CN251" s="5">
        <v>0.3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340.7</v>
      </c>
      <c r="DY251" s="8">
        <v>44104</v>
      </c>
      <c r="DZ251" s="5">
        <v>109.1</v>
      </c>
      <c r="EA251" s="8">
        <v>44104</v>
      </c>
      <c r="EB251" s="5">
        <v>98.759799999999998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60.6</v>
      </c>
      <c r="Q252" s="8">
        <v>44681</v>
      </c>
      <c r="R252" s="5">
        <v>21.3</v>
      </c>
      <c r="S252" s="8">
        <v>44681</v>
      </c>
      <c r="T252" s="5">
        <v>23</v>
      </c>
      <c r="U252" s="8">
        <v>45747</v>
      </c>
      <c r="V252" s="5">
        <v>-16.3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691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1.29</v>
      </c>
      <c r="BO252" s="8">
        <v>44135</v>
      </c>
      <c r="BP252" s="5">
        <v>1.2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8.31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342.2</v>
      </c>
      <c r="DY252" s="8">
        <v>44135</v>
      </c>
      <c r="DZ252" s="5">
        <v>109.7</v>
      </c>
      <c r="EA252" s="8">
        <v>44135</v>
      </c>
      <c r="EB252" s="5">
        <v>99.127200000000002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59.3</v>
      </c>
      <c r="Q253" s="8">
        <v>44712</v>
      </c>
      <c r="R253" s="5">
        <v>-6.3</v>
      </c>
      <c r="S253" s="8">
        <v>44712</v>
      </c>
      <c r="T253" s="5">
        <v>20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270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0.18</v>
      </c>
      <c r="BO253" s="8">
        <v>44165</v>
      </c>
      <c r="BP253" s="5">
        <v>0.2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3.57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346.9</v>
      </c>
      <c r="DY253" s="8">
        <v>44165</v>
      </c>
      <c r="DZ253" s="5">
        <v>110.4</v>
      </c>
      <c r="EA253" s="8">
        <v>44165</v>
      </c>
      <c r="EB253" s="5">
        <v>99.527299999999997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59.2</v>
      </c>
      <c r="Q254" s="8">
        <v>44742</v>
      </c>
      <c r="R254" s="5">
        <v>-1.8</v>
      </c>
      <c r="S254" s="8">
        <v>44742</v>
      </c>
      <c r="T254" s="5">
        <v>13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-183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2.56</v>
      </c>
      <c r="BO254" s="8">
        <v>44196</v>
      </c>
      <c r="BP254" s="5">
        <v>0.5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3.15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345.3</v>
      </c>
      <c r="DY254" s="8">
        <v>44196</v>
      </c>
      <c r="DZ254" s="5">
        <v>111.1</v>
      </c>
      <c r="EA254" s="8">
        <v>44196</v>
      </c>
      <c r="EB254" s="5">
        <v>99.946600000000004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64</v>
      </c>
      <c r="Q255" s="8">
        <v>44773</v>
      </c>
      <c r="R255" s="5">
        <v>3.6</v>
      </c>
      <c r="S255" s="8">
        <v>44773</v>
      </c>
      <c r="T255" s="5">
        <v>14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365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6.1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7.3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353.4</v>
      </c>
      <c r="DY255" s="8">
        <v>44227</v>
      </c>
      <c r="DZ255" s="5">
        <v>112</v>
      </c>
      <c r="EA255" s="8">
        <v>44227</v>
      </c>
      <c r="EB255" s="5">
        <v>100.3228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61.9</v>
      </c>
      <c r="Q256" s="8">
        <v>44804</v>
      </c>
      <c r="R256" s="5">
        <v>-26.8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509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5.22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-1.96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358.6</v>
      </c>
      <c r="DY256" s="8">
        <v>44255</v>
      </c>
      <c r="DZ256" s="5">
        <v>112</v>
      </c>
      <c r="EA256" s="8">
        <v>44255</v>
      </c>
      <c r="EB256" s="5">
        <v>100.6955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64.599999999999994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824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16.45</v>
      </c>
      <c r="BO257" s="8">
        <v>44286</v>
      </c>
      <c r="BP257" s="5">
        <v>1.1000000000000001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14.47</v>
      </c>
      <c r="CM257" s="8">
        <v>44286</v>
      </c>
      <c r="CN257" s="5">
        <v>0.5</v>
      </c>
      <c r="CO257" s="8">
        <v>44286</v>
      </c>
      <c r="CP257" s="5">
        <v>0.3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23.9</v>
      </c>
      <c r="DW257" s="8">
        <v>44286</v>
      </c>
      <c r="DX257" s="5">
        <v>336.2</v>
      </c>
      <c r="DY257" s="8">
        <v>44286</v>
      </c>
      <c r="DZ257" s="5">
        <v>113.1</v>
      </c>
      <c r="EA257" s="8">
        <v>44286</v>
      </c>
      <c r="EB257" s="5">
        <v>101.0158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70.3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365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42.66</v>
      </c>
      <c r="BO258" s="8">
        <v>44316</v>
      </c>
      <c r="BP258" s="5">
        <v>0.6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5.05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18.600000000000001</v>
      </c>
      <c r="DW258" s="8">
        <v>44316</v>
      </c>
      <c r="DX258" s="5">
        <v>294.8</v>
      </c>
      <c r="DY258" s="8">
        <v>44316</v>
      </c>
      <c r="DZ258" s="5">
        <v>114.3</v>
      </c>
      <c r="EA258" s="8">
        <v>44316</v>
      </c>
      <c r="EB258" s="5">
        <v>101.27719999999999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71.900000000000006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421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35.11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5.81</v>
      </c>
      <c r="CM259" s="8">
        <v>44347</v>
      </c>
      <c r="CN259" s="5">
        <v>0.7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101.3454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66.900000000000006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796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25.92</v>
      </c>
      <c r="BO260" s="8">
        <v>44377</v>
      </c>
      <c r="BP260" s="5">
        <v>1.1000000000000001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6.24</v>
      </c>
      <c r="CM260" s="8">
        <v>44377</v>
      </c>
      <c r="CN260" s="5">
        <v>0.9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12.9</v>
      </c>
      <c r="DW260" s="8">
        <v>44377</v>
      </c>
      <c r="DX260" s="5">
        <v>16.7</v>
      </c>
      <c r="DY260" s="8">
        <v>44377</v>
      </c>
      <c r="DZ260" s="5">
        <v>116.1</v>
      </c>
      <c r="EA260" s="8">
        <v>44377</v>
      </c>
      <c r="EB260" s="5">
        <v>101.3433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71.7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931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22.09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6.76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16.3</v>
      </c>
      <c r="DY261" s="8">
        <v>44408</v>
      </c>
      <c r="DZ261" s="5">
        <v>117.1</v>
      </c>
      <c r="EA261" s="8">
        <v>44408</v>
      </c>
      <c r="EB261" s="5">
        <v>101.29040000000001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65.400000000000006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487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18.89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4.0199999999999996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13.3</v>
      </c>
      <c r="DW262" s="8">
        <v>44439</v>
      </c>
      <c r="DX262" s="5">
        <v>16.600000000000001</v>
      </c>
      <c r="DY262" s="8">
        <v>44439</v>
      </c>
      <c r="DZ262" s="5">
        <v>117.8</v>
      </c>
      <c r="EA262" s="8">
        <v>44439</v>
      </c>
      <c r="EB262" s="5">
        <v>101.2174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66.7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466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20.239999999999998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3.63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15.8</v>
      </c>
      <c r="DY263" s="8">
        <v>44469</v>
      </c>
      <c r="DZ263" s="5">
        <v>117.7</v>
      </c>
      <c r="EA263" s="8">
        <v>44469</v>
      </c>
      <c r="EB263" s="5">
        <v>101.15730000000001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68.900000000000006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857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20.07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6.16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101.11660000000001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63.9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637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22.53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7.25</v>
      </c>
      <c r="CM265" s="8">
        <v>44530</v>
      </c>
      <c r="CN265" s="5">
        <v>0.8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12.3</v>
      </c>
      <c r="DW265" s="8">
        <v>44530</v>
      </c>
      <c r="DX265" s="5">
        <v>14.9</v>
      </c>
      <c r="DY265" s="8">
        <v>44530</v>
      </c>
      <c r="DZ265" s="5">
        <v>119.4</v>
      </c>
      <c r="EA265" s="8">
        <v>44530</v>
      </c>
      <c r="EB265" s="5">
        <v>101.0826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64.099999999999994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575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20.49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5.95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12.2</v>
      </c>
      <c r="DW266" s="8">
        <v>44561</v>
      </c>
      <c r="DX266" s="5">
        <v>14.4</v>
      </c>
      <c r="DY266" s="8">
        <v>44561</v>
      </c>
      <c r="DZ266" s="5">
        <v>120.2</v>
      </c>
      <c r="EA266" s="8">
        <v>44561</v>
      </c>
      <c r="EB266" s="5">
        <v>101.02979999999999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225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20.260000000000002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2.92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13.4</v>
      </c>
      <c r="DY267" s="8">
        <v>44592</v>
      </c>
      <c r="DZ267" s="5">
        <v>119.3</v>
      </c>
      <c r="EA267" s="8">
        <v>44592</v>
      </c>
      <c r="EB267" s="5">
        <v>100.9404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58.9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869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23.72</v>
      </c>
      <c r="BO268" s="8">
        <v>44620</v>
      </c>
      <c r="BP268" s="5">
        <v>2.7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-9.8000000000000007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3.82</v>
      </c>
      <c r="CM268" s="8">
        <v>44620</v>
      </c>
      <c r="CN268" s="5">
        <v>0.7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10.7</v>
      </c>
      <c r="DW268" s="8">
        <v>44620</v>
      </c>
      <c r="DX268" s="5">
        <v>12.5</v>
      </c>
      <c r="DY268" s="8">
        <v>44620</v>
      </c>
      <c r="DZ268" s="5">
        <v>119.5</v>
      </c>
      <c r="EA268" s="8">
        <v>44620</v>
      </c>
      <c r="EB268" s="5">
        <v>100.80500000000001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61.9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471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21.71</v>
      </c>
      <c r="BO269" s="8">
        <v>44651</v>
      </c>
      <c r="BP269" s="5">
        <v>2.6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-3.97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4.0599999999999996</v>
      </c>
      <c r="CM269" s="8">
        <v>44651</v>
      </c>
      <c r="CN269" s="5">
        <v>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100.60760000000001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56.2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305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19.66</v>
      </c>
      <c r="BO270" s="8">
        <v>44681</v>
      </c>
      <c r="BP270" s="5">
        <v>2.2000000000000002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-1.26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3.88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100.348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59.5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241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19.170000000000002</v>
      </c>
      <c r="BO271" s="8">
        <v>44712</v>
      </c>
      <c r="BP271" s="5">
        <v>2.1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-3.09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1.53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100.0331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55.5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461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19.43</v>
      </c>
      <c r="BO272" s="8">
        <v>44742</v>
      </c>
      <c r="BP272" s="5">
        <v>1.7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-4.13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0.05</v>
      </c>
      <c r="CM272" s="8">
        <v>44742</v>
      </c>
      <c r="CN272" s="5">
        <v>1.3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99.710099999999997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51.7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696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13.96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-4.5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1.1100000000000001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116.4</v>
      </c>
      <c r="EA273" s="8">
        <v>44773</v>
      </c>
      <c r="EB273" s="5">
        <v>99.432500000000005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50.6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237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14.66</v>
      </c>
      <c r="BO274" s="8">
        <v>44804</v>
      </c>
      <c r="BP274" s="5">
        <v>1.2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-1.84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1.41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3.8</v>
      </c>
      <c r="DY274" s="8">
        <v>44804</v>
      </c>
      <c r="DZ274" s="5">
        <v>115.9</v>
      </c>
      <c r="EA274" s="8">
        <v>44804</v>
      </c>
      <c r="EB274" s="5">
        <v>99.216899999999995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46.4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227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12.63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-1.04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1.87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2.6</v>
      </c>
      <c r="DW275" s="8">
        <v>44834</v>
      </c>
      <c r="DX275" s="5">
        <v>2.1</v>
      </c>
      <c r="DY275" s="8">
        <v>44834</v>
      </c>
      <c r="DZ275" s="5">
        <v>115.2</v>
      </c>
      <c r="EA275" s="8">
        <v>44834</v>
      </c>
      <c r="EB275" s="5">
        <v>99.048599999999993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46.3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400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9.86</v>
      </c>
      <c r="BO276" s="8">
        <v>44865</v>
      </c>
      <c r="BP276" s="5">
        <v>0.5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-5.0599999999999996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1.1499999999999999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98.917900000000003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37.5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297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-6.67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-0.77</v>
      </c>
      <c r="CM277" s="8">
        <v>44895</v>
      </c>
      <c r="CN277" s="5">
        <v>0.2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-1.5</v>
      </c>
      <c r="DY277" s="8">
        <v>44895</v>
      </c>
      <c r="DZ277" s="5">
        <v>113.3</v>
      </c>
      <c r="EA277" s="8">
        <v>44895</v>
      </c>
      <c r="EB277" s="5">
        <v>98.817300000000003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</v>
      </c>
      <c r="Q278" s="8">
        <v>45473</v>
      </c>
      <c r="R278" s="5">
        <v>-7.7</v>
      </c>
      <c r="S278" s="8">
        <v>45473</v>
      </c>
      <c r="T278" s="5">
        <v>-7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126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5.13</v>
      </c>
      <c r="BO278" s="8">
        <v>44926</v>
      </c>
      <c r="BP278" s="5">
        <v>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-1.43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-0.37</v>
      </c>
      <c r="CM278" s="8">
        <v>44926</v>
      </c>
      <c r="CN278" s="5">
        <v>0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-1.2</v>
      </c>
      <c r="DW278" s="8">
        <v>44926</v>
      </c>
      <c r="DX278" s="5">
        <v>-3.6</v>
      </c>
      <c r="DY278" s="8">
        <v>44926</v>
      </c>
      <c r="DZ278" s="5">
        <v>112.3</v>
      </c>
      <c r="EA278" s="8">
        <v>44926</v>
      </c>
      <c r="EB278" s="5">
        <v>98.752099999999999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43.7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444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2.19</v>
      </c>
      <c r="BO279" s="8">
        <v>44957</v>
      </c>
      <c r="BP279" s="5">
        <v>-0.8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-1.45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2.42</v>
      </c>
      <c r="CM279" s="8">
        <v>44957</v>
      </c>
      <c r="CN279" s="5">
        <v>0.6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98.712199999999996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43.7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306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0.84</v>
      </c>
      <c r="BO280" s="8">
        <v>44985</v>
      </c>
      <c r="BP280" s="5">
        <v>-0.4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9.31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0.93</v>
      </c>
      <c r="CM280" s="8">
        <v>44985</v>
      </c>
      <c r="CN280" s="5">
        <v>0.3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98.683899999999994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44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85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-3.94</v>
      </c>
      <c r="BO281" s="8">
        <v>45016</v>
      </c>
      <c r="BP281" s="5">
        <v>0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-4.4800000000000004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0.33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98.673299999999998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49.1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216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-4</v>
      </c>
      <c r="BO282" s="8">
        <v>45046</v>
      </c>
      <c r="BP282" s="5">
        <v>-0.4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-1.64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0.84</v>
      </c>
      <c r="CM282" s="8">
        <v>45046</v>
      </c>
      <c r="CN282" s="5">
        <v>0.4</v>
      </c>
      <c r="CO282" s="8">
        <v>45046</v>
      </c>
      <c r="CP282" s="5">
        <v>0.4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-10.199999999999999</v>
      </c>
      <c r="DY282" s="8">
        <v>45046</v>
      </c>
      <c r="DZ282" s="5">
        <v>109.4</v>
      </c>
      <c r="EA282" s="8">
        <v>45046</v>
      </c>
      <c r="EB282" s="5">
        <v>98.700100000000006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41.5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227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-4.03</v>
      </c>
      <c r="BO283" s="8">
        <v>45077</v>
      </c>
      <c r="BP283" s="5">
        <v>-0.6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0.7</v>
      </c>
      <c r="CM283" s="8">
        <v>45077</v>
      </c>
      <c r="CN283" s="5">
        <v>0.2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98.762799999999999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41.9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257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-7.18</v>
      </c>
      <c r="BO284" s="8">
        <v>45107</v>
      </c>
      <c r="BP284" s="5">
        <v>-0.4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-1.19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1.17</v>
      </c>
      <c r="CM284" s="8">
        <v>45107</v>
      </c>
      <c r="CN284" s="5">
        <v>0.3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98.853399999999993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42.9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148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-4.42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-1.45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1.86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98.942599999999999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47.1</v>
      </c>
      <c r="Q286" s="8">
        <v>45716</v>
      </c>
      <c r="R286" s="5">
        <v>5.7</v>
      </c>
      <c r="S286" s="8">
        <v>45716</v>
      </c>
      <c r="T286" s="5">
        <v>-5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157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-2.0499999999999998</v>
      </c>
      <c r="BO286" s="8">
        <v>45169</v>
      </c>
      <c r="BP286" s="5">
        <v>-0.2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0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1.45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-10.8</v>
      </c>
      <c r="DY286" s="8">
        <v>45169</v>
      </c>
      <c r="DZ286" s="5">
        <v>107</v>
      </c>
      <c r="EA286" s="8">
        <v>45169</v>
      </c>
      <c r="EB286" s="5">
        <v>99.009500000000003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43.6</v>
      </c>
      <c r="Q287" s="8">
        <v>45747</v>
      </c>
      <c r="R287" s="5">
        <v>-20</v>
      </c>
      <c r="S287" s="8">
        <v>45747</v>
      </c>
      <c r="T287" s="5">
        <v>-2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158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1.7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4.3</v>
      </c>
      <c r="BK287" s="8">
        <v>45199</v>
      </c>
      <c r="BL287" s="5">
        <v>0.8</v>
      </c>
      <c r="BM287" s="8">
        <v>45199</v>
      </c>
      <c r="BN287" s="5">
        <v>0.46</v>
      </c>
      <c r="BO287" s="8">
        <v>45199</v>
      </c>
      <c r="BP287" s="5">
        <v>0.1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-1.47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1.84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-3.7</v>
      </c>
      <c r="DW287" s="8">
        <v>45199</v>
      </c>
      <c r="DX287" s="5">
        <v>-10.6</v>
      </c>
      <c r="DY287" s="8">
        <v>45199</v>
      </c>
      <c r="DZ287" s="5">
        <v>106.3</v>
      </c>
      <c r="EA287" s="8">
        <v>45199</v>
      </c>
      <c r="EB287" s="5">
        <v>99.051699999999997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44.5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186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-0.4</v>
      </c>
      <c r="BM288" s="8">
        <v>45230</v>
      </c>
      <c r="BN288" s="5">
        <v>-0.45</v>
      </c>
      <c r="BO288" s="8">
        <v>45230</v>
      </c>
      <c r="BP288" s="5">
        <v>-0.5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-2.74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0.61</v>
      </c>
      <c r="CM288" s="8">
        <v>45230</v>
      </c>
      <c r="CN288" s="5">
        <v>0.1</v>
      </c>
      <c r="CO288" s="8">
        <v>45230</v>
      </c>
      <c r="CP288" s="5">
        <v>0.3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-3.4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99.086799999999997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55.1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141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3.5</v>
      </c>
      <c r="BK289" s="8">
        <v>45260</v>
      </c>
      <c r="BL289" s="5">
        <v>-0.3</v>
      </c>
      <c r="BM289" s="8">
        <v>45260</v>
      </c>
      <c r="BN289" s="5">
        <v>0.03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0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1.81</v>
      </c>
      <c r="CM289" s="8">
        <v>45260</v>
      </c>
      <c r="CN289" s="5">
        <v>0.1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-3.1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99.148899999999998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47.1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269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1.8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</v>
      </c>
      <c r="BK290" s="8">
        <v>45291</v>
      </c>
      <c r="BL290" s="5">
        <v>0.4</v>
      </c>
      <c r="BM290" s="8">
        <v>45291</v>
      </c>
      <c r="BN290" s="5">
        <v>1.01</v>
      </c>
      <c r="BO290" s="8">
        <v>45291</v>
      </c>
      <c r="BP290" s="5">
        <v>0.6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0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1.95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-2.4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99.250500000000002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45.9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119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-1.4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</v>
      </c>
      <c r="BK291" s="8">
        <v>45322</v>
      </c>
      <c r="BL291" s="5">
        <v>-0.8</v>
      </c>
      <c r="BM291" s="8">
        <v>45322</v>
      </c>
      <c r="BN291" s="5">
        <v>-1.55</v>
      </c>
      <c r="BO291" s="8">
        <v>45322</v>
      </c>
      <c r="BP291" s="5">
        <v>-0.7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2.2999999999999998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-0.5</v>
      </c>
      <c r="CC291" s="8">
        <v>45322</v>
      </c>
      <c r="CD291" s="5">
        <v>-66.858999999999995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0.21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99.386399999999995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44.7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222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2.1</v>
      </c>
      <c r="BK292" s="8">
        <v>45351</v>
      </c>
      <c r="BL292" s="5">
        <v>1</v>
      </c>
      <c r="BM292" s="8">
        <v>45351</v>
      </c>
      <c r="BN292" s="5">
        <v>0.82</v>
      </c>
      <c r="BO292" s="8">
        <v>45351</v>
      </c>
      <c r="BP292" s="5">
        <v>0.4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7.75</v>
      </c>
      <c r="BW292" s="8">
        <v>45351</v>
      </c>
      <c r="BX292" s="5">
        <v>643</v>
      </c>
      <c r="BY292" s="8">
        <v>45351</v>
      </c>
      <c r="BZ292" s="5">
        <v>5.0999999999999996</v>
      </c>
      <c r="CA292" s="8">
        <v>45351</v>
      </c>
      <c r="CB292" s="5">
        <v>3.6</v>
      </c>
      <c r="CC292" s="8">
        <v>45351</v>
      </c>
      <c r="CD292" s="5">
        <v>-69.340999999999994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2.06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-1.5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99.529399999999995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42.4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246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3.6</v>
      </c>
      <c r="BK293" s="8">
        <v>45382</v>
      </c>
      <c r="BL293" s="5">
        <v>0.4</v>
      </c>
      <c r="BM293" s="8">
        <v>45382</v>
      </c>
      <c r="BN293" s="5">
        <v>1.33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-4.41</v>
      </c>
      <c r="BW293" s="8">
        <v>45382</v>
      </c>
      <c r="BX293" s="5">
        <v>683</v>
      </c>
      <c r="BY293" s="8">
        <v>45382</v>
      </c>
      <c r="BZ293" s="5">
        <v>1.6</v>
      </c>
      <c r="CA293" s="8">
        <v>45382</v>
      </c>
      <c r="CB293" s="5">
        <v>3.9</v>
      </c>
      <c r="CC293" s="8">
        <v>45382</v>
      </c>
      <c r="CD293" s="5">
        <v>-68.546999999999997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1.4</v>
      </c>
      <c r="CM293" s="8">
        <v>45382</v>
      </c>
      <c r="CN293" s="5">
        <v>0.3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0.1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99.649199999999993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39.9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118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1.57</v>
      </c>
      <c r="BO294" s="8">
        <v>45412</v>
      </c>
      <c r="BP294" s="5">
        <v>0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-0.97</v>
      </c>
      <c r="BW294" s="8">
        <v>45412</v>
      </c>
      <c r="BX294" s="5">
        <v>736</v>
      </c>
      <c r="BY294" s="8">
        <v>45412</v>
      </c>
      <c r="BZ294" s="5">
        <v>4.5999999999999996</v>
      </c>
      <c r="CA294" s="8">
        <v>45412</v>
      </c>
      <c r="CB294" s="5">
        <v>4.5999999999999996</v>
      </c>
      <c r="CC294" s="8">
        <v>45412</v>
      </c>
      <c r="CD294" s="5">
        <v>-75.905000000000001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0.85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1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99.7166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36.200000000000003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193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1.95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-0.49</v>
      </c>
      <c r="BW295" s="8">
        <v>45443</v>
      </c>
      <c r="BX295" s="5">
        <v>672</v>
      </c>
      <c r="BY295" s="8">
        <v>45443</v>
      </c>
      <c r="BZ295" s="5">
        <v>4.0999999999999996</v>
      </c>
      <c r="CA295" s="8">
        <v>45443</v>
      </c>
      <c r="CB295" s="5">
        <v>6.5</v>
      </c>
      <c r="CC295" s="8">
        <v>45443</v>
      </c>
      <c r="CD295" s="5">
        <v>-76.632000000000005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1.23</v>
      </c>
      <c r="CM295" s="8">
        <v>45443</v>
      </c>
      <c r="CN295" s="5">
        <v>0</v>
      </c>
      <c r="CO295" s="8">
        <v>45443</v>
      </c>
      <c r="CP295" s="5">
        <v>0.1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0.9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99.740099999999998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87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2.5499999999999998</v>
      </c>
      <c r="BO296" s="8">
        <v>45473</v>
      </c>
      <c r="BP296" s="5">
        <v>0.1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-3.2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7.5</v>
      </c>
      <c r="CC296" s="8">
        <v>45473</v>
      </c>
      <c r="CD296" s="5">
        <v>-74.180000000000007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0.92</v>
      </c>
      <c r="CM296" s="8">
        <v>45473</v>
      </c>
      <c r="CN296" s="5">
        <v>0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1.4</v>
      </c>
      <c r="DW296" s="8">
        <v>45473</v>
      </c>
      <c r="DX296" s="5">
        <v>-2.1</v>
      </c>
      <c r="DY296" s="8">
        <v>45473</v>
      </c>
      <c r="DZ296" s="5">
        <v>102.9</v>
      </c>
      <c r="EA296" s="8">
        <v>45473</v>
      </c>
      <c r="EB296" s="5">
        <v>99.753900000000002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44.4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88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2.9</v>
      </c>
      <c r="BK297" s="8">
        <v>45504</v>
      </c>
      <c r="BL297" s="5">
        <v>1.2</v>
      </c>
      <c r="BM297" s="8">
        <v>45504</v>
      </c>
      <c r="BN297" s="5">
        <v>3.22</v>
      </c>
      <c r="BO297" s="8">
        <v>45504</v>
      </c>
      <c r="BP297" s="5">
        <v>0.3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1.27</v>
      </c>
      <c r="BW297" s="8">
        <v>45504</v>
      </c>
      <c r="BX297" s="5">
        <v>707</v>
      </c>
      <c r="BY297" s="8">
        <v>45504</v>
      </c>
      <c r="BZ297" s="5">
        <v>5.2</v>
      </c>
      <c r="CA297" s="8">
        <v>45504</v>
      </c>
      <c r="CB297" s="5">
        <v>8.9</v>
      </c>
      <c r="CC297" s="8">
        <v>45504</v>
      </c>
      <c r="CD297" s="5">
        <v>-79.885999999999996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</v>
      </c>
      <c r="CM297" s="8">
        <v>45504</v>
      </c>
      <c r="CN297" s="5">
        <v>0.1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0.2</v>
      </c>
      <c r="DC297" s="8">
        <v>45504</v>
      </c>
      <c r="DD297" s="5">
        <v>2.6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4.3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1.6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99.800399999999996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44.4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71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2</v>
      </c>
      <c r="BK298" s="8">
        <v>45535</v>
      </c>
      <c r="BL298" s="5">
        <v>-0.1</v>
      </c>
      <c r="BM298" s="8">
        <v>45535</v>
      </c>
      <c r="BN298" s="5">
        <v>1.37</v>
      </c>
      <c r="BO298" s="8">
        <v>45535</v>
      </c>
      <c r="BP298" s="5">
        <v>0.1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-1.26</v>
      </c>
      <c r="BW298" s="8">
        <v>45535</v>
      </c>
      <c r="BX298" s="5">
        <v>691</v>
      </c>
      <c r="BY298" s="8">
        <v>45535</v>
      </c>
      <c r="BZ298" s="5">
        <v>5.4</v>
      </c>
      <c r="CA298" s="8">
        <v>45535</v>
      </c>
      <c r="CB298" s="5">
        <v>8.1</v>
      </c>
      <c r="CC298" s="8">
        <v>45535</v>
      </c>
      <c r="CD298" s="5">
        <v>-71.444000000000003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1.89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0.1</v>
      </c>
      <c r="DC298" s="8">
        <v>45535</v>
      </c>
      <c r="DD298" s="5">
        <v>2.4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4.2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2.1</v>
      </c>
      <c r="DW298" s="8">
        <v>45535</v>
      </c>
      <c r="DX298" s="5">
        <v>-0.7</v>
      </c>
      <c r="DY298" s="8">
        <v>45535</v>
      </c>
      <c r="DZ298" s="5">
        <v>102.1</v>
      </c>
      <c r="EA298" s="8">
        <v>45535</v>
      </c>
      <c r="EB298" s="5">
        <v>99.891499999999994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44.9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240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-0.3</v>
      </c>
      <c r="AY299" s="8">
        <v>45565</v>
      </c>
      <c r="AZ299" s="5">
        <v>-0.41</v>
      </c>
      <c r="BA299" s="8">
        <v>45565</v>
      </c>
      <c r="BB299" s="5">
        <v>6700</v>
      </c>
      <c r="BC299" s="8">
        <v>45565</v>
      </c>
      <c r="BD299" s="5">
        <v>0.5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0.9</v>
      </c>
      <c r="BM299" s="8">
        <v>45565</v>
      </c>
      <c r="BN299" s="5">
        <v>-0.08</v>
      </c>
      <c r="BO299" s="8">
        <v>45565</v>
      </c>
      <c r="BP299" s="5">
        <v>-0.3</v>
      </c>
      <c r="BQ299" s="8">
        <v>45565</v>
      </c>
      <c r="BR299" s="5">
        <v>1355</v>
      </c>
      <c r="BS299" s="8">
        <v>45565</v>
      </c>
      <c r="BT299" s="5">
        <v>1425</v>
      </c>
      <c r="BU299" s="8">
        <v>45565</v>
      </c>
      <c r="BV299" s="5">
        <v>-0.76</v>
      </c>
      <c r="BW299" s="8">
        <v>45565</v>
      </c>
      <c r="BX299" s="5">
        <v>726</v>
      </c>
      <c r="BY299" s="8">
        <v>45565</v>
      </c>
      <c r="BZ299" s="5">
        <v>3.1</v>
      </c>
      <c r="CA299" s="8">
        <v>45565</v>
      </c>
      <c r="CB299" s="5">
        <v>9.6</v>
      </c>
      <c r="CC299" s="8">
        <v>45565</v>
      </c>
      <c r="CD299" s="5">
        <v>-85.013999999999996</v>
      </c>
      <c r="CG299" s="8">
        <v>45565</v>
      </c>
      <c r="CH299" s="5">
        <v>-0.2</v>
      </c>
      <c r="CI299" s="8">
        <v>45565</v>
      </c>
      <c r="CJ299" s="5">
        <v>-0.4</v>
      </c>
      <c r="CK299" s="8">
        <v>45538</v>
      </c>
      <c r="CL299" s="5">
        <v>2.38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0.3</v>
      </c>
      <c r="DC299" s="8">
        <v>45565</v>
      </c>
      <c r="DD299" s="5">
        <v>2.4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3.8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2.7</v>
      </c>
      <c r="DW299" s="8">
        <v>45565</v>
      </c>
      <c r="DX299" s="5">
        <v>0.2</v>
      </c>
      <c r="DY299" s="8">
        <v>45565</v>
      </c>
      <c r="DZ299" s="5">
        <v>101.7</v>
      </c>
      <c r="EA299" s="8">
        <v>45565</v>
      </c>
      <c r="EB299" s="5">
        <v>100.0284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44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1.6</v>
      </c>
      <c r="AW300" s="8">
        <v>45596</v>
      </c>
      <c r="AX300" s="5">
        <v>-0.6</v>
      </c>
      <c r="AY300" s="8">
        <v>45596</v>
      </c>
      <c r="AZ300" s="5">
        <v>-0.32</v>
      </c>
      <c r="BA300" s="8">
        <v>45596</v>
      </c>
      <c r="BB300" s="5">
        <v>6600</v>
      </c>
      <c r="BC300" s="8">
        <v>45596</v>
      </c>
      <c r="BD300" s="5">
        <v>1.7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</v>
      </c>
      <c r="BK300" s="8">
        <v>45596</v>
      </c>
      <c r="BL300" s="5">
        <v>0.6</v>
      </c>
      <c r="BM300" s="8">
        <v>45596</v>
      </c>
      <c r="BN300" s="5">
        <v>0.62</v>
      </c>
      <c r="BO300" s="8">
        <v>45596</v>
      </c>
      <c r="BP300" s="5">
        <v>0.3</v>
      </c>
      <c r="BQ300" s="8">
        <v>45596</v>
      </c>
      <c r="BR300" s="5">
        <v>1344</v>
      </c>
      <c r="BS300" s="8">
        <v>45596</v>
      </c>
      <c r="BT300" s="5">
        <v>1419</v>
      </c>
      <c r="BU300" s="8">
        <v>45596</v>
      </c>
      <c r="BV300" s="5">
        <v>3.33</v>
      </c>
      <c r="BW300" s="8">
        <v>45596</v>
      </c>
      <c r="BX300" s="5">
        <v>623</v>
      </c>
      <c r="BY300" s="8">
        <v>45596</v>
      </c>
      <c r="BZ300" s="5">
        <v>2.1</v>
      </c>
      <c r="CA300" s="8">
        <v>45596</v>
      </c>
      <c r="CB300" s="5">
        <v>4.5999999999999996</v>
      </c>
      <c r="CC300" s="8">
        <v>45596</v>
      </c>
      <c r="CD300" s="5">
        <v>-73.727000000000004</v>
      </c>
      <c r="CG300" s="8">
        <v>45596</v>
      </c>
      <c r="CH300" s="5">
        <v>0.5</v>
      </c>
      <c r="CI300" s="8">
        <v>45596</v>
      </c>
      <c r="CJ300" s="5">
        <v>0.7</v>
      </c>
      <c r="CK300" s="8">
        <v>45566</v>
      </c>
      <c r="CL300" s="5">
        <v>1.21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2.8244600000000002</v>
      </c>
      <c r="DA300" s="8">
        <v>45596</v>
      </c>
      <c r="DB300" s="5">
        <v>0.6</v>
      </c>
      <c r="DC300" s="8">
        <v>45596</v>
      </c>
      <c r="DD300" s="5">
        <v>2.4</v>
      </c>
      <c r="DE300" s="8">
        <v>45596</v>
      </c>
      <c r="DF300" s="5">
        <v>0.4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1.1000000000000001</v>
      </c>
      <c r="DY300" s="8">
        <v>45596</v>
      </c>
      <c r="DZ300" s="5">
        <v>101.4</v>
      </c>
      <c r="EA300" s="8">
        <v>45596</v>
      </c>
      <c r="EB300" s="5">
        <v>100.1944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39.799999999999997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261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0.4</v>
      </c>
      <c r="AW301" s="8">
        <v>45626</v>
      </c>
      <c r="AX301" s="5">
        <v>0.1</v>
      </c>
      <c r="AY301" s="8">
        <v>45626</v>
      </c>
      <c r="AZ301" s="5">
        <v>-0.24</v>
      </c>
      <c r="BA301" s="8">
        <v>45626</v>
      </c>
      <c r="BB301" s="5">
        <v>6400</v>
      </c>
      <c r="BC301" s="8">
        <v>45626</v>
      </c>
      <c r="BD301" s="5">
        <v>2.5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4</v>
      </c>
      <c r="BK301" s="8">
        <v>45626</v>
      </c>
      <c r="BL301" s="5">
        <v>0.7</v>
      </c>
      <c r="BM301" s="8">
        <v>45626</v>
      </c>
      <c r="BN301" s="5">
        <v>1.92</v>
      </c>
      <c r="BO301" s="8">
        <v>45626</v>
      </c>
      <c r="BP301" s="5">
        <v>0</v>
      </c>
      <c r="BQ301" s="8">
        <v>45626</v>
      </c>
      <c r="BR301" s="5">
        <v>1305</v>
      </c>
      <c r="BS301" s="8">
        <v>45626</v>
      </c>
      <c r="BT301" s="5">
        <v>1493</v>
      </c>
      <c r="BU301" s="8">
        <v>45626</v>
      </c>
      <c r="BV301" s="5">
        <v>3.47</v>
      </c>
      <c r="BW301" s="8">
        <v>45626</v>
      </c>
      <c r="BX301" s="5">
        <v>676</v>
      </c>
      <c r="BY301" s="8">
        <v>45626</v>
      </c>
      <c r="BZ301" s="5">
        <v>6.6</v>
      </c>
      <c r="CA301" s="8">
        <v>45626</v>
      </c>
      <c r="CB301" s="5">
        <v>9.5</v>
      </c>
      <c r="CC301" s="8">
        <v>45626</v>
      </c>
      <c r="CD301" s="5">
        <v>-78.239000000000004</v>
      </c>
      <c r="CG301" s="8">
        <v>45626</v>
      </c>
      <c r="CH301" s="5">
        <v>-0.8</v>
      </c>
      <c r="CI301" s="8">
        <v>45626</v>
      </c>
      <c r="CJ301" s="5">
        <v>-2</v>
      </c>
      <c r="CK301" s="8">
        <v>45597</v>
      </c>
      <c r="CL301" s="5">
        <v>3.09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2.83188</v>
      </c>
      <c r="DA301" s="8">
        <v>45626</v>
      </c>
      <c r="DB301" s="5">
        <v>0.3</v>
      </c>
      <c r="DC301" s="8">
        <v>45626</v>
      </c>
      <c r="DD301" s="5">
        <v>2.1</v>
      </c>
      <c r="DE301" s="8">
        <v>45626</v>
      </c>
      <c r="DF301" s="5">
        <v>0.6</v>
      </c>
      <c r="DG301" s="8">
        <v>45626</v>
      </c>
      <c r="DH301" s="5">
        <v>5.7</v>
      </c>
      <c r="DI301" s="8">
        <v>45626</v>
      </c>
      <c r="DJ301" s="5">
        <v>3.1</v>
      </c>
      <c r="DK301" s="8">
        <v>45626</v>
      </c>
      <c r="DL301" s="5">
        <v>3.7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3.7</v>
      </c>
      <c r="DW301" s="8">
        <v>45626</v>
      </c>
      <c r="DX301" s="5">
        <v>2.1</v>
      </c>
      <c r="DY301" s="8">
        <v>45626</v>
      </c>
      <c r="DZ301" s="5">
        <v>101.7</v>
      </c>
      <c r="EA301" s="8">
        <v>45626</v>
      </c>
      <c r="EB301" s="5">
        <v>100.3673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323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0.3</v>
      </c>
      <c r="AW302" s="8">
        <v>45657</v>
      </c>
      <c r="AX302" s="5">
        <v>0.5</v>
      </c>
      <c r="AY302" s="8">
        <v>45657</v>
      </c>
      <c r="AZ302" s="5">
        <v>1.1200000000000001</v>
      </c>
      <c r="BA302" s="8">
        <v>45657</v>
      </c>
      <c r="BB302" s="5">
        <v>6700</v>
      </c>
      <c r="BC302" s="8">
        <v>45657</v>
      </c>
      <c r="BD302" s="5">
        <v>3.3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4.4000000000000004</v>
      </c>
      <c r="BK302" s="8">
        <v>45657</v>
      </c>
      <c r="BL302" s="5">
        <v>0.7</v>
      </c>
      <c r="BM302" s="8">
        <v>45657</v>
      </c>
      <c r="BN302" s="5">
        <v>3.15</v>
      </c>
      <c r="BO302" s="8">
        <v>45657</v>
      </c>
      <c r="BP302" s="5">
        <v>-0.7</v>
      </c>
      <c r="BQ302" s="8">
        <v>45657</v>
      </c>
      <c r="BR302" s="5">
        <v>1526</v>
      </c>
      <c r="BS302" s="8">
        <v>45657</v>
      </c>
      <c r="BT302" s="5">
        <v>1482</v>
      </c>
      <c r="BU302" s="8">
        <v>45657</v>
      </c>
      <c r="BV302" s="5">
        <v>2.88</v>
      </c>
      <c r="BW302" s="8">
        <v>45657</v>
      </c>
      <c r="BX302" s="5">
        <v>713</v>
      </c>
      <c r="BY302" s="8">
        <v>45657</v>
      </c>
      <c r="BZ302" s="5">
        <v>2.6</v>
      </c>
      <c r="CA302" s="8">
        <v>45657</v>
      </c>
      <c r="CB302" s="5">
        <v>12.2</v>
      </c>
      <c r="CC302" s="8">
        <v>45657</v>
      </c>
      <c r="CD302" s="5">
        <v>-98.061999999999998</v>
      </c>
      <c r="CG302" s="8">
        <v>45657</v>
      </c>
      <c r="CH302" s="5">
        <v>-0.6</v>
      </c>
      <c r="CI302" s="8">
        <v>45657</v>
      </c>
      <c r="CJ302" s="5">
        <v>-1.8</v>
      </c>
      <c r="CK302" s="8">
        <v>45628</v>
      </c>
      <c r="CL302" s="5">
        <v>3.17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2.8640699999999999</v>
      </c>
      <c r="DA302" s="8">
        <v>45657</v>
      </c>
      <c r="DB302" s="5">
        <v>0.3</v>
      </c>
      <c r="DC302" s="8">
        <v>45657</v>
      </c>
      <c r="DD302" s="5">
        <v>2</v>
      </c>
      <c r="DE302" s="8">
        <v>45657</v>
      </c>
      <c r="DF302" s="5">
        <v>0.9</v>
      </c>
      <c r="DG302" s="8">
        <v>45657</v>
      </c>
      <c r="DH302" s="5">
        <v>5.8</v>
      </c>
      <c r="DI302" s="8">
        <v>45657</v>
      </c>
      <c r="DJ302" s="5">
        <v>3.1</v>
      </c>
      <c r="DK302" s="8">
        <v>45657</v>
      </c>
      <c r="DL302" s="5">
        <v>3.3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3.8</v>
      </c>
      <c r="DW302" s="8">
        <v>45657</v>
      </c>
      <c r="DX302" s="5">
        <v>2.6</v>
      </c>
      <c r="DY302" s="8">
        <v>45657</v>
      </c>
      <c r="DZ302" s="5">
        <v>101.6</v>
      </c>
      <c r="EA302" s="8">
        <v>45657</v>
      </c>
      <c r="EB302" s="5">
        <v>100.5193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G303" s="8">
        <v>45688</v>
      </c>
      <c r="H303" s="5">
        <v>52.8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-4</v>
      </c>
      <c r="AE303" s="8">
        <v>45688</v>
      </c>
      <c r="AF303" s="5">
        <v>71.7</v>
      </c>
      <c r="AG303" s="8">
        <v>45688</v>
      </c>
      <c r="AH303" s="5">
        <v>105.3</v>
      </c>
      <c r="AI303" s="8">
        <v>45688</v>
      </c>
      <c r="AJ303" s="5">
        <v>102.8</v>
      </c>
      <c r="AK303" s="8">
        <v>45688</v>
      </c>
      <c r="AL303" s="5">
        <v>111</v>
      </c>
      <c r="AM303" s="8">
        <v>45688</v>
      </c>
      <c r="AN303" s="5">
        <v>157608</v>
      </c>
      <c r="AQ303" s="8">
        <v>45688</v>
      </c>
      <c r="AR303" s="5">
        <v>4</v>
      </c>
      <c r="AU303" s="8">
        <v>45688</v>
      </c>
      <c r="AV303" s="5">
        <v>-0.5</v>
      </c>
      <c r="AW303" s="8">
        <v>45688</v>
      </c>
      <c r="AX303" s="5">
        <v>0.1</v>
      </c>
      <c r="AY303" s="8">
        <v>45688</v>
      </c>
      <c r="AZ303" s="5">
        <v>0.26</v>
      </c>
      <c r="BA303" s="8">
        <v>45688</v>
      </c>
      <c r="BB303" s="5">
        <v>6600</v>
      </c>
      <c r="BC303" s="8">
        <v>45688</v>
      </c>
      <c r="BD303" s="5">
        <v>3.5</v>
      </c>
      <c r="BE303" s="8">
        <v>45688</v>
      </c>
      <c r="BF303" s="5">
        <v>15.6</v>
      </c>
      <c r="BG303" s="8">
        <v>45688</v>
      </c>
      <c r="BH303" s="5">
        <v>15.492000000000001</v>
      </c>
      <c r="BI303" s="8">
        <v>45688</v>
      </c>
      <c r="BJ303" s="5">
        <v>3.9</v>
      </c>
      <c r="BK303" s="8">
        <v>45688</v>
      </c>
      <c r="BL303" s="5">
        <v>-1.2</v>
      </c>
      <c r="BM303" s="8">
        <v>45688</v>
      </c>
      <c r="BN303" s="5">
        <v>3.06</v>
      </c>
      <c r="BO303" s="8">
        <v>45688</v>
      </c>
      <c r="BP303" s="5">
        <v>0.8</v>
      </c>
      <c r="BQ303" s="8">
        <v>45688</v>
      </c>
      <c r="BR303" s="5">
        <v>1350</v>
      </c>
      <c r="BS303" s="8">
        <v>45688</v>
      </c>
      <c r="BT303" s="5">
        <v>1473</v>
      </c>
      <c r="BU303" s="8">
        <v>45688</v>
      </c>
      <c r="BV303" s="5">
        <v>-4.66</v>
      </c>
      <c r="BW303" s="8">
        <v>45688</v>
      </c>
      <c r="BX303" s="5">
        <v>664</v>
      </c>
      <c r="BY303" s="8">
        <v>45688</v>
      </c>
      <c r="BZ303" s="5">
        <v>4.4000000000000004</v>
      </c>
      <c r="CA303" s="8">
        <v>45688</v>
      </c>
      <c r="CB303" s="5">
        <v>23</v>
      </c>
      <c r="CC303" s="8">
        <v>45688</v>
      </c>
      <c r="CD303" s="5">
        <v>-130.65199999999999</v>
      </c>
      <c r="CG303" s="8">
        <v>45688</v>
      </c>
      <c r="CH303" s="5">
        <v>1.8</v>
      </c>
      <c r="CI303" s="8">
        <v>45688</v>
      </c>
      <c r="CJ303" s="5">
        <v>3.4</v>
      </c>
      <c r="CK303" s="8">
        <v>45659</v>
      </c>
      <c r="CL303" s="5">
        <v>1.52</v>
      </c>
      <c r="CM303" s="8">
        <v>45688</v>
      </c>
      <c r="CN303" s="5">
        <v>0.5</v>
      </c>
      <c r="CO303" s="8">
        <v>45688</v>
      </c>
      <c r="CP303" s="5">
        <v>0.4</v>
      </c>
      <c r="CQ303" s="8">
        <v>45688</v>
      </c>
      <c r="CR303" s="5">
        <v>3</v>
      </c>
      <c r="CS303" s="8">
        <v>45688</v>
      </c>
      <c r="CT303" s="5">
        <v>3.3</v>
      </c>
      <c r="CU303" s="8">
        <v>45688</v>
      </c>
      <c r="CV303" s="5">
        <v>2.66</v>
      </c>
      <c r="DA303" s="8">
        <v>45688</v>
      </c>
      <c r="DB303" s="5">
        <v>0.7</v>
      </c>
      <c r="DC303" s="8">
        <v>45688</v>
      </c>
      <c r="DD303" s="5">
        <v>1.3</v>
      </c>
      <c r="DE303" s="8">
        <v>45688</v>
      </c>
      <c r="DF303" s="5">
        <v>-0.3</v>
      </c>
      <c r="DG303" s="8">
        <v>45688</v>
      </c>
      <c r="DH303" s="5">
        <v>5.4</v>
      </c>
      <c r="DI303" s="8">
        <v>45688</v>
      </c>
      <c r="DJ303" s="5">
        <v>2.8</v>
      </c>
      <c r="DK303" s="8">
        <v>45688</v>
      </c>
      <c r="DL303" s="5">
        <v>4.3</v>
      </c>
      <c r="DM303" s="8">
        <v>45688</v>
      </c>
      <c r="DN303" s="5">
        <v>4.0999999999999996</v>
      </c>
      <c r="DS303" s="8">
        <v>45688</v>
      </c>
      <c r="DT303" s="5">
        <v>61.47</v>
      </c>
      <c r="DU303" s="8">
        <v>45688</v>
      </c>
      <c r="DV303" s="5">
        <v>3.9</v>
      </c>
      <c r="DW303" s="8">
        <v>45688</v>
      </c>
      <c r="DX303" s="5">
        <v>2.9</v>
      </c>
      <c r="DY303" s="8">
        <v>45688</v>
      </c>
      <c r="DZ303" s="5">
        <v>101.4</v>
      </c>
      <c r="EA303" s="8">
        <v>45688</v>
      </c>
      <c r="EB303" s="5">
        <v>100.6345</v>
      </c>
    </row>
    <row r="304" spans="1:132" x14ac:dyDescent="0.2">
      <c r="A304" s="8">
        <v>45716</v>
      </c>
      <c r="B304" s="5">
        <v>50.3</v>
      </c>
      <c r="C304" s="8">
        <v>45716</v>
      </c>
      <c r="D304" s="5">
        <v>48.6</v>
      </c>
      <c r="E304" s="8">
        <v>45716</v>
      </c>
      <c r="F304" s="5">
        <v>62.4</v>
      </c>
      <c r="G304" s="8">
        <v>45716</v>
      </c>
      <c r="H304" s="5">
        <v>53.5</v>
      </c>
      <c r="O304" s="8">
        <v>45716</v>
      </c>
      <c r="P304" s="5">
        <v>45.5</v>
      </c>
      <c r="Y304" s="8">
        <v>45716</v>
      </c>
      <c r="Z304" s="5">
        <v>18.100000000000001</v>
      </c>
      <c r="AA304" s="8">
        <v>45716</v>
      </c>
      <c r="AB304" s="5">
        <v>6</v>
      </c>
      <c r="AE304" s="8">
        <v>45716</v>
      </c>
      <c r="AF304" s="5">
        <v>64.7</v>
      </c>
      <c r="AG304" s="8">
        <v>45716</v>
      </c>
      <c r="AH304" s="5">
        <v>100.1</v>
      </c>
      <c r="AI304" s="8">
        <v>45716</v>
      </c>
      <c r="AJ304" s="5">
        <v>100.7</v>
      </c>
      <c r="AK304" s="8">
        <v>45716</v>
      </c>
      <c r="AL304" s="5">
        <v>117</v>
      </c>
      <c r="AM304" s="8">
        <v>45716</v>
      </c>
      <c r="AN304" s="5">
        <v>157429</v>
      </c>
      <c r="AQ304" s="8">
        <v>45716</v>
      </c>
      <c r="AR304" s="5">
        <v>4.0999999999999996</v>
      </c>
      <c r="AU304" s="8">
        <v>45716</v>
      </c>
      <c r="AV304" s="5">
        <v>0.7</v>
      </c>
      <c r="AW304" s="8">
        <v>45716</v>
      </c>
      <c r="AX304" s="5">
        <v>0.9</v>
      </c>
      <c r="AY304" s="8">
        <v>45716</v>
      </c>
      <c r="AZ304" s="5">
        <v>0.75</v>
      </c>
      <c r="BA304" s="8">
        <v>45716</v>
      </c>
      <c r="BB304" s="5">
        <v>6000</v>
      </c>
      <c r="BE304" s="8">
        <v>45716</v>
      </c>
      <c r="BF304" s="5">
        <v>16</v>
      </c>
      <c r="BG304" s="8">
        <v>45716</v>
      </c>
      <c r="BH304" s="5">
        <v>16.010999999999999</v>
      </c>
      <c r="BI304" s="8">
        <v>45716</v>
      </c>
      <c r="BJ304" s="5">
        <v>3.1</v>
      </c>
      <c r="BK304" s="8">
        <v>45716</v>
      </c>
      <c r="BL304" s="5">
        <v>0.2</v>
      </c>
      <c r="BO304" s="8">
        <v>45716</v>
      </c>
      <c r="BP304" s="5">
        <v>0.3</v>
      </c>
      <c r="BQ304" s="8">
        <v>45716</v>
      </c>
      <c r="BR304" s="5">
        <v>1501</v>
      </c>
      <c r="BS304" s="8">
        <v>45716</v>
      </c>
      <c r="BT304" s="5">
        <v>1459</v>
      </c>
      <c r="BU304" s="8">
        <v>45716</v>
      </c>
      <c r="BV304" s="5">
        <v>4.16</v>
      </c>
      <c r="BW304" s="8">
        <v>45716</v>
      </c>
      <c r="BX304" s="5">
        <v>676</v>
      </c>
      <c r="BY304" s="8">
        <v>45716</v>
      </c>
      <c r="BZ304" s="5">
        <v>4.8</v>
      </c>
      <c r="CA304" s="8">
        <v>45716</v>
      </c>
      <c r="CB304" s="5">
        <v>19.7</v>
      </c>
      <c r="CC304" s="8">
        <v>45716</v>
      </c>
      <c r="CD304" s="5">
        <v>-122.66200000000001</v>
      </c>
      <c r="CG304" s="8">
        <v>45716</v>
      </c>
      <c r="CH304" s="5">
        <v>0.6</v>
      </c>
      <c r="CI304" s="8">
        <v>45716</v>
      </c>
      <c r="CJ304" s="5">
        <v>1</v>
      </c>
      <c r="CK304" s="8">
        <v>45691</v>
      </c>
      <c r="CL304" s="5">
        <v>2.2599999999999998</v>
      </c>
      <c r="CM304" s="8">
        <v>45716</v>
      </c>
      <c r="CN304" s="5">
        <v>0.2</v>
      </c>
      <c r="CO304" s="8">
        <v>45716</v>
      </c>
      <c r="CP304" s="5">
        <v>0.2</v>
      </c>
      <c r="CQ304" s="8">
        <v>45716</v>
      </c>
      <c r="CR304" s="5">
        <v>2.8</v>
      </c>
      <c r="CS304" s="8">
        <v>45716</v>
      </c>
      <c r="CT304" s="5">
        <v>3.1</v>
      </c>
      <c r="CU304" s="8">
        <v>45716</v>
      </c>
      <c r="CV304" s="5">
        <v>2.78871</v>
      </c>
      <c r="DA304" s="8">
        <v>45716</v>
      </c>
      <c r="DB304" s="5">
        <v>0.8</v>
      </c>
      <c r="DC304" s="8">
        <v>45716</v>
      </c>
      <c r="DD304" s="5">
        <v>1.8</v>
      </c>
      <c r="DE304" s="8">
        <v>45716</v>
      </c>
      <c r="DF304" s="5">
        <v>0.4</v>
      </c>
      <c r="DG304" s="8">
        <v>45716</v>
      </c>
      <c r="DH304" s="5">
        <v>5.3</v>
      </c>
      <c r="DI304" s="8">
        <v>45716</v>
      </c>
      <c r="DJ304" s="5">
        <v>2.7</v>
      </c>
      <c r="DK304" s="8">
        <v>45716</v>
      </c>
      <c r="DL304" s="5">
        <v>4.5999999999999996</v>
      </c>
      <c r="DM304" s="8">
        <v>45716</v>
      </c>
      <c r="DN304" s="5">
        <v>4.3</v>
      </c>
      <c r="DS304" s="8">
        <v>45716</v>
      </c>
      <c r="DT304" s="5">
        <v>58.31</v>
      </c>
      <c r="DU304" s="8">
        <v>45716</v>
      </c>
      <c r="DV304" s="5">
        <v>3.9</v>
      </c>
      <c r="DW304" s="8">
        <v>45716</v>
      </c>
      <c r="DX304" s="5">
        <v>3</v>
      </c>
      <c r="DY304" s="8">
        <v>45716</v>
      </c>
      <c r="DZ304" s="5">
        <v>101.1</v>
      </c>
      <c r="EA304" s="8">
        <v>45716</v>
      </c>
      <c r="EB304" s="5">
        <v>100.71169999999999</v>
      </c>
    </row>
    <row r="305" spans="1:124" x14ac:dyDescent="0.2">
      <c r="A305" s="8">
        <v>45747</v>
      </c>
      <c r="B305" s="5">
        <v>49</v>
      </c>
      <c r="C305" s="8">
        <v>45747</v>
      </c>
      <c r="D305" s="5">
        <v>45.2</v>
      </c>
      <c r="E305" s="8">
        <v>45747</v>
      </c>
      <c r="F305" s="5">
        <v>69.400000000000006</v>
      </c>
      <c r="G305" s="8">
        <v>45747</v>
      </c>
      <c r="H305" s="5">
        <v>50.8</v>
      </c>
      <c r="O305" s="8">
        <v>45747</v>
      </c>
      <c r="P305" s="5">
        <v>47.6</v>
      </c>
      <c r="Y305" s="8">
        <v>45747</v>
      </c>
      <c r="Z305" s="5">
        <v>12.5</v>
      </c>
      <c r="AA305" s="8">
        <v>45747</v>
      </c>
      <c r="AB305" s="5">
        <v>-4</v>
      </c>
      <c r="AE305" s="8">
        <v>45747</v>
      </c>
      <c r="AF305" s="5">
        <v>57</v>
      </c>
      <c r="AG305" s="8">
        <v>45747</v>
      </c>
      <c r="AH305" s="5">
        <v>92.9</v>
      </c>
      <c r="AK305" s="8">
        <v>45747</v>
      </c>
      <c r="AL305" s="5">
        <v>228</v>
      </c>
      <c r="AM305" s="8">
        <v>45747</v>
      </c>
      <c r="AN305" s="5">
        <v>157721</v>
      </c>
      <c r="AQ305" s="8">
        <v>45747</v>
      </c>
      <c r="AR305" s="5">
        <v>4.2</v>
      </c>
      <c r="BE305" s="8">
        <v>45747</v>
      </c>
      <c r="BF305" s="5">
        <v>17.77</v>
      </c>
      <c r="BG305" s="8">
        <v>45747</v>
      </c>
      <c r="BH305" s="5">
        <v>17.766999999999999</v>
      </c>
      <c r="CK305" s="8">
        <v>45719</v>
      </c>
      <c r="CL305" s="5">
        <v>1.41</v>
      </c>
      <c r="DS305" s="8">
        <v>45747</v>
      </c>
      <c r="DT305" s="5">
        <v>58.31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6"/>
  <sheetViews>
    <sheetView topLeftCell="A255" workbookViewId="0">
      <selection activeCell="E298" sqref="E298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_xll.BDH(B2,"BN_SURVEY_AVERAGE","2000-01-01",EOMONTH(TODAY(),1),"cols=2;rows=303")</f>
        <v>36556</v>
      </c>
      <c r="B3" s="5">
        <v>54.7</v>
      </c>
      <c r="C3" s="8">
        <f ca="1">_xll.BDH(D2,"BN_SURVEY_AVERAGE","2000-01-01",EOMONTH(TODAY(),1),"cols=2;rows=52")</f>
        <v>42521</v>
      </c>
      <c r="D3" s="5">
        <v>52.1</v>
      </c>
      <c r="E3" s="8">
        <f ca="1">_xll.BDH(F2,"BN_SURVEY_AVERAGE","2000-01-01",EOMONTH(TODAY(),1),"cols=2;rows=298")</f>
        <v>36707</v>
      </c>
      <c r="F3" s="5">
        <v>67.599999999999994</v>
      </c>
      <c r="G3" s="8">
        <f ca="1">_xll.BDH(H2,"BN_SURVEY_AVERAGE","2000-01-01",EOMONTH(TODAY(),1),"cols=2;rows=207")</f>
        <v>39478</v>
      </c>
      <c r="H3" s="5">
        <v>52.3</v>
      </c>
      <c r="I3" s="8">
        <f ca="1">_xll.BDH(J2,"BN_SURVEY_AVERAGE","2000-01-01",EOMONTH(TODAY(),1),"cols=2;rows=154")</f>
        <v>41090</v>
      </c>
      <c r="J3" s="5">
        <v>52.9</v>
      </c>
      <c r="K3" s="8">
        <f ca="1">_xll.BDH(L2,"BN_SURVEY_AVERAGE","2000-01-01",EOMONTH(TODAY(),1),"cols=2;rows=30")</f>
        <v>44592</v>
      </c>
      <c r="L3" s="5">
        <v>50.8</v>
      </c>
      <c r="M3" s="8">
        <f ca="1">_xll.BDH(N2,"BN_SURVEY_AVERAGE","2000-01-01",EOMONTH(TODAY(),1),"cols=2;rows=132")</f>
        <v>41729</v>
      </c>
      <c r="N3" s="5">
        <v>55.7</v>
      </c>
      <c r="O3" s="8">
        <f ca="1">_xll.BDH(P2,"BN_SURVEY_AVERAGE","2000-01-01",EOMONTH(TODAY(),1),"cols=2;rows=303")</f>
        <v>36556</v>
      </c>
      <c r="P3" s="5">
        <v>55.2</v>
      </c>
      <c r="Q3" s="8">
        <f ca="1">_xll.BDH(R2,"BN_SURVEY_AVERAGE","2000-01-01",EOMONTH(TODAY(),1),"cols=2;rows=270")</f>
        <v>37590</v>
      </c>
      <c r="R3" s="5">
        <v>-5.4</v>
      </c>
      <c r="S3" s="8">
        <f ca="1">_xll.BDH(T2,"BN_SURVEY_AVERAGE","2000-01-01",EOMONTH(TODAY(),1),"cols=2;rows=159")</f>
        <v>40816</v>
      </c>
      <c r="T3" s="5">
        <v>2.33</v>
      </c>
      <c r="U3" s="8">
        <f ca="1">_xll.BDH(V2,"BN_SURVEY_AVERAGE","2000-01-01",EOMONTH(TODAY(),1),"cols=2;rows=194")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_xll.BDH(Z2,"BN_SURVEY_AVERAGE","2000-01-01",EOMONTH(TODAY(),1),"cols=2;rows=304")</f>
        <v>36556</v>
      </c>
      <c r="Z3" s="5">
        <v>11.73</v>
      </c>
      <c r="AA3" s="8">
        <f ca="1">_xll.BDH(AB2,"BN_SURVEY_AVERAGE","2000-01-01",EOMONTH(TODAY(),1),"cols=2;rows=233")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_xll.BDH(AF2,"BN_SURVEY_AVERAGE","2000-01-01",EOMONTH(TODAY(),1),"cols=2;rows=304")</f>
        <v>36556</v>
      </c>
      <c r="AF3" s="5">
        <v>111.3</v>
      </c>
      <c r="AG3" s="8">
        <f ca="1">_xll.BDH(AH2,"BN_SURVEY_AVERAGE","2000-01-01",EOMONTH(TODAY(),1),"cols=2;rows=303")</f>
        <v>36556</v>
      </c>
      <c r="AH3" s="5">
        <v>142.13</v>
      </c>
      <c r="AI3" s="8">
        <f ca="1">_xll.BDH(AJ2,"BN_SURVEY_AVERAGE","2000-01-01",EOMONTH(TODAY(),1),"cols=2;rows=181")</f>
        <v>40237</v>
      </c>
      <c r="AJ3" s="5">
        <v>90.1</v>
      </c>
      <c r="AK3" s="8">
        <f ca="1">_xll.BDH(AL2,"BN_SURVEY_AVERAGE","2000-01-01",EOMONTH(TODAY(),1),"cols=2;rows=303")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_xll.BDH(AP2,"BN_SURVEY_AVERAGE","2000-01-01",EOMONTH(TODAY(),1),"cols=2;rows=222")</f>
        <v>38960</v>
      </c>
      <c r="AP3" s="5">
        <v>123.8</v>
      </c>
      <c r="AQ3" s="8">
        <f ca="1">_xll.BDH(AR2,"BN_SURVEY_AVERAGE","2000-01-01",EOMONTH(TODAY(),1),"cols=2;rows=303")</f>
        <v>36556</v>
      </c>
      <c r="AR3" s="5">
        <v>4</v>
      </c>
      <c r="AS3" s="8">
        <f ca="1">_xll.BDH(AT2,"BN_SURVEY_AVERAGE","2000-01-01",EOMONTH(TODAY(),1),"cols=2;rows=182")</f>
        <v>40237</v>
      </c>
      <c r="AT3" s="5">
        <v>33.700000000000003</v>
      </c>
      <c r="AU3" s="8">
        <f ca="1">_xll.BDH(AV2,"BN_SURVEY_AVERAGE","2000-01-01",EOMONTH(TODAY(),1),"cols=2;rows=261")</f>
        <v>37802</v>
      </c>
      <c r="AV3" s="5">
        <v>0.4</v>
      </c>
      <c r="AW3" s="8">
        <f ca="1">_xll.BDH(AX2,"BN_SURVEY_AVERAGE","2000-01-01",EOMONTH(TODAY(),1),"cols=2;rows=153")</f>
        <v>41060</v>
      </c>
      <c r="AX3" s="5">
        <v>-0.2</v>
      </c>
      <c r="AY3" s="8">
        <f ca="1">_xll.BDH(AZ2,"BN_SURVEY_AVERAGE","2000-01-01",EOMONTH(TODAY(),1),"cols=2;rows=303")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_xll.BDH(BF2,"BN_SURVEY_AVERAGE","2000-01-01",EOMONTH(TODAY(),1),"cols=2;rows=267")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_xll.BDH(BL2,"BN_SURVEY_AVERAGE","2000-01-01",EOMONTH(TODAY(),1),"cols=2;rows=287")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_xll.BDH(BP2,"BN_SURVEY_AVERAGE","2000-01-01",EOMONTH(TODAY(),1),"cols=2;rows=299")</f>
        <v>36556</v>
      </c>
      <c r="BP3" s="5">
        <v>0.4</v>
      </c>
      <c r="BQ3" s="8">
        <f ca="1">_xll.BDH(BR2,"BN_SURVEY_AVERAGE","2000-01-01",EOMONTH(TODAY(),1),"cols=2;rows=303")</f>
        <v>36556</v>
      </c>
      <c r="BR3" s="5">
        <v>1644</v>
      </c>
      <c r="BS3" s="8">
        <f ca="1">_xll.BDH(BT2,"BN_SURVEY_AVERAGE","2000-01-01",EOMONTH(TODAY(),1),"cols=2;rows=271")</f>
        <v>37468</v>
      </c>
      <c r="BT3" s="5">
        <v>1675</v>
      </c>
      <c r="BU3" s="8">
        <f ca="1">_xll.BDH(BV2,"BN_SURVEY_AVERAGE","2000-01-01",EOMONTH(TODAY(),1),"cols=2;rows=226")</f>
        <v>38868</v>
      </c>
      <c r="BV3" s="5">
        <v>-2.0099999999999998</v>
      </c>
      <c r="BW3" s="8">
        <f ca="1">_xll.BDH(BX2,"BN_SURVEY_AVERAGE","2000-01-01",EOMONTH(TODAY(),1),"cols=2;rows=302")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_xll.BDH(CD2,"BN_SURVEY_AVERAGE","2000-01-01",EOMONTH(TODAY(),1),"cols=2;rows=302")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_xll.BDH(CH2,"BN_SURVEY_AVERAGE","2000-01-01",EOMONTH(TODAY(),1),"cols=2;rows=302")</f>
        <v>36556</v>
      </c>
      <c r="CH3" s="5">
        <v>-0.6</v>
      </c>
      <c r="CI3" s="8">
        <f ca="1">_xll.BDH(CJ2,"BN_SURVEY_AVERAGE","2000-01-01",EOMONTH(TODAY(),1),"cols=2;rows=287")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_xll.BDH(CN2,"BN_SURVEY_AVERAGE","2000-01-01",EOMONTH(TODAY(),1),"cols=2;rows=303")</f>
        <v>36556</v>
      </c>
      <c r="CN3" s="5">
        <v>0.3</v>
      </c>
      <c r="CO3" s="8">
        <f ca="1">_xll.BDH(CP2,"BN_SURVEY_AVERAGE","2000-01-01",EOMONTH(TODAY(),1),"cols=2;rows=302")</f>
        <v>36556</v>
      </c>
      <c r="CP3" s="5">
        <v>0.2</v>
      </c>
      <c r="CQ3" s="8">
        <f ca="1">_xll.BDH(CR2,"BN_SURVEY_AVERAGE","2000-01-01",EOMONTH(TODAY(),1),"cols=2;rows=259")</f>
        <v>37652</v>
      </c>
      <c r="CR3" s="5">
        <v>1.9</v>
      </c>
      <c r="CS3" s="8">
        <f ca="1">_xll.BDH(CT2,"BN_SURVEY_AVERAGE","2000-01-01",EOMONTH(TODAY(),1),"cols=2;rows=258")</f>
        <v>37652</v>
      </c>
      <c r="CT3" s="5">
        <v>3.2</v>
      </c>
      <c r="CU3" s="8">
        <f ca="1">_xll.BDH(CV2,"BN_SURVEY_AVERAGE","2000-01-01",EOMONTH(TODAY(),1),"cols=2;rows=246")</f>
        <v>38168</v>
      </c>
      <c r="CV3" s="5">
        <v>1.66</v>
      </c>
      <c r="CW3" s="8">
        <f ca="1">_xll.BDH(CX2,"BN_SURVEY_AVERAGE","2000-01-01",EOMONTH(TODAY(),1),"cols=2;rows=135")</f>
        <v>41670</v>
      </c>
      <c r="CX3" s="5">
        <v>1.2</v>
      </c>
      <c r="CY3" s="8">
        <f ca="1">_xll.BDH(CZ2,"BN_SURVEY_AVERAGE","2000-01-01",EOMONTH(TODAY(),1),"cols=2;rows=135")</f>
        <v>41670</v>
      </c>
      <c r="CZ3" s="5">
        <v>0.1</v>
      </c>
      <c r="DA3" s="8">
        <f ca="1">_xll.BDH(DB2,"BN_SURVEY_AVERAGE","2000-01-01",EOMONTH(TODAY(),1),"cols=2;rows=302")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_xll.BDH(DF2,"BN_SURVEY_AVERAGE","2000-01-01",EOMONTH(TODAY(),1),"cols=2;rows=302")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_xll.BDH(DP2,"BN_SURVEY_AVERAGE","2000-01-01",EOMONTH(TODAY(),1),"cols=2;rows=182")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K31" s="8">
        <v>45716</v>
      </c>
      <c r="L31" s="5">
        <v>50.5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K32" s="8">
        <v>45747</v>
      </c>
      <c r="L32" s="5">
        <v>53.5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2067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C53" s="8">
        <v>45716</v>
      </c>
      <c r="D53" s="5">
        <v>54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C54" s="8">
        <v>45747</v>
      </c>
      <c r="D54" s="5">
        <v>48.2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9.15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M133" s="8">
        <v>45716</v>
      </c>
      <c r="N133" s="5">
        <v>49.8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M134" s="8">
        <v>45747</v>
      </c>
      <c r="N134" s="5">
        <v>53.8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W135" s="8">
        <v>45688</v>
      </c>
      <c r="CX135" s="5">
        <v>3.3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CW136" s="8">
        <v>45716</v>
      </c>
      <c r="CX136" s="5">
        <v>3.2</v>
      </c>
      <c r="CY136" s="8">
        <v>45716</v>
      </c>
      <c r="CZ136" s="5">
        <v>0.3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CW137" s="8">
        <v>45747</v>
      </c>
      <c r="CX137" s="5">
        <v>3.3</v>
      </c>
      <c r="CY137" s="8">
        <v>45747</v>
      </c>
      <c r="CZ137" s="5">
        <v>0.2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W154" s="8">
        <v>45688</v>
      </c>
      <c r="AX154" s="5">
        <v>0.1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I155" s="8">
        <v>45716</v>
      </c>
      <c r="J155" s="5">
        <v>51.6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W155" s="8">
        <v>45716</v>
      </c>
      <c r="AX155" s="5">
        <v>0.3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I156" s="8">
        <v>45747</v>
      </c>
      <c r="J156" s="5">
        <v>50.1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S160" s="8">
        <v>45716</v>
      </c>
      <c r="T160" s="5">
        <v>-3.7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S161" s="8">
        <v>45747</v>
      </c>
      <c r="T161" s="5">
        <v>-5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104.6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I182" s="8">
        <v>45716</v>
      </c>
      <c r="AJ182" s="5">
        <v>100.9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I183" s="8">
        <v>45747</v>
      </c>
      <c r="AJ183" s="5">
        <v>98.6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S183" s="8">
        <v>45716</v>
      </c>
      <c r="AT183" s="5">
        <v>34.200000000000003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  <c r="DO183" s="8">
        <v>45716</v>
      </c>
      <c r="DP183" s="5">
        <v>4.0999999999999996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S184" s="8">
        <v>45747</v>
      </c>
      <c r="AT184" s="5">
        <v>34.200000000000003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  <c r="DO184" s="8">
        <v>45747</v>
      </c>
      <c r="DP184" s="5">
        <v>4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U195" s="8">
        <v>45716</v>
      </c>
      <c r="V195" s="5">
        <v>7.3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U196" s="8">
        <v>45747</v>
      </c>
      <c r="V196" s="5">
        <v>-6.1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G208" s="8">
        <v>45716</v>
      </c>
      <c r="H208" s="5">
        <v>52.5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G209" s="8">
        <v>45747</v>
      </c>
      <c r="H209" s="5">
        <v>52.7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O223" s="8">
        <v>45716</v>
      </c>
      <c r="AP223" s="5">
        <v>147.80000000000001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O224" s="8">
        <v>45747</v>
      </c>
      <c r="AP224" s="5">
        <v>118.3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U227" s="8">
        <v>45688</v>
      </c>
      <c r="BV227" s="5">
        <v>-2.54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U228" s="8">
        <v>45716</v>
      </c>
      <c r="BV228" s="5">
        <v>-2.69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A234" s="8">
        <v>45716</v>
      </c>
      <c r="AB234" s="5">
        <v>-3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A235" s="8">
        <v>45747</v>
      </c>
      <c r="AB235" s="5">
        <v>1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CU247" s="8">
        <v>45688</v>
      </c>
      <c r="CV247" s="5">
        <v>2.5918649999999999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CU248" s="8">
        <v>45716</v>
      </c>
      <c r="CV248" s="5">
        <v>2.7171919999999998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3.1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CS259" s="8">
        <v>45716</v>
      </c>
      <c r="CT259" s="5">
        <v>3.2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CQ260" s="8">
        <v>45716</v>
      </c>
      <c r="CR260" s="5">
        <v>2.9</v>
      </c>
      <c r="CS260" s="8">
        <v>45747</v>
      </c>
      <c r="CT260" s="5">
        <v>3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CQ261" s="8">
        <v>45747</v>
      </c>
      <c r="CR261" s="5">
        <v>2.6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U262" s="8">
        <v>45688</v>
      </c>
      <c r="AV262" s="5">
        <v>-0.1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U263" s="8">
        <v>45716</v>
      </c>
      <c r="AV263" s="5">
        <v>0.3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E268" s="8">
        <v>45716</v>
      </c>
      <c r="BF268" s="5">
        <v>16.12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E269" s="8">
        <v>45747</v>
      </c>
      <c r="BF269" s="5">
        <v>16.23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Q270" s="8">
        <v>45716</v>
      </c>
      <c r="R270" s="5">
        <v>-0.8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Q271" s="8">
        <v>45747</v>
      </c>
      <c r="R271" s="5">
        <v>-1.1000000000000001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Q272" s="8">
        <v>45777</v>
      </c>
      <c r="R272" s="5">
        <v>-9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S272" s="8">
        <v>45716</v>
      </c>
      <c r="BT272" s="5">
        <v>1446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S273" s="8">
        <v>45747</v>
      </c>
      <c r="BT273" s="5">
        <v>1443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-0.2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K288" s="8">
        <v>45716</v>
      </c>
      <c r="BL288" s="5">
        <v>0.6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I288" s="8">
        <v>45688</v>
      </c>
      <c r="CJ288" s="5">
        <v>3.1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K289" s="8">
        <v>45747</v>
      </c>
      <c r="BL289" s="5">
        <v>1.2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I289" s="8">
        <v>45716</v>
      </c>
      <c r="CJ289" s="5">
        <v>0.7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E299" s="8">
        <v>45716</v>
      </c>
      <c r="F299" s="5">
        <v>58.1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E300" s="8">
        <v>45747</v>
      </c>
      <c r="F300" s="5">
        <v>64.8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O300" s="8">
        <v>45688</v>
      </c>
      <c r="BP300" s="5">
        <v>0.6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O301" s="8">
        <v>45716</v>
      </c>
      <c r="BP301" s="5">
        <v>0.4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176</v>
      </c>
      <c r="AQ303" s="8">
        <v>45688</v>
      </c>
      <c r="AR303" s="5">
        <v>4.0999999999999996</v>
      </c>
      <c r="AY303" s="8">
        <v>45688</v>
      </c>
      <c r="AZ303" s="5">
        <v>0.22</v>
      </c>
      <c r="BQ303" s="8">
        <v>45688</v>
      </c>
      <c r="BR303" s="5">
        <v>1385</v>
      </c>
      <c r="BW303" s="8">
        <v>45688</v>
      </c>
      <c r="BX303" s="5">
        <v>675.4</v>
      </c>
      <c r="CC303" s="8">
        <v>45688</v>
      </c>
      <c r="CD303" s="5">
        <v>-119.422</v>
      </c>
      <c r="CG303" s="8">
        <v>45688</v>
      </c>
      <c r="CH303" s="5">
        <v>1.5</v>
      </c>
      <c r="CM303" s="8">
        <v>45688</v>
      </c>
      <c r="CN303" s="5">
        <v>0.3</v>
      </c>
      <c r="CO303" s="8">
        <v>45716</v>
      </c>
      <c r="CP303" s="5">
        <v>0.3</v>
      </c>
      <c r="DA303" s="8">
        <v>45688</v>
      </c>
      <c r="DB303" s="5">
        <v>0.4</v>
      </c>
      <c r="DE303" s="8">
        <v>45688</v>
      </c>
      <c r="DF303" s="5">
        <v>0.1</v>
      </c>
    </row>
    <row r="304" spans="1:110" x14ac:dyDescent="0.2">
      <c r="A304" s="8">
        <v>45716</v>
      </c>
      <c r="B304" s="5">
        <v>50.9</v>
      </c>
      <c r="O304" s="8">
        <v>45716</v>
      </c>
      <c r="P304" s="5">
        <v>40.799999999999997</v>
      </c>
      <c r="Y304" s="8">
        <v>45716</v>
      </c>
      <c r="Z304" s="5">
        <v>15.27</v>
      </c>
      <c r="AE304" s="8">
        <v>45716</v>
      </c>
      <c r="AF304" s="5">
        <v>67.7</v>
      </c>
      <c r="AG304" s="8">
        <v>45716</v>
      </c>
      <c r="AH304" s="5">
        <v>102.59</v>
      </c>
      <c r="AK304" s="8">
        <v>45716</v>
      </c>
      <c r="AL304" s="5">
        <v>158</v>
      </c>
      <c r="AQ304" s="8">
        <v>45716</v>
      </c>
      <c r="AR304" s="5">
        <v>4</v>
      </c>
      <c r="AY304" s="8">
        <v>45716</v>
      </c>
      <c r="AZ304" s="5">
        <v>0.18</v>
      </c>
      <c r="BQ304" s="8">
        <v>45716</v>
      </c>
      <c r="BR304" s="5">
        <v>1381</v>
      </c>
      <c r="BW304" s="8">
        <v>45716</v>
      </c>
      <c r="BX304" s="5">
        <v>679.86</v>
      </c>
      <c r="CC304" s="8">
        <v>45716</v>
      </c>
      <c r="CD304" s="5">
        <v>-122.774</v>
      </c>
      <c r="CG304" s="8">
        <v>45716</v>
      </c>
      <c r="CH304" s="5">
        <v>0.6</v>
      </c>
      <c r="CM304" s="8">
        <v>45716</v>
      </c>
      <c r="CN304" s="5">
        <v>0.3</v>
      </c>
      <c r="CO304" s="8">
        <v>45747</v>
      </c>
      <c r="CP304" s="5">
        <v>0.3</v>
      </c>
      <c r="DA304" s="8">
        <v>45716</v>
      </c>
      <c r="DB304" s="5">
        <v>0.4</v>
      </c>
      <c r="DE304" s="8">
        <v>45716</v>
      </c>
      <c r="DF304" s="5">
        <v>0.5</v>
      </c>
    </row>
    <row r="305" spans="1:92" x14ac:dyDescent="0.2">
      <c r="A305" s="8">
        <v>45747</v>
      </c>
      <c r="B305" s="5">
        <v>49.5</v>
      </c>
      <c r="O305" s="8">
        <v>45747</v>
      </c>
      <c r="P305" s="5">
        <v>44.1</v>
      </c>
      <c r="Y305" s="8">
        <v>45747</v>
      </c>
      <c r="Z305" s="5">
        <v>7.89</v>
      </c>
      <c r="AE305" s="8">
        <v>45747</v>
      </c>
      <c r="AF305" s="5">
        <v>57.8</v>
      </c>
      <c r="AG305" s="8">
        <v>45747</v>
      </c>
      <c r="AH305" s="5">
        <v>93.98</v>
      </c>
      <c r="AK305" s="8">
        <v>45747</v>
      </c>
      <c r="AL305" s="5">
        <v>141</v>
      </c>
      <c r="AQ305" s="8">
        <v>45747</v>
      </c>
      <c r="AR305" s="5">
        <v>4.0999999999999996</v>
      </c>
      <c r="AY305" s="8">
        <v>45747</v>
      </c>
      <c r="AZ305" s="5">
        <v>-0.18</v>
      </c>
      <c r="BQ305" s="8">
        <v>45747</v>
      </c>
      <c r="BR305" s="5">
        <v>1396</v>
      </c>
      <c r="CM305" s="8">
        <v>45747</v>
      </c>
      <c r="CN305" s="5">
        <v>0.1</v>
      </c>
    </row>
    <row r="306" spans="1:92" x14ac:dyDescent="0.2">
      <c r="Y306" s="8">
        <v>45777</v>
      </c>
      <c r="Z306" s="5">
        <v>4.7</v>
      </c>
      <c r="AE306" s="8">
        <v>45777</v>
      </c>
      <c r="AF306" s="5">
        <v>54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231"/>
  <sheetViews>
    <sheetView topLeftCell="A6552" workbookViewId="0">
      <selection activeCell="O6574" sqref="O6574:P6593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A6551" s="6">
        <v>45693</v>
      </c>
      <c r="B6551" s="5">
        <v>9.1999999999999993</v>
      </c>
      <c r="C6551" s="6">
        <v>43073</v>
      </c>
      <c r="D6551" s="5">
        <v>101.07</v>
      </c>
      <c r="E6551" s="6">
        <v>45693</v>
      </c>
      <c r="F6551" s="5">
        <v>107.57899999999999</v>
      </c>
      <c r="G6551" s="6">
        <v>45693</v>
      </c>
      <c r="H6551" s="5">
        <v>0.78300000000000003</v>
      </c>
      <c r="I6551" s="6">
        <v>45693</v>
      </c>
      <c r="J6551" s="5">
        <v>99.1</v>
      </c>
      <c r="K6551" s="6">
        <v>45693</v>
      </c>
      <c r="L6551" s="5">
        <v>15.77</v>
      </c>
      <c r="M6551" s="6">
        <v>43073</v>
      </c>
      <c r="N6551" s="5">
        <v>48.761299999999999</v>
      </c>
      <c r="O6551" s="6">
        <v>45693</v>
      </c>
      <c r="P6551" s="5">
        <v>28.5</v>
      </c>
    </row>
    <row r="6552" spans="1:16" x14ac:dyDescent="0.2">
      <c r="A6552" s="6">
        <v>45694</v>
      </c>
      <c r="B6552" s="5">
        <v>7.7</v>
      </c>
      <c r="C6552" s="6">
        <v>43074</v>
      </c>
      <c r="D6552" s="5">
        <v>95.44</v>
      </c>
      <c r="E6552" s="6">
        <v>45694</v>
      </c>
      <c r="F6552" s="5">
        <v>107.68899999999999</v>
      </c>
      <c r="G6552" s="6">
        <v>45694</v>
      </c>
      <c r="H6552" s="5">
        <v>0.80800000000000005</v>
      </c>
      <c r="I6552" s="6">
        <v>45694</v>
      </c>
      <c r="J6552" s="5">
        <v>99.09</v>
      </c>
      <c r="K6552" s="6">
        <v>45694</v>
      </c>
      <c r="L6552" s="5">
        <v>15.5</v>
      </c>
      <c r="M6552" s="6">
        <v>43074</v>
      </c>
      <c r="N6552" s="5">
        <v>49.237299999999998</v>
      </c>
      <c r="O6552" s="6">
        <v>45694</v>
      </c>
      <c r="P6552" s="5">
        <v>29</v>
      </c>
    </row>
    <row r="6553" spans="1:16" x14ac:dyDescent="0.2">
      <c r="A6553" s="6">
        <v>45695</v>
      </c>
      <c r="B6553" s="5">
        <v>3</v>
      </c>
      <c r="C6553" s="6">
        <v>43075</v>
      </c>
      <c r="D6553" s="5">
        <v>57.79</v>
      </c>
      <c r="E6553" s="6">
        <v>45695</v>
      </c>
      <c r="F6553" s="5">
        <v>108.04</v>
      </c>
      <c r="G6553" s="6">
        <v>45695</v>
      </c>
      <c r="H6553" s="5">
        <v>0.76700000000000002</v>
      </c>
      <c r="I6553" s="6">
        <v>45695</v>
      </c>
      <c r="J6553" s="5">
        <v>99.18</v>
      </c>
      <c r="K6553" s="6">
        <v>45695</v>
      </c>
      <c r="L6553" s="5">
        <v>16.54</v>
      </c>
      <c r="M6553" s="6">
        <v>43075</v>
      </c>
      <c r="N6553" s="5">
        <v>49.321800000000003</v>
      </c>
      <c r="O6553" s="6">
        <v>45695</v>
      </c>
      <c r="P6553" s="5">
        <v>21.3</v>
      </c>
    </row>
    <row r="6554" spans="1:16" x14ac:dyDescent="0.2">
      <c r="A6554" s="6">
        <v>45698</v>
      </c>
      <c r="B6554" s="5">
        <v>2.2000000000000002</v>
      </c>
      <c r="C6554" s="6">
        <v>43076</v>
      </c>
      <c r="D6554" s="5">
        <v>40.69</v>
      </c>
      <c r="E6554" s="6">
        <v>45698</v>
      </c>
      <c r="F6554" s="5">
        <v>108.319</v>
      </c>
      <c r="G6554" s="6">
        <v>45698</v>
      </c>
      <c r="H6554" s="5">
        <v>0.80900000000000005</v>
      </c>
      <c r="I6554" s="6">
        <v>45698</v>
      </c>
      <c r="J6554" s="5">
        <v>99.16</v>
      </c>
      <c r="K6554" s="6">
        <v>45698</v>
      </c>
      <c r="L6554" s="5">
        <v>15.81</v>
      </c>
      <c r="M6554" s="6">
        <v>43076</v>
      </c>
      <c r="N6554" s="5">
        <v>49.235799999999998</v>
      </c>
      <c r="O6554" s="6">
        <v>45698</v>
      </c>
      <c r="P6554" s="5">
        <v>20.3</v>
      </c>
    </row>
    <row r="6555" spans="1:16" x14ac:dyDescent="0.2">
      <c r="A6555" s="6">
        <v>45699</v>
      </c>
      <c r="B6555" s="5">
        <v>0.7</v>
      </c>
      <c r="C6555" s="6">
        <v>43077</v>
      </c>
      <c r="D6555" s="5">
        <v>63.52</v>
      </c>
      <c r="E6555" s="6">
        <v>45699</v>
      </c>
      <c r="F6555" s="5">
        <v>107.96299999999999</v>
      </c>
      <c r="G6555" s="6">
        <v>45699</v>
      </c>
      <c r="H6555" s="5">
        <v>0.81100000000000005</v>
      </c>
      <c r="I6555" s="6">
        <v>45699</v>
      </c>
      <c r="J6555" s="5">
        <v>99.16</v>
      </c>
      <c r="K6555" s="6">
        <v>45699</v>
      </c>
      <c r="L6555" s="5">
        <v>16.02</v>
      </c>
      <c r="M6555" s="6">
        <v>43077</v>
      </c>
      <c r="N6555" s="5">
        <v>47.492199999999997</v>
      </c>
      <c r="O6555" s="6">
        <v>45699</v>
      </c>
      <c r="P6555" s="5">
        <v>25.4</v>
      </c>
    </row>
    <row r="6556" spans="1:16" x14ac:dyDescent="0.2">
      <c r="A6556" s="6">
        <v>45700</v>
      </c>
      <c r="B6556" s="5">
        <v>4.0999999999999996</v>
      </c>
      <c r="C6556" s="6">
        <v>43078</v>
      </c>
      <c r="D6556" s="5">
        <v>129.88999999999999</v>
      </c>
      <c r="E6556" s="6">
        <v>45700</v>
      </c>
      <c r="F6556" s="5">
        <v>107.938</v>
      </c>
      <c r="G6556" s="6">
        <v>45700</v>
      </c>
      <c r="H6556" s="5">
        <v>0.81100000000000005</v>
      </c>
      <c r="I6556" s="6">
        <v>45700</v>
      </c>
      <c r="J6556" s="5">
        <v>99.2</v>
      </c>
      <c r="K6556" s="6">
        <v>45700</v>
      </c>
      <c r="L6556" s="5">
        <v>15.89</v>
      </c>
      <c r="M6556" s="6">
        <v>43078</v>
      </c>
      <c r="N6556" s="5">
        <v>47.492199999999997</v>
      </c>
      <c r="O6556" s="6">
        <v>45700</v>
      </c>
      <c r="P6556" s="5">
        <v>30</v>
      </c>
    </row>
    <row r="6557" spans="1:16" x14ac:dyDescent="0.2">
      <c r="A6557" s="6">
        <v>45701</v>
      </c>
      <c r="B6557" s="5">
        <v>4.9000000000000004</v>
      </c>
      <c r="C6557" s="6">
        <v>43079</v>
      </c>
      <c r="D6557" s="5">
        <v>87.45</v>
      </c>
      <c r="E6557" s="6">
        <v>45701</v>
      </c>
      <c r="F6557" s="5">
        <v>107.313</v>
      </c>
      <c r="G6557" s="6">
        <v>45701</v>
      </c>
      <c r="H6557" s="5">
        <v>0.83099999999999996</v>
      </c>
      <c r="I6557" s="6">
        <v>45701</v>
      </c>
      <c r="J6557" s="5">
        <v>99.08</v>
      </c>
      <c r="K6557" s="6">
        <v>45701</v>
      </c>
      <c r="L6557" s="5">
        <v>15.1</v>
      </c>
      <c r="M6557" s="6">
        <v>43079</v>
      </c>
      <c r="N6557" s="5">
        <v>47.492199999999997</v>
      </c>
      <c r="O6557" s="6">
        <v>45701</v>
      </c>
      <c r="P6557" s="5">
        <v>32</v>
      </c>
    </row>
    <row r="6558" spans="1:16" x14ac:dyDescent="0.2">
      <c r="A6558" s="6">
        <v>45702</v>
      </c>
      <c r="B6558" s="5">
        <v>-0.5</v>
      </c>
      <c r="C6558" s="6">
        <v>43080</v>
      </c>
      <c r="D6558" s="5">
        <v>81.459999999999994</v>
      </c>
      <c r="E6558" s="6">
        <v>45702</v>
      </c>
      <c r="F6558" s="5">
        <v>106.71</v>
      </c>
      <c r="G6558" s="6">
        <v>45702</v>
      </c>
      <c r="H6558" s="5">
        <v>0.83799999999999997</v>
      </c>
      <c r="I6558" s="6">
        <v>45702</v>
      </c>
      <c r="J6558" s="5">
        <v>99.04</v>
      </c>
      <c r="K6558" s="6">
        <v>45702</v>
      </c>
      <c r="L6558" s="5">
        <v>14.77</v>
      </c>
      <c r="M6558" s="6">
        <v>43080</v>
      </c>
      <c r="N6558" s="5">
        <v>46.572099999999999</v>
      </c>
      <c r="O6558" s="6">
        <v>45702</v>
      </c>
      <c r="P6558" s="5">
        <v>25.9</v>
      </c>
    </row>
    <row r="6559" spans="1:16" x14ac:dyDescent="0.2">
      <c r="A6559" s="6">
        <v>45705</v>
      </c>
      <c r="B6559" s="5">
        <v>0.2</v>
      </c>
      <c r="C6559" s="6">
        <v>43081</v>
      </c>
      <c r="D6559" s="5">
        <v>66.430000000000007</v>
      </c>
      <c r="E6559" s="6">
        <v>45705</v>
      </c>
      <c r="F6559" s="5">
        <v>106.575</v>
      </c>
      <c r="G6559" s="6">
        <v>45705</v>
      </c>
      <c r="H6559" s="5">
        <v>0.80800000000000005</v>
      </c>
      <c r="I6559" s="6">
        <v>45705</v>
      </c>
      <c r="J6559" s="5">
        <v>99.04</v>
      </c>
      <c r="K6559" s="6">
        <v>45705</v>
      </c>
      <c r="L6559" s="5">
        <v>15.37</v>
      </c>
      <c r="M6559" s="6">
        <v>43081</v>
      </c>
      <c r="N6559" s="5">
        <v>46.746600000000001</v>
      </c>
      <c r="O6559" s="6">
        <v>45705</v>
      </c>
      <c r="P6559" s="5">
        <v>25.4</v>
      </c>
    </row>
    <row r="6560" spans="1:16" x14ac:dyDescent="0.2">
      <c r="A6560" s="6">
        <v>45706</v>
      </c>
      <c r="B6560" s="5">
        <v>0.4</v>
      </c>
      <c r="C6560" s="6">
        <v>43082</v>
      </c>
      <c r="D6560" s="5">
        <v>52.01</v>
      </c>
      <c r="E6560" s="6">
        <v>45706</v>
      </c>
      <c r="F6560" s="5">
        <v>107.054</v>
      </c>
      <c r="G6560" s="6">
        <v>45706</v>
      </c>
      <c r="H6560" s="5">
        <v>0.86</v>
      </c>
      <c r="I6560" s="6">
        <v>45706</v>
      </c>
      <c r="J6560" s="5">
        <v>99.07</v>
      </c>
      <c r="K6560" s="6">
        <v>45706</v>
      </c>
      <c r="L6560" s="5">
        <v>15.35</v>
      </c>
      <c r="M6560" s="6">
        <v>43082</v>
      </c>
      <c r="N6560" s="5">
        <v>45.034799999999997</v>
      </c>
      <c r="O6560" s="6">
        <v>45706</v>
      </c>
      <c r="P6560" s="5">
        <v>25.9</v>
      </c>
    </row>
    <row r="6561" spans="1:16" x14ac:dyDescent="0.2">
      <c r="A6561" s="6">
        <v>45707</v>
      </c>
      <c r="B6561" s="5">
        <v>0.5</v>
      </c>
      <c r="C6561" s="6">
        <v>43083</v>
      </c>
      <c r="D6561" s="5">
        <v>32.590000000000003</v>
      </c>
      <c r="E6561" s="6">
        <v>45707</v>
      </c>
      <c r="F6561" s="5">
        <v>107.173</v>
      </c>
      <c r="G6561" s="6">
        <v>45707</v>
      </c>
      <c r="H6561" s="5">
        <v>0.84899999999999998</v>
      </c>
      <c r="I6561" s="6">
        <v>45707</v>
      </c>
      <c r="J6561" s="5">
        <v>99.07</v>
      </c>
      <c r="K6561" s="6">
        <v>45707</v>
      </c>
      <c r="L6561" s="5">
        <v>15.27</v>
      </c>
      <c r="M6561" s="6">
        <v>43083</v>
      </c>
      <c r="N6561" s="5">
        <v>44.835700000000003</v>
      </c>
      <c r="O6561" s="6">
        <v>45707</v>
      </c>
      <c r="P6561" s="5">
        <v>25.9</v>
      </c>
    </row>
    <row r="6562" spans="1:16" x14ac:dyDescent="0.2">
      <c r="A6562" s="6">
        <v>45708</v>
      </c>
      <c r="B6562" s="5">
        <v>-0.2</v>
      </c>
      <c r="C6562" s="6">
        <v>43084</v>
      </c>
      <c r="D6562" s="5">
        <v>104.84</v>
      </c>
      <c r="E6562" s="6">
        <v>45708</v>
      </c>
      <c r="F6562" s="5">
        <v>106.372</v>
      </c>
      <c r="G6562" s="6">
        <v>45708</v>
      </c>
      <c r="H6562" s="5">
        <v>0.81599999999999995</v>
      </c>
      <c r="I6562" s="6">
        <v>45708</v>
      </c>
      <c r="J6562" s="5">
        <v>99.05</v>
      </c>
      <c r="K6562" s="6">
        <v>45708</v>
      </c>
      <c r="L6562" s="5">
        <v>15.66</v>
      </c>
      <c r="M6562" s="6">
        <v>43084</v>
      </c>
      <c r="N6562" s="5">
        <v>46.433799999999998</v>
      </c>
      <c r="O6562" s="6">
        <v>45708</v>
      </c>
      <c r="P6562" s="5">
        <v>29.2</v>
      </c>
    </row>
    <row r="6563" spans="1:16" x14ac:dyDescent="0.2">
      <c r="A6563" s="6">
        <v>45709</v>
      </c>
      <c r="B6563" s="5">
        <v>-7.8</v>
      </c>
      <c r="C6563" s="6">
        <v>43085</v>
      </c>
      <c r="D6563" s="5">
        <v>95.65</v>
      </c>
      <c r="E6563" s="6">
        <v>45709</v>
      </c>
      <c r="F6563" s="5">
        <v>106.61199999999999</v>
      </c>
      <c r="G6563" s="6">
        <v>45709</v>
      </c>
      <c r="H6563" s="5">
        <v>0.64500000000000002</v>
      </c>
      <c r="I6563" s="6">
        <v>45709</v>
      </c>
      <c r="J6563" s="5">
        <v>99.13</v>
      </c>
      <c r="K6563" s="6">
        <v>45709</v>
      </c>
      <c r="L6563" s="5">
        <v>18.21</v>
      </c>
      <c r="M6563" s="6">
        <v>43085</v>
      </c>
      <c r="N6563" s="5">
        <v>46.433799999999998</v>
      </c>
      <c r="O6563" s="6">
        <v>45709</v>
      </c>
      <c r="P6563" s="5">
        <v>20.3</v>
      </c>
    </row>
    <row r="6564" spans="1:16" x14ac:dyDescent="0.2">
      <c r="A6564" s="6">
        <v>45712</v>
      </c>
      <c r="B6564" s="5">
        <v>-5.5</v>
      </c>
      <c r="C6564" s="6">
        <v>43086</v>
      </c>
      <c r="D6564" s="5">
        <v>141.38</v>
      </c>
      <c r="E6564" s="6">
        <v>45712</v>
      </c>
      <c r="F6564" s="5">
        <v>106.596</v>
      </c>
      <c r="G6564" s="6">
        <v>45712</v>
      </c>
      <c r="H6564" s="5">
        <v>0.59699999999999998</v>
      </c>
      <c r="I6564" s="6">
        <v>45712</v>
      </c>
      <c r="J6564" s="5">
        <v>99.15</v>
      </c>
      <c r="K6564" s="6">
        <v>45712</v>
      </c>
      <c r="L6564" s="5">
        <v>18.98</v>
      </c>
      <c r="M6564" s="6">
        <v>43086</v>
      </c>
      <c r="N6564" s="5">
        <v>46.433799999999998</v>
      </c>
      <c r="O6564" s="6">
        <v>45712</v>
      </c>
      <c r="P6564" s="5">
        <v>21.2</v>
      </c>
    </row>
    <row r="6565" spans="1:16" x14ac:dyDescent="0.2">
      <c r="A6565" s="6">
        <v>45713</v>
      </c>
      <c r="B6565" s="5">
        <v>-7.7</v>
      </c>
      <c r="C6565" s="6">
        <v>43087</v>
      </c>
      <c r="D6565" s="5">
        <v>94.77</v>
      </c>
      <c r="E6565" s="6">
        <v>45713</v>
      </c>
      <c r="F6565" s="5">
        <v>106.30800000000001</v>
      </c>
      <c r="G6565" s="6">
        <v>45713</v>
      </c>
      <c r="H6565" s="5">
        <v>0.53800000000000003</v>
      </c>
      <c r="I6565" s="6">
        <v>45713</v>
      </c>
      <c r="J6565" s="5">
        <v>99.13</v>
      </c>
      <c r="K6565" s="6">
        <v>45713</v>
      </c>
      <c r="L6565" s="5">
        <v>19.43</v>
      </c>
      <c r="M6565" s="6">
        <v>43087</v>
      </c>
      <c r="N6565" s="5">
        <v>46.727499999999999</v>
      </c>
      <c r="O6565" s="6">
        <v>45713</v>
      </c>
      <c r="P6565" s="5">
        <v>16</v>
      </c>
    </row>
    <row r="6566" spans="1:16" x14ac:dyDescent="0.2">
      <c r="A6566" s="6">
        <v>45714</v>
      </c>
      <c r="B6566" s="5">
        <v>-8.5</v>
      </c>
      <c r="C6566" s="6">
        <v>43088</v>
      </c>
      <c r="D6566" s="5">
        <v>82.4</v>
      </c>
      <c r="E6566" s="6">
        <v>45714</v>
      </c>
      <c r="F6566" s="5">
        <v>106.416</v>
      </c>
      <c r="G6566" s="6">
        <v>45714</v>
      </c>
      <c r="H6566" s="5">
        <v>0.54200000000000004</v>
      </c>
      <c r="I6566" s="6">
        <v>45714</v>
      </c>
      <c r="J6566" s="5">
        <v>99.12</v>
      </c>
      <c r="K6566" s="6">
        <v>45714</v>
      </c>
      <c r="L6566" s="5">
        <v>19.100000000000001</v>
      </c>
      <c r="M6566" s="6">
        <v>43088</v>
      </c>
      <c r="N6566" s="5">
        <v>48.957700000000003</v>
      </c>
      <c r="O6566" s="6">
        <v>45714</v>
      </c>
      <c r="P6566" s="5">
        <v>15.5</v>
      </c>
    </row>
    <row r="6567" spans="1:16" x14ac:dyDescent="0.2">
      <c r="A6567" s="6">
        <v>45715</v>
      </c>
      <c r="B6567" s="5">
        <v>-10.7</v>
      </c>
      <c r="C6567" s="6">
        <v>43089</v>
      </c>
      <c r="D6567" s="5">
        <v>57.2</v>
      </c>
      <c r="E6567" s="6">
        <v>45715</v>
      </c>
      <c r="F6567" s="5">
        <v>107.244</v>
      </c>
      <c r="G6567" s="6">
        <v>45715</v>
      </c>
      <c r="H6567" s="5">
        <v>0.43</v>
      </c>
      <c r="I6567" s="6">
        <v>45715</v>
      </c>
      <c r="J6567" s="5">
        <v>99.26</v>
      </c>
      <c r="K6567" s="6">
        <v>45715</v>
      </c>
      <c r="L6567" s="5">
        <v>21.13</v>
      </c>
      <c r="M6567" s="6">
        <v>43089</v>
      </c>
      <c r="N6567" s="5">
        <v>49.953899999999997</v>
      </c>
      <c r="O6567" s="6">
        <v>45715</v>
      </c>
      <c r="P6567" s="5">
        <v>15</v>
      </c>
    </row>
    <row r="6568" spans="1:16" x14ac:dyDescent="0.2">
      <c r="A6568" s="6">
        <v>45716</v>
      </c>
      <c r="B6568" s="5">
        <v>-16.5</v>
      </c>
      <c r="C6568" s="6">
        <v>43090</v>
      </c>
      <c r="D6568" s="5">
        <v>92.94</v>
      </c>
      <c r="E6568" s="6">
        <v>45716</v>
      </c>
      <c r="F6568" s="5">
        <v>107.614</v>
      </c>
      <c r="G6568" s="6">
        <v>45716</v>
      </c>
      <c r="H6568" s="5">
        <v>0.47899999999999998</v>
      </c>
      <c r="I6568" s="6">
        <v>45716</v>
      </c>
      <c r="J6568" s="5">
        <v>99.19</v>
      </c>
      <c r="K6568" s="6">
        <v>45716</v>
      </c>
      <c r="L6568" s="5">
        <v>19.63</v>
      </c>
      <c r="M6568" s="6">
        <v>43090</v>
      </c>
      <c r="N6568" s="5">
        <v>51.603499999999997</v>
      </c>
      <c r="O6568" s="6">
        <v>45716</v>
      </c>
      <c r="P6568" s="5">
        <v>5</v>
      </c>
    </row>
    <row r="6569" spans="1:16" x14ac:dyDescent="0.2">
      <c r="A6569" s="6">
        <v>45719</v>
      </c>
      <c r="B6569" s="5">
        <v>-12.2</v>
      </c>
      <c r="C6569" s="6">
        <v>43091</v>
      </c>
      <c r="D6569" s="5">
        <v>72.69</v>
      </c>
      <c r="E6569" s="6">
        <v>45719</v>
      </c>
      <c r="F6569" s="5">
        <v>106.747</v>
      </c>
      <c r="G6569" s="6">
        <v>45719</v>
      </c>
      <c r="H6569" s="5">
        <v>0.28799999999999998</v>
      </c>
      <c r="I6569" s="6">
        <v>45719</v>
      </c>
      <c r="J6569" s="5">
        <v>99.25</v>
      </c>
      <c r="K6569" s="6">
        <v>45719</v>
      </c>
      <c r="L6569" s="5">
        <v>22.78</v>
      </c>
      <c r="M6569" s="6">
        <v>43091</v>
      </c>
      <c r="N6569" s="5">
        <v>50.380299999999998</v>
      </c>
      <c r="O6569" s="6">
        <v>45719</v>
      </c>
      <c r="P6569" s="5">
        <v>18.8</v>
      </c>
    </row>
    <row r="6570" spans="1:16" x14ac:dyDescent="0.2">
      <c r="A6570" s="6">
        <v>45720</v>
      </c>
      <c r="B6570" s="5">
        <v>-11.9</v>
      </c>
      <c r="C6570" s="6">
        <v>43092</v>
      </c>
      <c r="D6570" s="5">
        <v>133.94</v>
      </c>
      <c r="E6570" s="6">
        <v>45720</v>
      </c>
      <c r="F6570" s="5">
        <v>105.74299999999999</v>
      </c>
      <c r="G6570" s="6">
        <v>45720</v>
      </c>
      <c r="H6570" s="5">
        <v>0.28799999999999998</v>
      </c>
      <c r="I6570" s="6">
        <v>45720</v>
      </c>
      <c r="J6570" s="5">
        <v>99.32</v>
      </c>
      <c r="K6570" s="6">
        <v>45720</v>
      </c>
      <c r="L6570" s="5">
        <v>23.51</v>
      </c>
      <c r="M6570" s="6">
        <v>43092</v>
      </c>
      <c r="N6570" s="5">
        <v>50.380299999999998</v>
      </c>
      <c r="O6570" s="6">
        <v>45720</v>
      </c>
      <c r="P6570" s="5">
        <v>18.600000000000001</v>
      </c>
    </row>
    <row r="6571" spans="1:16" x14ac:dyDescent="0.2">
      <c r="A6571" s="6">
        <v>45721</v>
      </c>
      <c r="B6571" s="5">
        <v>-9.8000000000000007</v>
      </c>
      <c r="C6571" s="6">
        <v>43093</v>
      </c>
      <c r="D6571" s="5">
        <v>158.85</v>
      </c>
      <c r="E6571" s="6">
        <v>45721</v>
      </c>
      <c r="F6571" s="5">
        <v>104.276</v>
      </c>
      <c r="G6571" s="6">
        <v>45721</v>
      </c>
      <c r="H6571" s="5">
        <v>0.38700000000000001</v>
      </c>
      <c r="I6571" s="6">
        <v>45721</v>
      </c>
      <c r="J6571" s="5">
        <v>99.22</v>
      </c>
      <c r="K6571" s="6">
        <v>45721</v>
      </c>
      <c r="L6571" s="5">
        <v>21.93</v>
      </c>
      <c r="M6571" s="6">
        <v>43093</v>
      </c>
      <c r="N6571" s="5">
        <v>50.380299999999998</v>
      </c>
      <c r="O6571" s="6">
        <v>45721</v>
      </c>
      <c r="P6571" s="5">
        <v>37.5</v>
      </c>
    </row>
    <row r="6572" spans="1:16" x14ac:dyDescent="0.2">
      <c r="A6572" s="6">
        <v>45722</v>
      </c>
      <c r="B6572" s="5">
        <v>-6.2</v>
      </c>
      <c r="C6572" s="6">
        <v>43094</v>
      </c>
      <c r="D6572" s="5">
        <v>101.81</v>
      </c>
      <c r="E6572" s="6">
        <v>45722</v>
      </c>
      <c r="F6572" s="5">
        <v>104.062</v>
      </c>
      <c r="G6572" s="6">
        <v>45722</v>
      </c>
      <c r="H6572" s="5">
        <v>0.192</v>
      </c>
      <c r="I6572" s="6">
        <v>45722</v>
      </c>
      <c r="J6572" s="5">
        <v>99.31</v>
      </c>
      <c r="K6572" s="6">
        <v>45722</v>
      </c>
      <c r="L6572" s="5">
        <v>24.87</v>
      </c>
      <c r="M6572" s="6">
        <v>43094</v>
      </c>
      <c r="N6572" s="5">
        <v>50.380299999999998</v>
      </c>
      <c r="O6572" s="6">
        <v>45722</v>
      </c>
      <c r="P6572" s="5">
        <v>37.700000000000003</v>
      </c>
    </row>
    <row r="6573" spans="1:16" x14ac:dyDescent="0.2">
      <c r="A6573" s="6">
        <v>45723</v>
      </c>
      <c r="B6573" s="5">
        <v>-7.4</v>
      </c>
      <c r="C6573" s="6">
        <v>43095</v>
      </c>
      <c r="D6573" s="5">
        <v>106.31</v>
      </c>
      <c r="E6573" s="6">
        <v>45723</v>
      </c>
      <c r="F6573" s="5">
        <v>103.83799999999999</v>
      </c>
      <c r="G6573" s="6">
        <v>45723</v>
      </c>
      <c r="H6573" s="5">
        <v>0.27</v>
      </c>
      <c r="I6573" s="6">
        <v>45723</v>
      </c>
      <c r="J6573" s="5">
        <v>99.3</v>
      </c>
      <c r="K6573" s="6">
        <v>45723</v>
      </c>
      <c r="L6573" s="5">
        <v>23.37</v>
      </c>
      <c r="M6573" s="6">
        <v>43095</v>
      </c>
      <c r="N6573" s="5">
        <v>48.820900000000002</v>
      </c>
      <c r="O6573" s="6">
        <v>45723</v>
      </c>
      <c r="P6573" s="5">
        <v>34.299999999999997</v>
      </c>
    </row>
    <row r="6574" spans="1:16" x14ac:dyDescent="0.2">
      <c r="A6574" s="6">
        <v>45726</v>
      </c>
      <c r="B6574" s="5">
        <v>-6.9</v>
      </c>
      <c r="C6574" s="6">
        <v>43096</v>
      </c>
      <c r="D6574" s="5">
        <v>58.44</v>
      </c>
      <c r="E6574" s="6">
        <v>45726</v>
      </c>
      <c r="F6574" s="5">
        <v>103.9</v>
      </c>
      <c r="G6574" s="6">
        <v>45726</v>
      </c>
      <c r="H6574" s="5">
        <v>-0.01</v>
      </c>
      <c r="I6574" s="6">
        <v>45726</v>
      </c>
      <c r="J6574" s="5">
        <v>99.43</v>
      </c>
      <c r="K6574" s="6">
        <v>45726</v>
      </c>
      <c r="L6574" s="5">
        <v>27.86</v>
      </c>
      <c r="M6574" s="6">
        <v>43096</v>
      </c>
      <c r="N6574" s="5">
        <v>47.73</v>
      </c>
      <c r="O6574" s="6">
        <v>45726</v>
      </c>
      <c r="P6574" s="5">
        <v>32.9</v>
      </c>
    </row>
    <row r="6575" spans="1:16" x14ac:dyDescent="0.2">
      <c r="A6575" s="6">
        <v>45727</v>
      </c>
      <c r="B6575" s="5">
        <v>-4.2</v>
      </c>
      <c r="C6575" s="6">
        <v>43097</v>
      </c>
      <c r="D6575" s="5">
        <v>63.24</v>
      </c>
      <c r="E6575" s="6">
        <v>45727</v>
      </c>
      <c r="F6575" s="5">
        <v>103.419</v>
      </c>
      <c r="G6575" s="6">
        <v>45727</v>
      </c>
      <c r="H6575" s="5">
        <v>3.2000000000000001E-2</v>
      </c>
      <c r="I6575" s="6">
        <v>45727</v>
      </c>
      <c r="J6575" s="5">
        <v>99.47</v>
      </c>
      <c r="K6575" s="6">
        <v>45727</v>
      </c>
      <c r="L6575" s="5">
        <v>26.92</v>
      </c>
      <c r="M6575" s="6">
        <v>43097</v>
      </c>
      <c r="N6575" s="5">
        <v>46.193800000000003</v>
      </c>
      <c r="O6575" s="6">
        <v>45727</v>
      </c>
      <c r="P6575" s="5">
        <v>30.5</v>
      </c>
    </row>
    <row r="6576" spans="1:16" x14ac:dyDescent="0.2">
      <c r="A6576" s="6">
        <v>45728</v>
      </c>
      <c r="B6576" s="5">
        <v>-8</v>
      </c>
      <c r="C6576" s="6">
        <v>43098</v>
      </c>
      <c r="D6576" s="5">
        <v>146.43</v>
      </c>
      <c r="E6576" s="6">
        <v>45728</v>
      </c>
      <c r="F6576" s="5">
        <v>103.61199999999999</v>
      </c>
      <c r="G6576" s="6">
        <v>45728</v>
      </c>
      <c r="H6576" s="5">
        <v>0.11799999999999999</v>
      </c>
      <c r="I6576" s="6">
        <v>45728</v>
      </c>
      <c r="J6576" s="5">
        <v>99.47</v>
      </c>
      <c r="K6576" s="6">
        <v>45728</v>
      </c>
      <c r="L6576" s="5">
        <v>24.23</v>
      </c>
      <c r="M6576" s="6">
        <v>43098</v>
      </c>
      <c r="N6576" s="5">
        <v>46.596200000000003</v>
      </c>
      <c r="O6576" s="6">
        <v>45728</v>
      </c>
      <c r="P6576" s="5">
        <v>26.9</v>
      </c>
    </row>
    <row r="6577" spans="1:16" x14ac:dyDescent="0.2">
      <c r="A6577" s="6">
        <v>45729</v>
      </c>
      <c r="B6577" s="5">
        <v>-6.2</v>
      </c>
      <c r="C6577" s="6">
        <v>43099</v>
      </c>
      <c r="D6577" s="5">
        <v>45.33</v>
      </c>
      <c r="E6577" s="6">
        <v>45729</v>
      </c>
      <c r="F6577" s="5">
        <v>103.828</v>
      </c>
      <c r="G6577" s="6">
        <v>45729</v>
      </c>
      <c r="H6577" s="5">
        <v>1.9E-2</v>
      </c>
      <c r="I6577" s="6">
        <v>45729</v>
      </c>
      <c r="J6577" s="5">
        <v>99.53</v>
      </c>
      <c r="K6577" s="6">
        <v>45729</v>
      </c>
      <c r="L6577" s="5">
        <v>24.66</v>
      </c>
      <c r="M6577" s="6">
        <v>43099</v>
      </c>
      <c r="N6577" s="5">
        <v>46.596200000000003</v>
      </c>
      <c r="O6577" s="6">
        <v>45729</v>
      </c>
      <c r="P6577" s="5">
        <v>27.5</v>
      </c>
    </row>
    <row r="6578" spans="1:16" x14ac:dyDescent="0.2">
      <c r="A6578" s="6">
        <v>45730</v>
      </c>
      <c r="B6578" s="5">
        <v>-9.6999999999999993</v>
      </c>
      <c r="C6578" s="6">
        <v>43100</v>
      </c>
      <c r="D6578" s="5">
        <v>174.9</v>
      </c>
      <c r="E6578" s="6">
        <v>45730</v>
      </c>
      <c r="F6578" s="5">
        <v>103.718</v>
      </c>
      <c r="G6578" s="6">
        <v>45730</v>
      </c>
      <c r="H6578" s="5">
        <v>0.2</v>
      </c>
      <c r="I6578" s="6">
        <v>45730</v>
      </c>
      <c r="J6578" s="5">
        <v>99.42</v>
      </c>
      <c r="K6578" s="6">
        <v>45730</v>
      </c>
      <c r="L6578" s="5">
        <v>21.77</v>
      </c>
      <c r="M6578" s="6">
        <v>43100</v>
      </c>
      <c r="N6578" s="5">
        <v>46.596200000000003</v>
      </c>
      <c r="O6578" s="6">
        <v>45730</v>
      </c>
      <c r="P6578" s="5">
        <v>17.3</v>
      </c>
    </row>
    <row r="6579" spans="1:16" x14ac:dyDescent="0.2">
      <c r="A6579" s="6">
        <v>45733</v>
      </c>
      <c r="B6579" s="5">
        <v>-13.7</v>
      </c>
      <c r="C6579" s="6">
        <v>43101</v>
      </c>
      <c r="D6579" s="5">
        <v>178.3</v>
      </c>
      <c r="E6579" s="6">
        <v>45733</v>
      </c>
      <c r="F6579" s="5">
        <v>103.37</v>
      </c>
      <c r="G6579" s="6">
        <v>45733</v>
      </c>
      <c r="H6579" s="5">
        <v>0.26500000000000001</v>
      </c>
      <c r="I6579" s="6">
        <v>45733</v>
      </c>
      <c r="J6579" s="5">
        <v>99.35</v>
      </c>
      <c r="K6579" s="6">
        <v>45733</v>
      </c>
      <c r="L6579" s="5">
        <v>20.51</v>
      </c>
      <c r="M6579" s="6">
        <v>43101</v>
      </c>
      <c r="N6579" s="5">
        <v>46.596200000000003</v>
      </c>
      <c r="O6579" s="6">
        <v>45733</v>
      </c>
      <c r="P6579" s="5">
        <v>11.8</v>
      </c>
    </row>
    <row r="6580" spans="1:16" x14ac:dyDescent="0.2">
      <c r="A6580" s="6">
        <v>45734</v>
      </c>
      <c r="B6580" s="5">
        <v>-7.3</v>
      </c>
      <c r="C6580" s="6">
        <v>43102</v>
      </c>
      <c r="D6580" s="5">
        <v>111.2</v>
      </c>
      <c r="E6580" s="6">
        <v>45734</v>
      </c>
      <c r="F6580" s="5">
        <v>103.244</v>
      </c>
      <c r="G6580" s="6">
        <v>45734</v>
      </c>
      <c r="H6580" s="5">
        <v>0.19500000000000001</v>
      </c>
      <c r="I6580" s="6">
        <v>45734</v>
      </c>
      <c r="J6580" s="5">
        <v>99.4</v>
      </c>
      <c r="K6580" s="6">
        <v>45734</v>
      </c>
      <c r="L6580" s="5">
        <v>21.7</v>
      </c>
      <c r="M6580" s="6">
        <v>43102</v>
      </c>
      <c r="N6580" s="5">
        <v>49.171999999999997</v>
      </c>
      <c r="O6580" s="6">
        <v>45734</v>
      </c>
      <c r="P6580" s="5">
        <v>17.2</v>
      </c>
    </row>
    <row r="6581" spans="1:16" x14ac:dyDescent="0.2">
      <c r="A6581" s="6">
        <v>45735</v>
      </c>
      <c r="B6581" s="5">
        <v>-6.9</v>
      </c>
      <c r="C6581" s="6">
        <v>43103</v>
      </c>
      <c r="D6581" s="5">
        <v>52.45</v>
      </c>
      <c r="E6581" s="6">
        <v>45735</v>
      </c>
      <c r="F6581" s="5">
        <v>103.428</v>
      </c>
      <c r="G6581" s="6">
        <v>45735</v>
      </c>
      <c r="H6581" s="5">
        <v>0.26700000000000002</v>
      </c>
      <c r="I6581" s="6">
        <v>45735</v>
      </c>
      <c r="J6581" s="5">
        <v>99.33</v>
      </c>
      <c r="K6581" s="6">
        <v>45735</v>
      </c>
      <c r="L6581" s="5">
        <v>19.899999999999999</v>
      </c>
      <c r="M6581" s="6">
        <v>43103</v>
      </c>
      <c r="N6581" s="5">
        <v>47.604300000000002</v>
      </c>
      <c r="O6581" s="6">
        <v>45735</v>
      </c>
      <c r="P6581" s="5">
        <v>16.8</v>
      </c>
    </row>
    <row r="6582" spans="1:16" x14ac:dyDescent="0.2">
      <c r="A6582" s="6">
        <v>45736</v>
      </c>
      <c r="B6582" s="5">
        <v>-5.3</v>
      </c>
      <c r="C6582" s="6">
        <v>43104</v>
      </c>
      <c r="D6582" s="5">
        <v>243.48</v>
      </c>
      <c r="E6582" s="6">
        <v>45736</v>
      </c>
      <c r="F6582" s="5">
        <v>103.851</v>
      </c>
      <c r="G6582" s="6">
        <v>45736</v>
      </c>
      <c r="H6582" s="5">
        <v>0.28000000000000003</v>
      </c>
      <c r="I6582" s="6">
        <v>45736</v>
      </c>
      <c r="J6582" s="5">
        <v>99.37</v>
      </c>
      <c r="K6582" s="6">
        <v>45736</v>
      </c>
      <c r="L6582" s="5">
        <v>19.8</v>
      </c>
      <c r="M6582" s="6">
        <v>43104</v>
      </c>
      <c r="N6582" s="5">
        <v>47.381999999999998</v>
      </c>
      <c r="O6582" s="6">
        <v>45736</v>
      </c>
      <c r="P6582" s="5">
        <v>18.100000000000001</v>
      </c>
    </row>
    <row r="6583" spans="1:16" x14ac:dyDescent="0.2">
      <c r="A6583" s="6">
        <v>45737</v>
      </c>
      <c r="B6583" s="5">
        <v>-5.0999999999999996</v>
      </c>
      <c r="C6583" s="6">
        <v>43105</v>
      </c>
      <c r="D6583" s="5">
        <v>108.68</v>
      </c>
      <c r="E6583" s="6">
        <v>45737</v>
      </c>
      <c r="F6583" s="5">
        <v>104.08799999999999</v>
      </c>
      <c r="G6583" s="6">
        <v>45737</v>
      </c>
      <c r="H6583" s="5">
        <v>0.30099999999999999</v>
      </c>
      <c r="I6583" s="6">
        <v>45737</v>
      </c>
      <c r="J6583" s="5">
        <v>99.4</v>
      </c>
      <c r="K6583" s="6">
        <v>45737</v>
      </c>
      <c r="L6583" s="5">
        <v>19.28</v>
      </c>
      <c r="M6583" s="6">
        <v>43105</v>
      </c>
      <c r="N6583" s="5">
        <v>46.067700000000002</v>
      </c>
      <c r="O6583" s="6">
        <v>45737</v>
      </c>
      <c r="P6583" s="5">
        <v>17.8</v>
      </c>
    </row>
    <row r="6584" spans="1:16" x14ac:dyDescent="0.2">
      <c r="A6584" s="6">
        <v>45740</v>
      </c>
      <c r="B6584" s="5">
        <v>-2.5</v>
      </c>
      <c r="C6584" s="6">
        <v>43106</v>
      </c>
      <c r="D6584" s="5">
        <v>83.81</v>
      </c>
      <c r="E6584" s="6">
        <v>45740</v>
      </c>
      <c r="F6584" s="5">
        <v>104.262</v>
      </c>
      <c r="G6584" s="6">
        <v>45740</v>
      </c>
      <c r="H6584" s="5">
        <v>0.44800000000000001</v>
      </c>
      <c r="I6584" s="6">
        <v>45740</v>
      </c>
      <c r="J6584" s="5">
        <v>99.34</v>
      </c>
      <c r="K6584" s="6">
        <v>45740</v>
      </c>
      <c r="L6584" s="5">
        <v>17.48</v>
      </c>
      <c r="M6584" s="6">
        <v>43106</v>
      </c>
      <c r="N6584" s="5">
        <v>46.067700000000002</v>
      </c>
      <c r="O6584" s="6">
        <v>45740</v>
      </c>
      <c r="P6584" s="5">
        <v>17.5</v>
      </c>
    </row>
    <row r="6585" spans="1:16" x14ac:dyDescent="0.2">
      <c r="A6585" s="6">
        <v>45741</v>
      </c>
      <c r="B6585" s="5">
        <v>-4.5999999999999996</v>
      </c>
      <c r="C6585" s="6">
        <v>43107</v>
      </c>
      <c r="D6585" s="5">
        <v>164.82</v>
      </c>
      <c r="E6585" s="6">
        <v>45741</v>
      </c>
      <c r="F6585" s="5">
        <v>104.184</v>
      </c>
      <c r="G6585" s="6">
        <v>45741</v>
      </c>
      <c r="H6585" s="5">
        <v>0.43</v>
      </c>
      <c r="I6585" s="6">
        <v>45741</v>
      </c>
      <c r="J6585" s="5">
        <v>99.32</v>
      </c>
      <c r="K6585" s="6">
        <v>45741</v>
      </c>
      <c r="L6585" s="5">
        <v>17.149999999999999</v>
      </c>
      <c r="M6585" s="6">
        <v>43107</v>
      </c>
      <c r="N6585" s="5">
        <v>46.067700000000002</v>
      </c>
      <c r="O6585" s="6">
        <v>45741</v>
      </c>
      <c r="P6585" s="5">
        <v>11.6</v>
      </c>
    </row>
    <row r="6586" spans="1:16" x14ac:dyDescent="0.2">
      <c r="A6586" s="6">
        <v>45742</v>
      </c>
      <c r="B6586" s="5">
        <v>-1.6</v>
      </c>
      <c r="C6586" s="6">
        <v>43108</v>
      </c>
      <c r="D6586" s="5">
        <v>77.28</v>
      </c>
      <c r="E6586" s="6">
        <v>45742</v>
      </c>
      <c r="F6586" s="5">
        <v>104.547</v>
      </c>
      <c r="G6586" s="6">
        <v>45742</v>
      </c>
      <c r="H6586" s="5">
        <v>0.34</v>
      </c>
      <c r="I6586" s="6">
        <v>45742</v>
      </c>
      <c r="J6586" s="5">
        <v>99.42</v>
      </c>
      <c r="K6586" s="6">
        <v>45742</v>
      </c>
      <c r="L6586" s="5">
        <v>18.329999999999998</v>
      </c>
      <c r="M6586" s="6">
        <v>43108</v>
      </c>
      <c r="N6586" s="5">
        <v>45.898800000000001</v>
      </c>
      <c r="O6586" s="6">
        <v>45742</v>
      </c>
      <c r="P6586" s="5">
        <v>11</v>
      </c>
    </row>
    <row r="6587" spans="1:16" x14ac:dyDescent="0.2">
      <c r="A6587" s="6">
        <v>45743</v>
      </c>
      <c r="B6587" s="5">
        <v>-0.7</v>
      </c>
      <c r="C6587" s="6">
        <v>43109</v>
      </c>
      <c r="D6587" s="5">
        <v>157.58000000000001</v>
      </c>
      <c r="E6587" s="6">
        <v>45743</v>
      </c>
      <c r="F6587" s="5">
        <v>104.33499999999999</v>
      </c>
      <c r="G6587" s="6">
        <v>45743</v>
      </c>
      <c r="H6587" s="5">
        <v>0.30499999999999999</v>
      </c>
      <c r="I6587" s="6">
        <v>45743</v>
      </c>
      <c r="J6587" s="5">
        <v>99.45</v>
      </c>
      <c r="K6587" s="6">
        <v>45743</v>
      </c>
      <c r="L6587" s="5">
        <v>18.690000000000001</v>
      </c>
      <c r="M6587" s="6">
        <v>43109</v>
      </c>
      <c r="N6587" s="5">
        <v>47.286099999999998</v>
      </c>
      <c r="O6587" s="6">
        <v>45743</v>
      </c>
      <c r="P6587" s="5">
        <v>9.8000000000000007</v>
      </c>
    </row>
    <row r="6588" spans="1:16" x14ac:dyDescent="0.2">
      <c r="A6588" s="6">
        <v>45744</v>
      </c>
      <c r="B6588" s="5">
        <v>-3.1</v>
      </c>
      <c r="C6588" s="6">
        <v>43110</v>
      </c>
      <c r="D6588" s="5">
        <v>89.18</v>
      </c>
      <c r="E6588" s="6">
        <v>45744</v>
      </c>
      <c r="F6588" s="5">
        <v>104.044</v>
      </c>
      <c r="G6588" s="6">
        <v>45744</v>
      </c>
      <c r="H6588" s="5">
        <v>8.6999999999999994E-2</v>
      </c>
      <c r="I6588" s="6">
        <v>45744</v>
      </c>
      <c r="J6588" s="5">
        <v>99.52</v>
      </c>
      <c r="K6588" s="6">
        <v>45744</v>
      </c>
      <c r="L6588" s="5">
        <v>21.65</v>
      </c>
      <c r="M6588" s="6">
        <v>43110</v>
      </c>
      <c r="N6588" s="5">
        <v>49.166899999999998</v>
      </c>
      <c r="O6588" s="6">
        <v>45744</v>
      </c>
      <c r="P6588" s="5">
        <v>0.7</v>
      </c>
    </row>
    <row r="6589" spans="1:16" x14ac:dyDescent="0.2">
      <c r="A6589" s="6">
        <v>45747</v>
      </c>
      <c r="B6589" s="5">
        <v>-4.4000000000000004</v>
      </c>
      <c r="C6589" s="6">
        <v>43111</v>
      </c>
      <c r="D6589" s="5">
        <v>111.72</v>
      </c>
      <c r="E6589" s="6">
        <v>45747</v>
      </c>
      <c r="F6589" s="5">
        <v>104.21</v>
      </c>
      <c r="G6589" s="6">
        <v>45747</v>
      </c>
      <c r="H6589" s="5">
        <v>5.8000000000000003E-2</v>
      </c>
      <c r="I6589" s="6">
        <v>45747</v>
      </c>
      <c r="J6589" s="5">
        <v>99.49</v>
      </c>
      <c r="K6589" s="6">
        <v>45747</v>
      </c>
      <c r="L6589" s="5">
        <v>22.28</v>
      </c>
      <c r="M6589" s="6">
        <v>43111</v>
      </c>
      <c r="N6589" s="5">
        <v>48.190800000000003</v>
      </c>
      <c r="O6589" s="6">
        <v>45747</v>
      </c>
      <c r="P6589" s="5">
        <v>1.7</v>
      </c>
    </row>
    <row r="6590" spans="1:16" x14ac:dyDescent="0.2">
      <c r="A6590" s="6">
        <v>45748</v>
      </c>
      <c r="B6590" s="5">
        <v>-8</v>
      </c>
      <c r="C6590" s="6">
        <v>43112</v>
      </c>
      <c r="D6590" s="5">
        <v>107.69</v>
      </c>
      <c r="E6590" s="6">
        <v>45748</v>
      </c>
      <c r="F6590" s="5">
        <v>104.26</v>
      </c>
      <c r="G6590" s="6">
        <v>45748</v>
      </c>
      <c r="H6590" s="5">
        <v>8.3000000000000004E-2</v>
      </c>
      <c r="I6590" s="6">
        <v>45748</v>
      </c>
      <c r="J6590" s="5">
        <v>99.45</v>
      </c>
      <c r="K6590" s="6">
        <v>45748</v>
      </c>
      <c r="L6590" s="5">
        <v>21.77</v>
      </c>
      <c r="M6590" s="6">
        <v>43112</v>
      </c>
      <c r="N6590" s="5">
        <v>47.608600000000003</v>
      </c>
      <c r="O6590" s="6">
        <v>45748</v>
      </c>
      <c r="P6590" s="5">
        <v>-2.8</v>
      </c>
    </row>
    <row r="6591" spans="1:16" x14ac:dyDescent="0.2">
      <c r="A6591" s="6">
        <v>45749</v>
      </c>
      <c r="B6591" s="5">
        <v>-4.8</v>
      </c>
      <c r="C6591" s="6">
        <v>43113</v>
      </c>
      <c r="D6591" s="5">
        <v>171.33</v>
      </c>
      <c r="E6591" s="6">
        <v>45749</v>
      </c>
      <c r="F6591" s="5">
        <v>103.807</v>
      </c>
      <c r="G6591" s="6">
        <v>45749</v>
      </c>
      <c r="H6591" s="5">
        <v>0.09</v>
      </c>
      <c r="I6591" s="6">
        <v>45749</v>
      </c>
      <c r="J6591" s="5">
        <v>99.4</v>
      </c>
      <c r="K6591" s="6">
        <v>45749</v>
      </c>
      <c r="L6591" s="5">
        <v>21.51</v>
      </c>
      <c r="M6591" s="6">
        <v>43113</v>
      </c>
      <c r="N6591" s="5">
        <v>47.608600000000003</v>
      </c>
      <c r="O6591" s="6">
        <v>45749</v>
      </c>
      <c r="P6591" s="5">
        <v>-0.5</v>
      </c>
    </row>
    <row r="6592" spans="1:16" x14ac:dyDescent="0.2">
      <c r="A6592" s="6">
        <v>45750</v>
      </c>
      <c r="B6592" s="5">
        <v>-7.2</v>
      </c>
      <c r="C6592" s="6">
        <v>43114</v>
      </c>
      <c r="D6592" s="5">
        <v>176.99</v>
      </c>
      <c r="E6592" s="6">
        <v>45750</v>
      </c>
      <c r="F6592" s="5">
        <v>102.072</v>
      </c>
      <c r="G6592" s="6">
        <v>45750</v>
      </c>
      <c r="H6592" s="5">
        <v>-0.39</v>
      </c>
      <c r="I6592" s="6">
        <v>45750</v>
      </c>
      <c r="J6592" s="5">
        <v>99.57</v>
      </c>
      <c r="K6592" s="6">
        <v>45750</v>
      </c>
      <c r="L6592" s="5">
        <v>30.02</v>
      </c>
      <c r="M6592" s="6">
        <v>43114</v>
      </c>
      <c r="N6592" s="5">
        <v>47.608600000000003</v>
      </c>
      <c r="O6592" s="6">
        <v>45750</v>
      </c>
      <c r="P6592" s="5">
        <v>-2.9</v>
      </c>
    </row>
    <row r="6593" spans="1:16" x14ac:dyDescent="0.2">
      <c r="A6593" s="6">
        <v>45751</v>
      </c>
      <c r="B6593" s="5">
        <v>-3.3</v>
      </c>
      <c r="C6593" s="6">
        <v>43115</v>
      </c>
      <c r="D6593" s="5">
        <v>272.42</v>
      </c>
      <c r="E6593" s="6">
        <v>45751</v>
      </c>
      <c r="F6593" s="5">
        <v>103.023</v>
      </c>
      <c r="G6593" s="6">
        <v>45751</v>
      </c>
      <c r="H6593" s="5">
        <v>-1.135</v>
      </c>
      <c r="I6593" s="6">
        <v>45751</v>
      </c>
      <c r="J6593" s="5">
        <v>99.95</v>
      </c>
      <c r="K6593" s="6">
        <v>45751</v>
      </c>
      <c r="L6593" s="5">
        <v>45.31</v>
      </c>
      <c r="M6593" s="6">
        <v>43115</v>
      </c>
      <c r="N6593" s="5">
        <v>47.608600000000003</v>
      </c>
      <c r="O6593" s="6">
        <v>45751</v>
      </c>
      <c r="P6593" s="5">
        <v>-2.2000000000000002</v>
      </c>
    </row>
    <row r="6594" spans="1:16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1:16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1:16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1:16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1:16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1:16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1:16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1:16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1:16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1:16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1:16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1:16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1:16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1:16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1:16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3:14" x14ac:dyDescent="0.2">
      <c r="C9169" s="6">
        <v>45693</v>
      </c>
      <c r="D9169" s="5">
        <v>226.19</v>
      </c>
      <c r="M9169" s="6">
        <v>45691</v>
      </c>
      <c r="N9169" s="5">
        <v>94.15</v>
      </c>
    </row>
    <row r="9170" spans="3:14" x14ac:dyDescent="0.2">
      <c r="C9170" s="6">
        <v>45694</v>
      </c>
      <c r="D9170" s="5">
        <v>372.45</v>
      </c>
      <c r="M9170" s="6">
        <v>45692</v>
      </c>
      <c r="N9170" s="5">
        <v>90.28</v>
      </c>
    </row>
    <row r="9171" spans="3:14" x14ac:dyDescent="0.2">
      <c r="C9171" s="6">
        <v>45695</v>
      </c>
      <c r="D9171" s="5">
        <v>332.89</v>
      </c>
      <c r="M9171" s="6">
        <v>45693</v>
      </c>
      <c r="N9171" s="5">
        <v>94.68</v>
      </c>
    </row>
    <row r="9172" spans="3:14" x14ac:dyDescent="0.2">
      <c r="C9172" s="6">
        <v>45696</v>
      </c>
      <c r="D9172" s="5">
        <v>578.84</v>
      </c>
      <c r="M9172" s="6">
        <v>45694</v>
      </c>
      <c r="N9172" s="5">
        <v>93.9</v>
      </c>
    </row>
    <row r="9173" spans="3:14" x14ac:dyDescent="0.2">
      <c r="C9173" s="6">
        <v>45697</v>
      </c>
      <c r="D9173" s="5">
        <v>613.98</v>
      </c>
      <c r="M9173" s="6">
        <v>45695</v>
      </c>
      <c r="N9173" s="5">
        <v>93.13</v>
      </c>
    </row>
    <row r="9174" spans="3:14" x14ac:dyDescent="0.2">
      <c r="C9174" s="6">
        <v>45698</v>
      </c>
      <c r="D9174" s="5">
        <v>290.33999999999997</v>
      </c>
      <c r="M9174" s="6">
        <v>45696</v>
      </c>
      <c r="N9174" s="5">
        <v>93.13</v>
      </c>
    </row>
    <row r="9175" spans="3:14" x14ac:dyDescent="0.2">
      <c r="C9175" s="6">
        <v>45699</v>
      </c>
      <c r="D9175" s="5">
        <v>231.02</v>
      </c>
      <c r="M9175" s="6">
        <v>45697</v>
      </c>
      <c r="N9175" s="5">
        <v>93.13</v>
      </c>
    </row>
    <row r="9176" spans="3:14" x14ac:dyDescent="0.2">
      <c r="C9176" s="6">
        <v>45700</v>
      </c>
      <c r="D9176" s="5">
        <v>285.79000000000002</v>
      </c>
      <c r="M9176" s="6">
        <v>45698</v>
      </c>
      <c r="N9176" s="5">
        <v>87.68</v>
      </c>
    </row>
    <row r="9177" spans="3:14" x14ac:dyDescent="0.2">
      <c r="C9177" s="6">
        <v>45701</v>
      </c>
      <c r="D9177" s="5">
        <v>237.14</v>
      </c>
      <c r="M9177" s="6">
        <v>45699</v>
      </c>
      <c r="N9177" s="5">
        <v>85.58</v>
      </c>
    </row>
    <row r="9178" spans="3:14" x14ac:dyDescent="0.2">
      <c r="C9178" s="6">
        <v>45702</v>
      </c>
      <c r="D9178" s="5">
        <v>299.08</v>
      </c>
      <c r="M9178" s="6">
        <v>45700</v>
      </c>
      <c r="N9178" s="5">
        <v>86.58</v>
      </c>
    </row>
    <row r="9179" spans="3:14" x14ac:dyDescent="0.2">
      <c r="C9179" s="6">
        <v>45703</v>
      </c>
      <c r="D9179" s="5">
        <v>229.84</v>
      </c>
      <c r="M9179" s="6">
        <v>45701</v>
      </c>
      <c r="N9179" s="5">
        <v>84.57</v>
      </c>
    </row>
    <row r="9180" spans="3:14" x14ac:dyDescent="0.2">
      <c r="C9180" s="6">
        <v>45704</v>
      </c>
      <c r="D9180" s="5">
        <v>295.02</v>
      </c>
      <c r="M9180" s="6">
        <v>45702</v>
      </c>
      <c r="N9180" s="5">
        <v>84.67</v>
      </c>
    </row>
    <row r="9181" spans="3:14" x14ac:dyDescent="0.2">
      <c r="C9181" s="6">
        <v>45705</v>
      </c>
      <c r="D9181" s="5">
        <v>376.42</v>
      </c>
      <c r="M9181" s="6">
        <v>45703</v>
      </c>
      <c r="N9181" s="5">
        <v>84.67</v>
      </c>
    </row>
    <row r="9182" spans="3:14" x14ac:dyDescent="0.2">
      <c r="C9182" s="6">
        <v>45706</v>
      </c>
      <c r="D9182" s="5">
        <v>278.62</v>
      </c>
      <c r="M9182" s="6">
        <v>45704</v>
      </c>
      <c r="N9182" s="5">
        <v>84.67</v>
      </c>
    </row>
    <row r="9183" spans="3:14" x14ac:dyDescent="0.2">
      <c r="C9183" s="6">
        <v>45707</v>
      </c>
      <c r="D9183" s="5">
        <v>341.26</v>
      </c>
      <c r="M9183" s="6">
        <v>45705</v>
      </c>
      <c r="N9183" s="5">
        <v>84.67</v>
      </c>
    </row>
    <row r="9184" spans="3:14" x14ac:dyDescent="0.2">
      <c r="C9184" s="6">
        <v>45708</v>
      </c>
      <c r="D9184" s="5">
        <v>373.35</v>
      </c>
      <c r="M9184" s="6">
        <v>45706</v>
      </c>
      <c r="N9184" s="5">
        <v>84.51</v>
      </c>
    </row>
    <row r="9185" spans="3:14" x14ac:dyDescent="0.2">
      <c r="C9185" s="6">
        <v>45709</v>
      </c>
      <c r="D9185" s="5">
        <v>379.85</v>
      </c>
      <c r="M9185" s="6">
        <v>45707</v>
      </c>
      <c r="N9185" s="5">
        <v>83.86</v>
      </c>
    </row>
    <row r="9186" spans="3:14" x14ac:dyDescent="0.2">
      <c r="C9186" s="6">
        <v>45710</v>
      </c>
      <c r="D9186" s="5">
        <v>200.86</v>
      </c>
      <c r="M9186" s="6">
        <v>45708</v>
      </c>
      <c r="N9186" s="5">
        <v>86.26</v>
      </c>
    </row>
    <row r="9187" spans="3:14" x14ac:dyDescent="0.2">
      <c r="C9187" s="6">
        <v>45711</v>
      </c>
      <c r="D9187" s="5">
        <v>478.29</v>
      </c>
      <c r="M9187" s="6">
        <v>45709</v>
      </c>
      <c r="N9187" s="5">
        <v>91.83</v>
      </c>
    </row>
    <row r="9188" spans="3:14" x14ac:dyDescent="0.2">
      <c r="C9188" s="6">
        <v>45712</v>
      </c>
      <c r="D9188" s="5">
        <v>355.54</v>
      </c>
      <c r="M9188" s="6">
        <v>45710</v>
      </c>
      <c r="N9188" s="5">
        <v>91.83</v>
      </c>
    </row>
    <row r="9189" spans="3:14" x14ac:dyDescent="0.2">
      <c r="C9189" s="6">
        <v>45713</v>
      </c>
      <c r="D9189" s="5">
        <v>227.14</v>
      </c>
      <c r="M9189" s="6">
        <v>45711</v>
      </c>
      <c r="N9189" s="5">
        <v>91.83</v>
      </c>
    </row>
    <row r="9190" spans="3:14" x14ac:dyDescent="0.2">
      <c r="C9190" s="6">
        <v>45714</v>
      </c>
      <c r="D9190" s="5">
        <v>275.17</v>
      </c>
      <c r="M9190" s="6">
        <v>45712</v>
      </c>
      <c r="N9190" s="5">
        <v>88.44</v>
      </c>
    </row>
    <row r="9191" spans="3:14" x14ac:dyDescent="0.2">
      <c r="C9191" s="6">
        <v>45715</v>
      </c>
      <c r="D9191" s="5">
        <v>293.02</v>
      </c>
      <c r="M9191" s="6">
        <v>45713</v>
      </c>
      <c r="N9191" s="5">
        <v>96.61</v>
      </c>
    </row>
    <row r="9192" spans="3:14" x14ac:dyDescent="0.2">
      <c r="C9192" s="6">
        <v>45716</v>
      </c>
      <c r="D9192" s="5">
        <v>345.55</v>
      </c>
      <c r="M9192" s="6">
        <v>45714</v>
      </c>
      <c r="N9192" s="5">
        <v>97.52</v>
      </c>
    </row>
    <row r="9193" spans="3:14" x14ac:dyDescent="0.2">
      <c r="C9193" s="6">
        <v>45717</v>
      </c>
      <c r="D9193" s="5">
        <v>523.16</v>
      </c>
      <c r="M9193" s="6">
        <v>45715</v>
      </c>
      <c r="N9193" s="5">
        <v>96.27</v>
      </c>
    </row>
    <row r="9194" spans="3:14" x14ac:dyDescent="0.2">
      <c r="C9194" s="6">
        <v>45718</v>
      </c>
      <c r="D9194" s="5">
        <v>479.31</v>
      </c>
      <c r="M9194" s="6">
        <v>45716</v>
      </c>
      <c r="N9194" s="5">
        <v>104.46</v>
      </c>
    </row>
    <row r="9195" spans="3:14" x14ac:dyDescent="0.2">
      <c r="C9195" s="6">
        <v>45719</v>
      </c>
      <c r="D9195" s="5">
        <v>438.01</v>
      </c>
      <c r="M9195" s="6">
        <v>45717</v>
      </c>
      <c r="N9195" s="5">
        <v>104.46</v>
      </c>
    </row>
    <row r="9196" spans="3:14" x14ac:dyDescent="0.2">
      <c r="C9196" s="6">
        <v>45720</v>
      </c>
      <c r="D9196" s="5">
        <v>448.72</v>
      </c>
      <c r="M9196" s="6">
        <v>45718</v>
      </c>
      <c r="N9196" s="5">
        <v>104.46</v>
      </c>
    </row>
    <row r="9197" spans="3:14" x14ac:dyDescent="0.2">
      <c r="C9197" s="6">
        <v>45721</v>
      </c>
      <c r="D9197" s="5">
        <v>397.48</v>
      </c>
      <c r="M9197" s="6">
        <v>45719</v>
      </c>
      <c r="N9197" s="5">
        <v>105.65</v>
      </c>
    </row>
    <row r="9198" spans="3:14" x14ac:dyDescent="0.2">
      <c r="C9198" s="6">
        <v>45722</v>
      </c>
      <c r="D9198" s="5">
        <v>743.27</v>
      </c>
      <c r="M9198" s="6">
        <v>45720</v>
      </c>
      <c r="N9198" s="5">
        <v>108.87</v>
      </c>
    </row>
    <row r="9199" spans="3:14" x14ac:dyDescent="0.2">
      <c r="C9199" s="6">
        <v>45723</v>
      </c>
      <c r="D9199" s="5">
        <v>517.66999999999996</v>
      </c>
      <c r="M9199" s="6">
        <v>45721</v>
      </c>
      <c r="N9199" s="5">
        <v>104.32</v>
      </c>
    </row>
    <row r="9200" spans="3:14" x14ac:dyDescent="0.2">
      <c r="C9200" s="6">
        <v>45724</v>
      </c>
      <c r="D9200" s="5">
        <v>475.08</v>
      </c>
      <c r="M9200" s="6">
        <v>45722</v>
      </c>
      <c r="N9200" s="5">
        <v>108.95</v>
      </c>
    </row>
    <row r="9201" spans="3:14" x14ac:dyDescent="0.2">
      <c r="C9201" s="6">
        <v>45725</v>
      </c>
      <c r="D9201" s="5">
        <v>475.08</v>
      </c>
      <c r="M9201" s="6">
        <v>45723</v>
      </c>
      <c r="N9201" s="5">
        <v>104.41</v>
      </c>
    </row>
    <row r="9202" spans="3:14" x14ac:dyDescent="0.2">
      <c r="C9202" s="6">
        <v>45726</v>
      </c>
      <c r="D9202" s="5">
        <v>403.78</v>
      </c>
      <c r="M9202" s="6">
        <v>45724</v>
      </c>
      <c r="N9202" s="5">
        <v>104.41</v>
      </c>
    </row>
    <row r="9203" spans="3:14" x14ac:dyDescent="0.2">
      <c r="C9203" s="6">
        <v>45727</v>
      </c>
      <c r="D9203" s="5">
        <v>700.32</v>
      </c>
      <c r="M9203" s="6">
        <v>45725</v>
      </c>
      <c r="N9203" s="5">
        <v>104.41</v>
      </c>
    </row>
    <row r="9204" spans="3:14" x14ac:dyDescent="0.2">
      <c r="C9204" s="6">
        <v>45728</v>
      </c>
      <c r="D9204" s="5">
        <v>421.53</v>
      </c>
      <c r="M9204" s="6">
        <v>45726</v>
      </c>
      <c r="N9204" s="5">
        <v>112.5</v>
      </c>
    </row>
    <row r="9205" spans="3:14" x14ac:dyDescent="0.2">
      <c r="C9205" s="6">
        <v>45729</v>
      </c>
      <c r="D9205" s="5">
        <v>466.6</v>
      </c>
      <c r="M9205" s="6">
        <v>45727</v>
      </c>
      <c r="N9205" s="5">
        <v>114.6</v>
      </c>
    </row>
    <row r="9206" spans="3:14" x14ac:dyDescent="0.2">
      <c r="C9206" s="6">
        <v>45730</v>
      </c>
      <c r="D9206" s="5">
        <v>440.27</v>
      </c>
      <c r="M9206" s="6">
        <v>45728</v>
      </c>
      <c r="N9206" s="5">
        <v>104.11</v>
      </c>
    </row>
    <row r="9207" spans="3:14" x14ac:dyDescent="0.2">
      <c r="C9207" s="6">
        <v>45731</v>
      </c>
      <c r="D9207" s="5">
        <v>487</v>
      </c>
      <c r="M9207" s="6">
        <v>45729</v>
      </c>
      <c r="N9207" s="5">
        <v>106.19</v>
      </c>
    </row>
    <row r="9208" spans="3:14" x14ac:dyDescent="0.2">
      <c r="C9208" s="6">
        <v>45732</v>
      </c>
      <c r="D9208" s="5">
        <v>731.88</v>
      </c>
      <c r="M9208" s="6">
        <v>45730</v>
      </c>
      <c r="N9208" s="5">
        <v>101.01</v>
      </c>
    </row>
    <row r="9209" spans="3:14" x14ac:dyDescent="0.2">
      <c r="C9209" s="6">
        <v>45733</v>
      </c>
      <c r="D9209" s="5">
        <v>649.57000000000005</v>
      </c>
      <c r="M9209" s="6">
        <v>45731</v>
      </c>
      <c r="N9209" s="5">
        <v>101.01</v>
      </c>
    </row>
    <row r="9210" spans="3:14" x14ac:dyDescent="0.2">
      <c r="C9210" s="6">
        <v>45734</v>
      </c>
      <c r="D9210" s="5">
        <v>601.30999999999995</v>
      </c>
      <c r="M9210" s="6">
        <v>45732</v>
      </c>
      <c r="N9210" s="5">
        <v>101.01</v>
      </c>
    </row>
    <row r="9211" spans="3:14" x14ac:dyDescent="0.2">
      <c r="C9211" s="6">
        <v>45735</v>
      </c>
      <c r="D9211" s="5">
        <v>570.42999999999995</v>
      </c>
      <c r="M9211" s="6">
        <v>45733</v>
      </c>
      <c r="N9211" s="5">
        <v>99.78</v>
      </c>
    </row>
    <row r="9212" spans="3:14" x14ac:dyDescent="0.2">
      <c r="C9212" s="6">
        <v>45736</v>
      </c>
      <c r="D9212" s="5">
        <v>442.72</v>
      </c>
      <c r="M9212" s="6">
        <v>45734</v>
      </c>
      <c r="N9212" s="5">
        <v>96.68</v>
      </c>
    </row>
    <row r="9213" spans="3:14" x14ac:dyDescent="0.2">
      <c r="C9213" s="6">
        <v>45737</v>
      </c>
      <c r="D9213" s="5">
        <v>376.51</v>
      </c>
      <c r="M9213" s="6">
        <v>45735</v>
      </c>
      <c r="N9213" s="5">
        <v>91.4</v>
      </c>
    </row>
    <row r="9214" spans="3:14" x14ac:dyDescent="0.2">
      <c r="C9214" s="6">
        <v>45738</v>
      </c>
      <c r="D9214" s="5">
        <v>471.88</v>
      </c>
      <c r="M9214" s="6">
        <v>45736</v>
      </c>
      <c r="N9214" s="5">
        <v>95.74</v>
      </c>
    </row>
    <row r="9215" spans="3:14" x14ac:dyDescent="0.2">
      <c r="C9215" s="6">
        <v>45739</v>
      </c>
      <c r="D9215" s="5">
        <v>539.30999999999995</v>
      </c>
      <c r="M9215" s="6">
        <v>45737</v>
      </c>
      <c r="N9215" s="5">
        <v>94.54</v>
      </c>
    </row>
    <row r="9216" spans="3:14" x14ac:dyDescent="0.2">
      <c r="C9216" s="6">
        <v>45740</v>
      </c>
      <c r="D9216" s="5">
        <v>503.51</v>
      </c>
      <c r="M9216" s="6">
        <v>45738</v>
      </c>
      <c r="N9216" s="5">
        <v>94.54</v>
      </c>
    </row>
    <row r="9217" spans="3:14" x14ac:dyDescent="0.2">
      <c r="C9217" s="6">
        <v>45741</v>
      </c>
      <c r="D9217" s="5">
        <v>476.87</v>
      </c>
      <c r="M9217" s="6">
        <v>45739</v>
      </c>
      <c r="N9217" s="5">
        <v>94.54</v>
      </c>
    </row>
    <row r="9218" spans="3:14" x14ac:dyDescent="0.2">
      <c r="C9218" s="6">
        <v>45742</v>
      </c>
      <c r="D9218" s="5">
        <v>315.44</v>
      </c>
      <c r="M9218" s="6">
        <v>45740</v>
      </c>
      <c r="N9218" s="5">
        <v>95.22</v>
      </c>
    </row>
    <row r="9219" spans="3:14" x14ac:dyDescent="0.2">
      <c r="C9219" s="6">
        <v>45743</v>
      </c>
      <c r="D9219" s="5">
        <v>305.64999999999998</v>
      </c>
      <c r="M9219" s="6">
        <v>45741</v>
      </c>
      <c r="N9219" s="5">
        <v>93.57</v>
      </c>
    </row>
    <row r="9220" spans="3:14" x14ac:dyDescent="0.2">
      <c r="C9220" s="6">
        <v>45744</v>
      </c>
      <c r="D9220" s="5">
        <v>365.23</v>
      </c>
      <c r="M9220" s="6">
        <v>45742</v>
      </c>
      <c r="N9220" s="5">
        <v>91.41</v>
      </c>
    </row>
    <row r="9221" spans="3:14" x14ac:dyDescent="0.2">
      <c r="C9221" s="6">
        <v>45745</v>
      </c>
      <c r="D9221" s="5">
        <v>281.52</v>
      </c>
      <c r="M9221" s="6">
        <v>45743</v>
      </c>
      <c r="N9221" s="5">
        <v>91.03</v>
      </c>
    </row>
    <row r="9222" spans="3:14" x14ac:dyDescent="0.2">
      <c r="C9222" s="6">
        <v>45746</v>
      </c>
      <c r="D9222" s="5">
        <v>616.65</v>
      </c>
      <c r="M9222" s="6">
        <v>45744</v>
      </c>
      <c r="N9222" s="5">
        <v>96.83</v>
      </c>
    </row>
    <row r="9223" spans="3:14" x14ac:dyDescent="0.2">
      <c r="C9223" s="6">
        <v>45747</v>
      </c>
      <c r="D9223" s="5">
        <v>428.9</v>
      </c>
      <c r="M9223" s="6">
        <v>45745</v>
      </c>
      <c r="N9223" s="5">
        <v>96.83</v>
      </c>
    </row>
    <row r="9224" spans="3:14" x14ac:dyDescent="0.2">
      <c r="C9224" s="6">
        <v>45748</v>
      </c>
      <c r="D9224" s="5">
        <v>659.49</v>
      </c>
      <c r="M9224" s="6">
        <v>45746</v>
      </c>
      <c r="N9224" s="5">
        <v>96.83</v>
      </c>
    </row>
    <row r="9225" spans="3:14" x14ac:dyDescent="0.2">
      <c r="C9225" s="6">
        <v>45749</v>
      </c>
      <c r="D9225" s="5">
        <v>458.41</v>
      </c>
      <c r="M9225" s="6">
        <v>45747</v>
      </c>
      <c r="N9225" s="5">
        <v>101.35</v>
      </c>
    </row>
    <row r="9226" spans="3:14" x14ac:dyDescent="0.2">
      <c r="C9226" s="6">
        <v>45750</v>
      </c>
      <c r="D9226" s="5">
        <v>441.07</v>
      </c>
      <c r="M9226" s="6">
        <v>45748</v>
      </c>
      <c r="N9226" s="5">
        <v>104.73</v>
      </c>
    </row>
    <row r="9227" spans="3:14" x14ac:dyDescent="0.2">
      <c r="C9227" s="6">
        <v>45751</v>
      </c>
      <c r="D9227" s="5">
        <v>568.5</v>
      </c>
      <c r="M9227" s="6">
        <v>45749</v>
      </c>
      <c r="N9227" s="5">
        <v>106.39</v>
      </c>
    </row>
    <row r="9228" spans="3:14" x14ac:dyDescent="0.2">
      <c r="C9228" s="6">
        <v>45752</v>
      </c>
      <c r="D9228" s="5">
        <v>1203.24</v>
      </c>
      <c r="M9228" s="6">
        <v>45750</v>
      </c>
      <c r="N9228" s="5">
        <v>112</v>
      </c>
    </row>
    <row r="9229" spans="3:14" x14ac:dyDescent="0.2">
      <c r="C9229" s="6">
        <v>45753</v>
      </c>
      <c r="D9229" s="5">
        <v>1203.24</v>
      </c>
      <c r="M9229" s="6">
        <v>45751</v>
      </c>
      <c r="N9229" s="5">
        <v>125.71</v>
      </c>
    </row>
    <row r="9230" spans="3:14" x14ac:dyDescent="0.2">
      <c r="M9230" s="6">
        <v>45752</v>
      </c>
      <c r="N9230" s="5">
        <v>125.71</v>
      </c>
    </row>
    <row r="9231" spans="3:14" x14ac:dyDescent="0.2">
      <c r="M9231" s="6">
        <v>45753</v>
      </c>
      <c r="N9231" s="5">
        <v>125.71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21"/>
  <sheetViews>
    <sheetView topLeftCell="A1290" workbookViewId="0">
      <selection activeCell="G1318" sqref="G1318:H1321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C1310" s="6">
        <v>45693</v>
      </c>
      <c r="D1310" s="5">
        <v>6810935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C1311" s="6">
        <v>45700</v>
      </c>
      <c r="D1311" s="5">
        <v>6813513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A1312" s="6">
        <v>45688</v>
      </c>
      <c r="B1312" s="5">
        <v>220</v>
      </c>
      <c r="C1312" s="6">
        <v>45707</v>
      </c>
      <c r="D1312" s="5">
        <v>6782332</v>
      </c>
      <c r="E1312" s="6">
        <v>45686</v>
      </c>
      <c r="F1312" s="5">
        <v>3224785</v>
      </c>
      <c r="G1312" s="6">
        <v>45686</v>
      </c>
      <c r="H1312" s="5">
        <v>784206</v>
      </c>
    </row>
    <row r="1313" spans="1:8" x14ac:dyDescent="0.2">
      <c r="A1313" s="6">
        <v>45695</v>
      </c>
      <c r="B1313" s="5">
        <v>214</v>
      </c>
      <c r="C1313" s="6">
        <v>45714</v>
      </c>
      <c r="D1313" s="5">
        <v>6766101</v>
      </c>
      <c r="E1313" s="6">
        <v>45693</v>
      </c>
      <c r="F1313" s="5">
        <v>3177065</v>
      </c>
      <c r="G1313" s="6">
        <v>45693</v>
      </c>
      <c r="H1313" s="5">
        <v>805593</v>
      </c>
    </row>
    <row r="1314" spans="1:8" x14ac:dyDescent="0.2">
      <c r="A1314" s="6">
        <v>45702</v>
      </c>
      <c r="B1314" s="5">
        <v>220</v>
      </c>
      <c r="C1314" s="6">
        <v>45721</v>
      </c>
      <c r="D1314" s="5">
        <v>6756764</v>
      </c>
      <c r="E1314" s="6">
        <v>45700</v>
      </c>
      <c r="F1314" s="5">
        <v>3220027</v>
      </c>
      <c r="G1314" s="6">
        <v>45700</v>
      </c>
      <c r="H1314" s="5">
        <v>828102</v>
      </c>
    </row>
    <row r="1315" spans="1:8" x14ac:dyDescent="0.2">
      <c r="A1315" s="6">
        <v>45709</v>
      </c>
      <c r="B1315" s="5">
        <v>242</v>
      </c>
      <c r="C1315" s="6">
        <v>45728</v>
      </c>
      <c r="D1315" s="5">
        <v>6759571</v>
      </c>
      <c r="E1315" s="6">
        <v>45707</v>
      </c>
      <c r="F1315" s="5">
        <v>3270082</v>
      </c>
      <c r="G1315" s="6">
        <v>45707</v>
      </c>
      <c r="H1315" s="5">
        <v>790062</v>
      </c>
    </row>
    <row r="1316" spans="1:8" x14ac:dyDescent="0.2">
      <c r="A1316" s="6">
        <v>45716</v>
      </c>
      <c r="B1316" s="5">
        <v>221</v>
      </c>
      <c r="C1316" s="6">
        <v>45735</v>
      </c>
      <c r="D1316" s="5">
        <v>6755982</v>
      </c>
      <c r="E1316" s="6">
        <v>45714</v>
      </c>
      <c r="F1316" s="5">
        <v>3327249</v>
      </c>
      <c r="G1316" s="6">
        <v>45714</v>
      </c>
      <c r="H1316" s="5">
        <v>681161</v>
      </c>
    </row>
    <row r="1317" spans="1:8" x14ac:dyDescent="0.2">
      <c r="A1317" s="6">
        <v>45723</v>
      </c>
      <c r="B1317" s="5">
        <v>223</v>
      </c>
      <c r="C1317" s="6">
        <v>45742</v>
      </c>
      <c r="D1317" s="5">
        <v>6740253</v>
      </c>
      <c r="E1317" s="6">
        <v>45721</v>
      </c>
      <c r="F1317" s="5">
        <v>3312625</v>
      </c>
      <c r="G1317" s="6">
        <v>45721</v>
      </c>
      <c r="H1317" s="5">
        <v>548331</v>
      </c>
    </row>
    <row r="1318" spans="1:8" x14ac:dyDescent="0.2">
      <c r="A1318" s="6">
        <v>45730</v>
      </c>
      <c r="B1318" s="5">
        <v>225</v>
      </c>
      <c r="C1318" s="6">
        <v>45749</v>
      </c>
      <c r="D1318" s="5">
        <v>6723452</v>
      </c>
      <c r="E1318" s="6">
        <v>45728</v>
      </c>
      <c r="F1318" s="5">
        <v>3400235</v>
      </c>
      <c r="G1318" s="6">
        <v>45728</v>
      </c>
      <c r="H1318" s="5">
        <v>512581</v>
      </c>
    </row>
    <row r="1319" spans="1:8" x14ac:dyDescent="0.2">
      <c r="A1319" s="6">
        <v>45737</v>
      </c>
      <c r="B1319" s="5">
        <v>225</v>
      </c>
      <c r="E1319" s="6">
        <v>45735</v>
      </c>
      <c r="F1319" s="5">
        <v>3467789</v>
      </c>
      <c r="G1319" s="6">
        <v>45735</v>
      </c>
      <c r="H1319" s="5">
        <v>435936</v>
      </c>
    </row>
    <row r="1320" spans="1:8" x14ac:dyDescent="0.2">
      <c r="A1320" s="6">
        <v>45744</v>
      </c>
      <c r="B1320" s="5">
        <v>219</v>
      </c>
      <c r="E1320" s="6">
        <v>45742</v>
      </c>
      <c r="F1320" s="5">
        <v>3450933</v>
      </c>
      <c r="G1320" s="6">
        <v>45742</v>
      </c>
      <c r="H1320" s="5">
        <v>360177</v>
      </c>
    </row>
    <row r="1321" spans="1:8" x14ac:dyDescent="0.2">
      <c r="E1321" s="6">
        <v>45749</v>
      </c>
      <c r="F1321" s="5">
        <v>3379339</v>
      </c>
      <c r="G1321" s="6">
        <v>45749</v>
      </c>
      <c r="H1321" s="5">
        <v>313326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abSelected="1" topLeftCell="DM284" workbookViewId="0">
      <selection activeCell="DV311" sqref="DV311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I45" s="6">
        <v>45716</v>
      </c>
      <c r="J45" s="5">
        <v>52.7</v>
      </c>
      <c r="K45" s="6">
        <v>45716</v>
      </c>
      <c r="L45" s="5">
        <v>51.6</v>
      </c>
      <c r="M45" s="6">
        <v>45716</v>
      </c>
      <c r="N45" s="5">
        <v>51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I46" s="6">
        <v>45747</v>
      </c>
      <c r="J46" s="5">
        <v>50.2</v>
      </c>
      <c r="K46" s="6">
        <v>45747</v>
      </c>
      <c r="L46" s="5">
        <v>53.5</v>
      </c>
      <c r="M46" s="6">
        <v>45747</v>
      </c>
      <c r="N46" s="5">
        <v>54.4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C174" s="6">
        <v>45716</v>
      </c>
      <c r="AD174" s="5">
        <v>-7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W174" s="6">
        <v>45688</v>
      </c>
      <c r="CX174" s="5">
        <v>3.5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C175" s="6">
        <v>45747</v>
      </c>
      <c r="AD175" s="5">
        <v>-7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W175" s="6">
        <v>45716</v>
      </c>
      <c r="CX175" s="5">
        <v>3.2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O183" s="6">
        <v>45688</v>
      </c>
      <c r="AP183" s="5">
        <v>186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O184" s="6">
        <v>45716</v>
      </c>
      <c r="AP184" s="5">
        <v>77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O185" s="6">
        <v>45747</v>
      </c>
      <c r="AP185" s="5">
        <v>155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CY185" s="6">
        <v>45688</v>
      </c>
      <c r="CZ185" s="5">
        <v>0.4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CY186" s="6">
        <v>45716</v>
      </c>
      <c r="CZ186" s="5">
        <v>0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O218" s="6">
        <v>45688</v>
      </c>
      <c r="DP218" s="5">
        <v>3.9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O219" s="6">
        <v>45716</v>
      </c>
      <c r="DP219" s="5">
        <v>4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O220" s="6">
        <v>45747</v>
      </c>
      <c r="DP220" s="5">
        <v>3.8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S230" s="6">
        <v>45688</v>
      </c>
      <c r="AT230" s="5">
        <v>34.1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S231" s="6">
        <v>45716</v>
      </c>
      <c r="AT231" s="5">
        <v>34.1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S232" s="6">
        <v>45747</v>
      </c>
      <c r="AT232" s="5">
        <v>34.200000000000003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Q242" s="6">
        <v>45657</v>
      </c>
      <c r="DR242" s="5">
        <v>-11.1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Q243" s="6">
        <v>45688</v>
      </c>
      <c r="DR243" s="5">
        <v>-6.3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Q244" s="6">
        <v>45716</v>
      </c>
      <c r="DR244" s="5">
        <v>-11.2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W249" s="6">
        <v>45716</v>
      </c>
      <c r="X249" s="5">
        <v>1.6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W250" s="6">
        <v>45747</v>
      </c>
      <c r="X250" s="5">
        <v>-3.9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U252" s="6">
        <v>45716</v>
      </c>
      <c r="V252" s="5">
        <v>-8.3000000000000007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U253" s="6">
        <v>45747</v>
      </c>
      <c r="V253" s="5">
        <v>-16.3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Q287" s="6">
        <v>45716</v>
      </c>
      <c r="R287" s="5">
        <v>5.7</v>
      </c>
      <c r="S287" s="6">
        <v>45716</v>
      </c>
      <c r="T287" s="5">
        <v>-5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Q288" s="6">
        <v>45747</v>
      </c>
      <c r="R288" s="5">
        <v>-20</v>
      </c>
      <c r="S288" s="6">
        <v>45747</v>
      </c>
      <c r="T288" s="5">
        <v>-2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C303" s="6">
        <v>45657</v>
      </c>
      <c r="BD303" s="5">
        <v>3.1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M303" s="6">
        <v>45657</v>
      </c>
      <c r="BN303" s="5">
        <v>2.81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BY303" s="6">
        <v>45657</v>
      </c>
      <c r="BZ303" s="5">
        <v>2.6</v>
      </c>
      <c r="CA303" s="6">
        <v>45657</v>
      </c>
      <c r="CB303" s="5">
        <v>12.2</v>
      </c>
      <c r="CC303" s="6">
        <v>45657</v>
      </c>
      <c r="CD303" s="5">
        <v>-98.061999999999998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G304" s="6">
        <v>45688</v>
      </c>
      <c r="H304" s="5">
        <v>52.8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AI304" s="6">
        <v>45688</v>
      </c>
      <c r="AJ304" s="5">
        <v>102.8</v>
      </c>
      <c r="AK304" s="6">
        <v>45688</v>
      </c>
      <c r="AL304" s="5">
        <v>125</v>
      </c>
      <c r="AM304" s="6">
        <v>45688</v>
      </c>
      <c r="AN304" s="5">
        <v>157608</v>
      </c>
      <c r="AQ304" s="6">
        <v>45688</v>
      </c>
      <c r="AR304" s="5">
        <v>4</v>
      </c>
      <c r="AU304" s="6">
        <v>45688</v>
      </c>
      <c r="AV304" s="5">
        <v>-0.2</v>
      </c>
      <c r="AW304" s="6">
        <v>45688</v>
      </c>
      <c r="AX304" s="5">
        <v>-0.1</v>
      </c>
      <c r="AY304" s="6">
        <v>45688</v>
      </c>
      <c r="AZ304" s="5">
        <v>0.51</v>
      </c>
      <c r="BA304" s="6">
        <v>45688</v>
      </c>
      <c r="BB304" s="5">
        <v>6600</v>
      </c>
      <c r="BC304" s="6">
        <v>45688</v>
      </c>
      <c r="BD304" s="5">
        <v>3.5</v>
      </c>
      <c r="BE304" s="6">
        <v>45688</v>
      </c>
      <c r="BF304" s="5">
        <v>15.6</v>
      </c>
      <c r="BG304" s="6">
        <v>45688</v>
      </c>
      <c r="BH304" s="5">
        <v>15.603</v>
      </c>
      <c r="BI304" s="6">
        <v>45688</v>
      </c>
      <c r="BJ304" s="5">
        <v>4.2</v>
      </c>
      <c r="BK304" s="6">
        <v>45688</v>
      </c>
      <c r="BL304" s="5">
        <v>-0.9</v>
      </c>
      <c r="BM304" s="6">
        <v>45688</v>
      </c>
      <c r="BN304" s="5">
        <v>3.06</v>
      </c>
      <c r="BO304" s="6">
        <v>45688</v>
      </c>
      <c r="BP304" s="5">
        <v>0.8</v>
      </c>
      <c r="BQ304" s="6">
        <v>45688</v>
      </c>
      <c r="BR304" s="5">
        <v>1366</v>
      </c>
      <c r="BS304" s="6">
        <v>45688</v>
      </c>
      <c r="BT304" s="5">
        <v>1473</v>
      </c>
      <c r="BU304" s="6">
        <v>45688</v>
      </c>
      <c r="BV304" s="5">
        <v>-4.9000000000000004</v>
      </c>
      <c r="BW304" s="6">
        <v>45688</v>
      </c>
      <c r="BX304" s="5">
        <v>657</v>
      </c>
      <c r="BY304" s="6">
        <v>45688</v>
      </c>
      <c r="BZ304" s="5">
        <v>4.0999999999999996</v>
      </c>
      <c r="CA304" s="6">
        <v>45688</v>
      </c>
      <c r="CB304" s="5">
        <v>23.1</v>
      </c>
      <c r="CC304" s="6">
        <v>45688</v>
      </c>
      <c r="CD304" s="5">
        <v>-131.38200000000001</v>
      </c>
      <c r="CE304" s="8"/>
      <c r="CG304" s="6">
        <v>45688</v>
      </c>
      <c r="CH304" s="5">
        <v>1.7</v>
      </c>
      <c r="CI304" s="6">
        <v>45688</v>
      </c>
      <c r="CJ304" s="5">
        <v>3.2</v>
      </c>
      <c r="CK304" s="6">
        <v>45659</v>
      </c>
      <c r="CL304" s="5">
        <v>2.78</v>
      </c>
      <c r="CM304" s="6">
        <v>45688</v>
      </c>
      <c r="CN304" s="5">
        <v>0.5</v>
      </c>
      <c r="CO304" s="6">
        <v>45688</v>
      </c>
      <c r="CP304" s="5">
        <v>0.4</v>
      </c>
      <c r="CQ304" s="6">
        <v>45688</v>
      </c>
      <c r="CR304" s="5">
        <v>3</v>
      </c>
      <c r="CS304" s="6">
        <v>45688</v>
      </c>
      <c r="CT304" s="5">
        <v>3.3</v>
      </c>
      <c r="CU304" s="6">
        <v>45688</v>
      </c>
      <c r="CV304" s="5">
        <v>2.6467900000000002</v>
      </c>
      <c r="DA304" s="6">
        <v>45688</v>
      </c>
      <c r="DB304" s="5">
        <v>0.9</v>
      </c>
      <c r="DC304" s="6">
        <v>45688</v>
      </c>
      <c r="DD304" s="5">
        <v>1.8</v>
      </c>
      <c r="DE304" s="6">
        <v>45688</v>
      </c>
      <c r="DF304" s="5">
        <v>-0.2</v>
      </c>
      <c r="DG304" s="6">
        <v>45688</v>
      </c>
      <c r="DH304" s="5">
        <v>5.6</v>
      </c>
      <c r="DI304" s="6">
        <v>45688</v>
      </c>
      <c r="DJ304" s="5">
        <v>3</v>
      </c>
      <c r="DK304" s="6">
        <v>45688</v>
      </c>
      <c r="DL304" s="5">
        <v>4.5999999999999996</v>
      </c>
      <c r="DM304" s="6">
        <v>45688</v>
      </c>
      <c r="DN304" s="5">
        <v>4.0999999999999996</v>
      </c>
      <c r="DS304" s="6">
        <v>45688</v>
      </c>
      <c r="DT304" s="5">
        <v>61.47</v>
      </c>
      <c r="DU304" s="6">
        <v>45688</v>
      </c>
      <c r="DV304" s="5">
        <v>3.9</v>
      </c>
      <c r="DW304" s="6">
        <v>45688</v>
      </c>
      <c r="DX304" s="5">
        <v>2.9</v>
      </c>
      <c r="DY304" s="6">
        <v>45688</v>
      </c>
      <c r="DZ304" s="5">
        <v>101.5</v>
      </c>
      <c r="EA304" s="6">
        <v>45688</v>
      </c>
      <c r="EB304" s="5">
        <v>100.6345</v>
      </c>
    </row>
    <row r="305" spans="1:132" x14ac:dyDescent="0.2">
      <c r="A305" s="6">
        <v>45716</v>
      </c>
      <c r="B305" s="5">
        <v>50.3</v>
      </c>
      <c r="C305" s="6">
        <v>45716</v>
      </c>
      <c r="D305" s="5">
        <v>48.6</v>
      </c>
      <c r="E305" s="6">
        <v>45716</v>
      </c>
      <c r="F305" s="5">
        <v>62.4</v>
      </c>
      <c r="G305" s="6">
        <v>45716</v>
      </c>
      <c r="H305" s="5">
        <v>53.5</v>
      </c>
      <c r="O305" s="6">
        <v>45716</v>
      </c>
      <c r="P305" s="5">
        <v>45.5</v>
      </c>
      <c r="Y305" s="6">
        <v>45716</v>
      </c>
      <c r="Z305" s="5">
        <v>18.100000000000001</v>
      </c>
      <c r="AA305" s="6">
        <v>45716</v>
      </c>
      <c r="AB305" s="5">
        <v>6</v>
      </c>
      <c r="AE305" s="6">
        <v>45716</v>
      </c>
      <c r="AF305" s="5">
        <v>64.7</v>
      </c>
      <c r="AG305" s="6">
        <v>45716</v>
      </c>
      <c r="AH305" s="5">
        <v>98.3</v>
      </c>
      <c r="AI305" s="6">
        <v>45716</v>
      </c>
      <c r="AJ305" s="5">
        <v>100.7</v>
      </c>
      <c r="AK305" s="6">
        <v>45716</v>
      </c>
      <c r="AL305" s="5">
        <v>151</v>
      </c>
      <c r="AM305" s="6">
        <v>45716</v>
      </c>
      <c r="AN305" s="5">
        <v>157429</v>
      </c>
      <c r="AQ305" s="6">
        <v>45716</v>
      </c>
      <c r="AR305" s="5">
        <v>4.0999999999999996</v>
      </c>
      <c r="AU305" s="6">
        <v>45716</v>
      </c>
      <c r="AV305" s="5">
        <v>0.7</v>
      </c>
      <c r="AW305" s="6">
        <v>45716</v>
      </c>
      <c r="AX305" s="5">
        <v>0.9</v>
      </c>
      <c r="AY305" s="6">
        <v>45716</v>
      </c>
      <c r="AZ305" s="5">
        <v>0.75</v>
      </c>
      <c r="BA305" s="6">
        <v>45716</v>
      </c>
      <c r="BB305" s="5">
        <v>6000</v>
      </c>
      <c r="BE305" s="6">
        <v>45716</v>
      </c>
      <c r="BF305" s="5">
        <v>16</v>
      </c>
      <c r="BG305" s="6">
        <v>45716</v>
      </c>
      <c r="BH305" s="5">
        <v>15.999000000000001</v>
      </c>
      <c r="BI305" s="6">
        <v>45716</v>
      </c>
      <c r="BJ305" s="5">
        <v>3.1</v>
      </c>
      <c r="BK305" s="6">
        <v>45716</v>
      </c>
      <c r="BL305" s="5">
        <v>0.2</v>
      </c>
      <c r="BO305" s="6">
        <v>45716</v>
      </c>
      <c r="BP305" s="5">
        <v>0.3</v>
      </c>
      <c r="BQ305" s="6">
        <v>45716</v>
      </c>
      <c r="BR305" s="5">
        <v>1501</v>
      </c>
      <c r="BS305" s="6">
        <v>45716</v>
      </c>
      <c r="BT305" s="5">
        <v>1459</v>
      </c>
      <c r="BU305" s="6">
        <v>45716</v>
      </c>
      <c r="BV305" s="5">
        <v>4.16</v>
      </c>
      <c r="BW305" s="6">
        <v>45716</v>
      </c>
      <c r="BX305" s="5">
        <v>676</v>
      </c>
      <c r="BY305" s="6">
        <v>45716</v>
      </c>
      <c r="BZ305" s="5">
        <v>4.8</v>
      </c>
      <c r="CA305" s="6">
        <v>45716</v>
      </c>
      <c r="CB305" s="5">
        <v>19.7</v>
      </c>
      <c r="CC305" s="6">
        <v>45716</v>
      </c>
      <c r="CD305" s="5">
        <v>-122.66200000000001</v>
      </c>
      <c r="CE305" s="8"/>
      <c r="CG305" s="6">
        <v>45716</v>
      </c>
      <c r="CH305" s="5">
        <v>0.6</v>
      </c>
      <c r="CI305" s="6">
        <v>45716</v>
      </c>
      <c r="CJ305" s="5">
        <v>1</v>
      </c>
      <c r="CK305" s="6">
        <v>45691</v>
      </c>
      <c r="CL305" s="5">
        <v>1.36</v>
      </c>
      <c r="CM305" s="6">
        <v>45716</v>
      </c>
      <c r="CN305" s="5">
        <v>0.2</v>
      </c>
      <c r="CO305" s="6">
        <v>45716</v>
      </c>
      <c r="CP305" s="5">
        <v>0.2</v>
      </c>
      <c r="CQ305" s="6">
        <v>45716</v>
      </c>
      <c r="CR305" s="5">
        <v>2.8</v>
      </c>
      <c r="CS305" s="6">
        <v>45716</v>
      </c>
      <c r="CT305" s="5">
        <v>3.1</v>
      </c>
      <c r="CU305" s="6">
        <v>45716</v>
      </c>
      <c r="CV305" s="5">
        <v>2.78871</v>
      </c>
      <c r="DA305" s="6">
        <v>45716</v>
      </c>
      <c r="DB305" s="5">
        <v>0.8</v>
      </c>
      <c r="DC305" s="6">
        <v>45716</v>
      </c>
      <c r="DD305" s="5">
        <v>1.8</v>
      </c>
      <c r="DE305" s="6">
        <v>45716</v>
      </c>
      <c r="DF305" s="5">
        <v>0.4</v>
      </c>
      <c r="DG305" s="6">
        <v>45716</v>
      </c>
      <c r="DH305" s="5">
        <v>5.3</v>
      </c>
      <c r="DI305" s="6">
        <v>45716</v>
      </c>
      <c r="DJ305" s="5">
        <v>2.7</v>
      </c>
      <c r="DK305" s="6">
        <v>45716</v>
      </c>
      <c r="DL305" s="5">
        <v>4.5999999999999996</v>
      </c>
      <c r="DM305" s="6">
        <v>45716</v>
      </c>
      <c r="DN305" s="5">
        <v>4.3</v>
      </c>
      <c r="DS305" s="6">
        <v>45716</v>
      </c>
      <c r="DT305" s="5">
        <v>58.31</v>
      </c>
      <c r="DU305" s="6">
        <v>45716</v>
      </c>
      <c r="DV305" s="5">
        <v>3.9</v>
      </c>
      <c r="DW305" s="6">
        <v>45716</v>
      </c>
      <c r="DX305" s="5">
        <v>3</v>
      </c>
      <c r="DY305" s="6">
        <v>45716</v>
      </c>
      <c r="DZ305" s="5">
        <v>101.1</v>
      </c>
      <c r="EA305" s="6">
        <v>45716</v>
      </c>
      <c r="EB305" s="5">
        <v>100.71169999999999</v>
      </c>
    </row>
    <row r="306" spans="1:132" x14ac:dyDescent="0.2">
      <c r="A306" s="6">
        <v>45747</v>
      </c>
      <c r="B306" s="5">
        <v>49</v>
      </c>
      <c r="C306" s="6">
        <v>45747</v>
      </c>
      <c r="D306" s="5">
        <v>45.2</v>
      </c>
      <c r="E306" s="6">
        <v>45747</v>
      </c>
      <c r="F306" s="5">
        <v>69.400000000000006</v>
      </c>
      <c r="G306" s="6">
        <v>45747</v>
      </c>
      <c r="H306" s="5">
        <v>50.8</v>
      </c>
      <c r="O306" s="6">
        <v>45747</v>
      </c>
      <c r="P306" s="5">
        <v>47.6</v>
      </c>
      <c r="Y306" s="6">
        <v>45747</v>
      </c>
      <c r="Z306" s="5">
        <v>12.5</v>
      </c>
      <c r="AA306" s="6">
        <v>45747</v>
      </c>
      <c r="AB306" s="5">
        <v>-4</v>
      </c>
      <c r="AE306" s="6">
        <v>45747</v>
      </c>
      <c r="AF306" s="5">
        <v>57</v>
      </c>
      <c r="AG306" s="6">
        <v>45747</v>
      </c>
      <c r="AH306" s="5">
        <v>92.9</v>
      </c>
      <c r="AK306" s="6">
        <v>45747</v>
      </c>
      <c r="AL306" s="5">
        <v>228</v>
      </c>
      <c r="AM306" s="6">
        <v>45747</v>
      </c>
      <c r="AN306" s="5">
        <v>157721</v>
      </c>
      <c r="AQ306" s="6">
        <v>45747</v>
      </c>
      <c r="AR306" s="5">
        <v>4.2</v>
      </c>
      <c r="BE306" s="6">
        <v>45747</v>
      </c>
      <c r="BF306" s="5">
        <v>17.77</v>
      </c>
      <c r="BG306" s="6">
        <v>45747</v>
      </c>
      <c r="BH306" s="5">
        <v>17.766999999999999</v>
      </c>
      <c r="CE306" s="8"/>
      <c r="CK306" s="6">
        <v>45719</v>
      </c>
      <c r="CL306" s="5">
        <v>1.41</v>
      </c>
      <c r="DS306" s="6">
        <v>45747</v>
      </c>
      <c r="DT306" s="5">
        <v>58.31</v>
      </c>
    </row>
    <row r="307" spans="1:132" x14ac:dyDescent="0.2">
      <c r="CE307" s="8"/>
    </row>
    <row r="308" spans="1:132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7"/>
  <sheetViews>
    <sheetView topLeftCell="DA163" workbookViewId="0">
      <selection activeCell="DO185" sqref="DO185:DP185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K32" s="6">
        <v>45716</v>
      </c>
      <c r="L32" s="5">
        <v>50.5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K33" s="6">
        <v>45747</v>
      </c>
      <c r="L33" s="5">
        <v>53.5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C54" s="6">
        <v>45716</v>
      </c>
      <c r="D54" s="5">
        <v>54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C55" s="6">
        <v>45747</v>
      </c>
      <c r="D55" s="5">
        <v>48.2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M134" s="6">
        <v>45716</v>
      </c>
      <c r="N134" s="5">
        <v>49.8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M135" s="6">
        <v>45747</v>
      </c>
      <c r="N135" s="5">
        <v>53.8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W136" s="6">
        <v>45688</v>
      </c>
      <c r="CX136" s="5">
        <v>3.3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CW137" s="6">
        <v>45716</v>
      </c>
      <c r="CX137" s="5">
        <v>3.2</v>
      </c>
      <c r="CY137" s="6">
        <v>45716</v>
      </c>
      <c r="CZ137" s="5">
        <v>0.2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CW138" s="6">
        <v>45747</v>
      </c>
      <c r="CX138" s="5">
        <v>3.3</v>
      </c>
      <c r="CY138" s="6">
        <v>45747</v>
      </c>
      <c r="CZ138" s="5">
        <v>0.2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W155" s="6">
        <v>45688</v>
      </c>
      <c r="AX155" s="5">
        <v>0.1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I156" s="6">
        <v>45716</v>
      </c>
      <c r="J156" s="5">
        <v>51.6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W156" s="6">
        <v>45716</v>
      </c>
      <c r="AX156" s="5">
        <v>0.3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I157" s="6">
        <v>45747</v>
      </c>
      <c r="J157" s="5">
        <v>50.1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S161" s="6">
        <v>45716</v>
      </c>
      <c r="T161" s="5">
        <v>-3.7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S162" s="6">
        <v>45747</v>
      </c>
      <c r="T162" s="5">
        <v>-5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6">
        <v>45716</v>
      </c>
      <c r="AJ183" s="5">
        <v>100.8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I184" s="6">
        <v>45747</v>
      </c>
      <c r="AJ184" s="5">
        <v>98.6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S184" s="6">
        <v>45716</v>
      </c>
      <c r="AT184" s="5">
        <v>34.200000000000003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6">
        <v>45716</v>
      </c>
      <c r="DP184" s="5">
        <v>4.0999999999999996</v>
      </c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S185" s="6">
        <v>45747</v>
      </c>
      <c r="AT185" s="5">
        <v>34.200000000000003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6">
        <v>45747</v>
      </c>
      <c r="DP185" s="5">
        <v>4</v>
      </c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U196" s="6">
        <v>45716</v>
      </c>
      <c r="V196" s="5">
        <v>7.3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U197" s="6">
        <v>45747</v>
      </c>
      <c r="V197" s="5">
        <v>-6.1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G209" s="6">
        <v>45716</v>
      </c>
      <c r="H209" s="5">
        <v>52.5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G210" s="6">
        <v>45747</v>
      </c>
      <c r="H210" s="5">
        <v>52.7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O224" s="6">
        <v>45716</v>
      </c>
      <c r="AP224" s="5">
        <v>147.80000000000001</v>
      </c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O225" s="6">
        <v>45747</v>
      </c>
      <c r="AP225" s="5">
        <v>118.3</v>
      </c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6">
        <v>45688</v>
      </c>
      <c r="BV228" s="5">
        <v>-2.54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6">
        <v>45716</v>
      </c>
      <c r="BV229" s="5">
        <v>-3.86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A235" s="6">
        <v>45716</v>
      </c>
      <c r="AB235" s="5">
        <v>-3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A236" s="6">
        <v>45747</v>
      </c>
      <c r="AB236" s="5">
        <v>1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CU248" s="6">
        <v>45688</v>
      </c>
      <c r="CV248" s="5">
        <v>2.5918649999999999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CU249" s="6">
        <v>45716</v>
      </c>
      <c r="CV249" s="5">
        <v>2.7171919999999998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CS260" s="6">
        <v>45716</v>
      </c>
      <c r="CT260" s="5">
        <v>3.2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CQ261" s="6">
        <v>45716</v>
      </c>
      <c r="CR261" s="5">
        <v>2.9</v>
      </c>
      <c r="CS261" s="6">
        <v>45747</v>
      </c>
      <c r="CT261" s="5">
        <v>3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CQ262" s="6">
        <v>45747</v>
      </c>
      <c r="CR262" s="5">
        <v>2.6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U263" s="6">
        <v>45688</v>
      </c>
      <c r="AV263" s="5">
        <v>-0.1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U264" s="6">
        <v>45716</v>
      </c>
      <c r="AV264" s="5">
        <v>0.3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E269" s="6">
        <v>45716</v>
      </c>
      <c r="BF269" s="5">
        <v>16.12</v>
      </c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E270" s="6">
        <v>45747</v>
      </c>
      <c r="BF270" s="5">
        <v>16.23</v>
      </c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Q271" s="6">
        <v>45716</v>
      </c>
      <c r="R271" s="5">
        <v>-0.8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Q272" s="6">
        <v>45747</v>
      </c>
      <c r="R272" s="5">
        <v>-1.1000000000000001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Q273" s="6">
        <v>45777</v>
      </c>
      <c r="R273" s="5">
        <v>-9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S273" s="6">
        <v>45716</v>
      </c>
      <c r="BT273" s="5">
        <v>1449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S274" s="6">
        <v>45747</v>
      </c>
      <c r="BT274" s="5">
        <v>1443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K289" s="6">
        <v>45716</v>
      </c>
      <c r="BL289" s="5">
        <v>0.7</v>
      </c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I289" s="6">
        <v>45688</v>
      </c>
      <c r="CJ289" s="5">
        <v>3.1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K290" s="6">
        <v>45747</v>
      </c>
      <c r="BL290" s="5">
        <v>1.2</v>
      </c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I290" s="6">
        <v>45716</v>
      </c>
      <c r="CJ290" s="5">
        <v>0.7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E300" s="6">
        <v>45716</v>
      </c>
      <c r="F300" s="5">
        <v>58.1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E301" s="6">
        <v>45747</v>
      </c>
      <c r="F301" s="5">
        <v>64.8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O301" s="6">
        <v>45688</v>
      </c>
      <c r="BP301" s="5">
        <v>0.6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O302" s="6">
        <v>45716</v>
      </c>
      <c r="BP302" s="5">
        <v>0.4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BQ304" s="6">
        <v>45688</v>
      </c>
      <c r="BR304" s="5">
        <v>1385</v>
      </c>
      <c r="BW304" s="6">
        <v>45688</v>
      </c>
      <c r="BX304" s="5">
        <v>675.4</v>
      </c>
      <c r="CC304" s="6">
        <v>45688</v>
      </c>
      <c r="CD304" s="5">
        <v>-119.422</v>
      </c>
      <c r="CG304" s="6">
        <v>45688</v>
      </c>
      <c r="CH304" s="5">
        <v>1.5</v>
      </c>
      <c r="CM304" s="6">
        <v>45688</v>
      </c>
      <c r="CN304" s="5">
        <v>0.3</v>
      </c>
      <c r="CO304" s="6">
        <v>45716</v>
      </c>
      <c r="CP304" s="5">
        <v>0.3</v>
      </c>
      <c r="DA304" s="6">
        <v>45688</v>
      </c>
      <c r="DB304" s="5">
        <v>0.4</v>
      </c>
      <c r="DE304" s="6">
        <v>45688</v>
      </c>
      <c r="DF304" s="5">
        <v>0.1</v>
      </c>
    </row>
    <row r="305" spans="1:110" x14ac:dyDescent="0.2">
      <c r="A305" s="6">
        <v>45716</v>
      </c>
      <c r="B305" s="5">
        <v>50.9</v>
      </c>
      <c r="O305" s="6">
        <v>45716</v>
      </c>
      <c r="P305" s="5">
        <v>40.799999999999997</v>
      </c>
      <c r="Y305" s="6">
        <v>45716</v>
      </c>
      <c r="Z305" s="5">
        <v>15.27</v>
      </c>
      <c r="AE305" s="6">
        <v>45716</v>
      </c>
      <c r="AF305" s="5">
        <v>71.3</v>
      </c>
      <c r="AG305" s="6">
        <v>45716</v>
      </c>
      <c r="AH305" s="5">
        <v>102.59</v>
      </c>
      <c r="AK305" s="6">
        <v>45716</v>
      </c>
      <c r="AL305" s="5">
        <v>158</v>
      </c>
      <c r="AQ305" s="6">
        <v>45716</v>
      </c>
      <c r="AR305" s="5">
        <v>4</v>
      </c>
      <c r="AY305" s="6">
        <v>45716</v>
      </c>
      <c r="AZ305" s="5">
        <v>0.24</v>
      </c>
      <c r="BQ305" s="6">
        <v>45716</v>
      </c>
      <c r="BR305" s="5">
        <v>1359</v>
      </c>
      <c r="BW305" s="6">
        <v>45716</v>
      </c>
      <c r="BX305" s="5">
        <v>679.86</v>
      </c>
      <c r="CC305" s="6">
        <v>45716</v>
      </c>
      <c r="CD305" s="5">
        <v>-122.774</v>
      </c>
      <c r="CG305" s="6">
        <v>45716</v>
      </c>
      <c r="CH305" s="5">
        <v>0.6</v>
      </c>
      <c r="CM305" s="6">
        <v>45716</v>
      </c>
      <c r="CN305" s="5">
        <v>0.3</v>
      </c>
      <c r="CO305" s="6">
        <v>45747</v>
      </c>
      <c r="CP305" s="5">
        <v>0.3</v>
      </c>
      <c r="DA305" s="6">
        <v>45716</v>
      </c>
      <c r="DB305" s="5">
        <v>0.4</v>
      </c>
      <c r="DE305" s="6">
        <v>45716</v>
      </c>
      <c r="DF305" s="5">
        <v>0.5</v>
      </c>
    </row>
    <row r="306" spans="1:110" x14ac:dyDescent="0.2">
      <c r="A306" s="6">
        <v>45747</v>
      </c>
      <c r="B306" s="5">
        <v>49.5</v>
      </c>
      <c r="O306" s="6">
        <v>45747</v>
      </c>
      <c r="P306" s="5">
        <v>44.1</v>
      </c>
      <c r="Y306" s="6">
        <v>45747</v>
      </c>
      <c r="Z306" s="5">
        <v>7.89</v>
      </c>
      <c r="AE306" s="6">
        <v>45747</v>
      </c>
      <c r="AF306" s="5">
        <v>63.3</v>
      </c>
      <c r="AG306" s="6">
        <v>45747</v>
      </c>
      <c r="AH306" s="5">
        <v>93.98</v>
      </c>
      <c r="AK306" s="6">
        <v>45747</v>
      </c>
      <c r="AL306" s="5">
        <v>141</v>
      </c>
      <c r="AQ306" s="6">
        <v>45747</v>
      </c>
      <c r="AR306" s="5">
        <v>4.0999999999999996</v>
      </c>
      <c r="AY306" s="6">
        <v>45747</v>
      </c>
      <c r="AZ306" s="5">
        <v>-0.18</v>
      </c>
      <c r="BQ306" s="6">
        <v>45747</v>
      </c>
      <c r="BR306" s="5">
        <v>1396</v>
      </c>
      <c r="CM306" s="6">
        <v>45747</v>
      </c>
      <c r="CN306" s="5">
        <v>0.1</v>
      </c>
    </row>
    <row r="307" spans="1:110" x14ac:dyDescent="0.2">
      <c r="Y307" s="6">
        <v>45777</v>
      </c>
      <c r="Z307" s="5">
        <v>4.7</v>
      </c>
      <c r="AE307" s="6">
        <v>45777</v>
      </c>
      <c r="AF307" s="5">
        <v>54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2025-04-07T01:15:55Z</dcterms:modified>
</cp:coreProperties>
</file>