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BusyForcastRepo\BusyForcast\"/>
    </mc:Choice>
  </mc:AlternateContent>
  <bookViews>
    <workbookView xWindow="480" yWindow="45" windowWidth="14880" windowHeight="8100" tabRatio="689" activeTab="1"/>
  </bookViews>
  <sheets>
    <sheet name="Forecast" sheetId="1" r:id="rId1"/>
    <sheet name="Days" sheetId="11" r:id="rId2"/>
    <sheet name="Import" sheetId="2" r:id="rId3"/>
    <sheet name="Picklists" sheetId="10" r:id="rId4"/>
    <sheet name="Expenses" sheetId="3" r:id="rId5"/>
    <sheet name="Cashflow Graph" sheetId="9" r:id="rId6"/>
    <sheet name="Calculation" sheetId="8" r:id="rId7"/>
  </sheets>
  <definedNames>
    <definedName name="_xlnm._FilterDatabase" localSheetId="0" hidden="1">Forecast!$B$38:$B$50</definedName>
    <definedName name="_xlnm.Print_Area" localSheetId="4">Expenses!$A$1:$BM$57</definedName>
    <definedName name="_xlnm.Print_Area" localSheetId="0">Forecast!$B$1:$BL$28</definedName>
    <definedName name="_xlnm.Print_Area" localSheetId="2">Import!$A$1:$BM$11</definedName>
  </definedNames>
  <calcPr calcId="171027"/>
</workbook>
</file>

<file path=xl/calcChain.xml><?xml version="1.0" encoding="utf-8"?>
<calcChain xmlns="http://schemas.openxmlformats.org/spreadsheetml/2006/main">
  <c r="O37" i="2" l="1"/>
  <c r="E17" i="1"/>
  <c r="C17" i="1" s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D58" i="2"/>
  <c r="D59" i="2"/>
  <c r="D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F57" i="2"/>
  <c r="BM52" i="2" l="1"/>
  <c r="BL52" i="2"/>
  <c r="BK52" i="2"/>
  <c r="BJ52" i="2"/>
  <c r="BI52" i="2"/>
  <c r="BH52" i="2"/>
  <c r="BH53" i="2" s="1"/>
  <c r="BH54" i="2" s="1"/>
  <c r="BG52" i="2"/>
  <c r="BF52" i="2"/>
  <c r="BE52" i="2"/>
  <c r="BD52" i="2"/>
  <c r="BC52" i="2"/>
  <c r="BC53" i="2" s="1"/>
  <c r="BB52" i="2"/>
  <c r="BA52" i="2"/>
  <c r="AZ52" i="2"/>
  <c r="AZ53" i="2" s="1"/>
  <c r="AZ54" i="2" s="1"/>
  <c r="AY52" i="2"/>
  <c r="AX52" i="2"/>
  <c r="AW52" i="2"/>
  <c r="AV52" i="2"/>
  <c r="AU52" i="2"/>
  <c r="AU53" i="2" s="1"/>
  <c r="AT52" i="2"/>
  <c r="AT53" i="2" s="1"/>
  <c r="AS52" i="2"/>
  <c r="AR52" i="2"/>
  <c r="AR53" i="2" s="1"/>
  <c r="AR54" i="2" s="1"/>
  <c r="AQ52" i="2"/>
  <c r="AP52" i="2"/>
  <c r="AO52" i="2"/>
  <c r="AN52" i="2"/>
  <c r="AM52" i="2"/>
  <c r="AL52" i="2"/>
  <c r="AL53" i="2" s="1"/>
  <c r="AK52" i="2"/>
  <c r="AJ52" i="2"/>
  <c r="AJ53" i="2" s="1"/>
  <c r="AJ54" i="2" s="1"/>
  <c r="AI52" i="2"/>
  <c r="AH52" i="2"/>
  <c r="AG52" i="2"/>
  <c r="AF52" i="2"/>
  <c r="AE52" i="2"/>
  <c r="AD52" i="2"/>
  <c r="AC52" i="2"/>
  <c r="AB52" i="2"/>
  <c r="AB53" i="2" s="1"/>
  <c r="AB54" i="2" s="1"/>
  <c r="AA52" i="2"/>
  <c r="Z52" i="2"/>
  <c r="Y52" i="2"/>
  <c r="X52" i="2"/>
  <c r="W52" i="2"/>
  <c r="V52" i="2"/>
  <c r="U52" i="2"/>
  <c r="U53" i="2" s="1"/>
  <c r="T52" i="2"/>
  <c r="S52" i="2"/>
  <c r="R52" i="2"/>
  <c r="Q52" i="2"/>
  <c r="P52" i="2"/>
  <c r="O52" i="2"/>
  <c r="N52" i="2"/>
  <c r="M52" i="2"/>
  <c r="M53" i="2" s="1"/>
  <c r="L52" i="2"/>
  <c r="K52" i="2"/>
  <c r="J52" i="2"/>
  <c r="I52" i="2"/>
  <c r="H52" i="2"/>
  <c r="G52" i="2"/>
  <c r="G53" i="2" s="1"/>
  <c r="G54" i="2" s="1"/>
  <c r="F52" i="2"/>
  <c r="E51" i="2"/>
  <c r="E50" i="2"/>
  <c r="E49" i="2"/>
  <c r="E48" i="2"/>
  <c r="E47" i="2"/>
  <c r="E46" i="2"/>
  <c r="E45" i="2"/>
  <c r="E44" i="2"/>
  <c r="E43" i="2"/>
  <c r="BM37" i="2"/>
  <c r="BL37" i="2"/>
  <c r="BK37" i="2"/>
  <c r="BK38" i="2" s="1"/>
  <c r="BK39" i="2" s="1"/>
  <c r="BJ37" i="2"/>
  <c r="BJ38" i="2" s="1"/>
  <c r="BJ39" i="2" s="1"/>
  <c r="BI37" i="2"/>
  <c r="BH37" i="2"/>
  <c r="BG37" i="2"/>
  <c r="BF37" i="2"/>
  <c r="BE37" i="2"/>
  <c r="BD37" i="2"/>
  <c r="BC37" i="2"/>
  <c r="BC38" i="2" s="1"/>
  <c r="BC39" i="2" s="1"/>
  <c r="BB37" i="2"/>
  <c r="BB38" i="2" s="1"/>
  <c r="BB39" i="2" s="1"/>
  <c r="BA37" i="2"/>
  <c r="AZ37" i="2"/>
  <c r="AY37" i="2"/>
  <c r="AX37" i="2"/>
  <c r="AW37" i="2"/>
  <c r="AV37" i="2"/>
  <c r="AU37" i="2"/>
  <c r="AU38" i="2" s="1"/>
  <c r="AU39" i="2" s="1"/>
  <c r="AT37" i="2"/>
  <c r="AT38" i="2" s="1"/>
  <c r="AT39" i="2" s="1"/>
  <c r="AS37" i="2"/>
  <c r="AR37" i="2"/>
  <c r="AQ37" i="2"/>
  <c r="AP37" i="2"/>
  <c r="AO37" i="2"/>
  <c r="AN37" i="2"/>
  <c r="AM37" i="2"/>
  <c r="AM38" i="2" s="1"/>
  <c r="AM39" i="2" s="1"/>
  <c r="AL37" i="2"/>
  <c r="AL38" i="2" s="1"/>
  <c r="AL39" i="2" s="1"/>
  <c r="AK37" i="2"/>
  <c r="AJ37" i="2"/>
  <c r="AI37" i="2"/>
  <c r="AH37" i="2"/>
  <c r="AG37" i="2"/>
  <c r="AF37" i="2"/>
  <c r="AE37" i="2"/>
  <c r="AE38" i="2" s="1"/>
  <c r="AE39" i="2" s="1"/>
  <c r="AD37" i="2"/>
  <c r="AD38" i="2" s="1"/>
  <c r="AD39" i="2" s="1"/>
  <c r="AC37" i="2"/>
  <c r="AB37" i="2"/>
  <c r="AA37" i="2"/>
  <c r="Z37" i="2"/>
  <c r="Y37" i="2"/>
  <c r="X37" i="2"/>
  <c r="W37" i="2"/>
  <c r="W38" i="2" s="1"/>
  <c r="W39" i="2" s="1"/>
  <c r="V37" i="2"/>
  <c r="V38" i="2" s="1"/>
  <c r="V39" i="2" s="1"/>
  <c r="U37" i="2"/>
  <c r="T37" i="2"/>
  <c r="S37" i="2"/>
  <c r="R37" i="2"/>
  <c r="Q37" i="2"/>
  <c r="P37" i="2"/>
  <c r="O38" i="2"/>
  <c r="O39" i="2" s="1"/>
  <c r="N37" i="2"/>
  <c r="N38" i="2" s="1"/>
  <c r="N39" i="2" s="1"/>
  <c r="M37" i="2"/>
  <c r="L37" i="2"/>
  <c r="K37" i="2"/>
  <c r="J37" i="2"/>
  <c r="I37" i="2"/>
  <c r="H37" i="2"/>
  <c r="G37" i="2"/>
  <c r="G38" i="2" s="1"/>
  <c r="G39" i="2" s="1"/>
  <c r="F37" i="2"/>
  <c r="F38" i="2" s="1"/>
  <c r="F39" i="2" s="1"/>
  <c r="E36" i="2"/>
  <c r="E35" i="2"/>
  <c r="E34" i="2"/>
  <c r="E33" i="2"/>
  <c r="E32" i="2"/>
  <c r="E31" i="2"/>
  <c r="E30" i="2"/>
  <c r="E29" i="2"/>
  <c r="E28" i="2"/>
  <c r="AL54" i="2" l="1"/>
  <c r="M54" i="2"/>
  <c r="AU54" i="2"/>
  <c r="U54" i="2"/>
  <c r="AT54" i="2"/>
  <c r="BC54" i="2"/>
  <c r="N53" i="2"/>
  <c r="V53" i="2"/>
  <c r="AC53" i="2"/>
  <c r="F53" i="2"/>
  <c r="AD53" i="2"/>
  <c r="BA53" i="2"/>
  <c r="AE53" i="2"/>
  <c r="BB53" i="2"/>
  <c r="AK53" i="2"/>
  <c r="O53" i="2"/>
  <c r="BI53" i="2"/>
  <c r="AM53" i="2"/>
  <c r="BJ53" i="2"/>
  <c r="AS53" i="2"/>
  <c r="BK53" i="2"/>
  <c r="W53" i="2"/>
  <c r="D52" i="2"/>
  <c r="H53" i="2"/>
  <c r="P53" i="2"/>
  <c r="X53" i="2"/>
  <c r="AF53" i="2"/>
  <c r="AN53" i="2"/>
  <c r="AV53" i="2"/>
  <c r="BD53" i="2"/>
  <c r="BL53" i="2"/>
  <c r="I53" i="2"/>
  <c r="Q53" i="2"/>
  <c r="Y53" i="2"/>
  <c r="AG53" i="2"/>
  <c r="AO53" i="2"/>
  <c r="AW53" i="2"/>
  <c r="BE53" i="2"/>
  <c r="BM53" i="2"/>
  <c r="J53" i="2"/>
  <c r="R53" i="2"/>
  <c r="Z53" i="2"/>
  <c r="AH53" i="2"/>
  <c r="AP53" i="2"/>
  <c r="AX53" i="2"/>
  <c r="BF53" i="2"/>
  <c r="K53" i="2"/>
  <c r="S53" i="2"/>
  <c r="AA53" i="2"/>
  <c r="AI53" i="2"/>
  <c r="AQ53" i="2"/>
  <c r="AY53" i="2"/>
  <c r="BG53" i="2"/>
  <c r="L53" i="2"/>
  <c r="T53" i="2"/>
  <c r="D37" i="2"/>
  <c r="H38" i="2"/>
  <c r="H39" i="2" s="1"/>
  <c r="P38" i="2"/>
  <c r="P39" i="2" s="1"/>
  <c r="X38" i="2"/>
  <c r="X39" i="2" s="1"/>
  <c r="AF38" i="2"/>
  <c r="AF39" i="2" s="1"/>
  <c r="AN38" i="2"/>
  <c r="AN39" i="2" s="1"/>
  <c r="AV38" i="2"/>
  <c r="AV39" i="2" s="1"/>
  <c r="BD38" i="2"/>
  <c r="BD39" i="2" s="1"/>
  <c r="BL38" i="2"/>
  <c r="BL39" i="2" s="1"/>
  <c r="I38" i="2"/>
  <c r="I39" i="2" s="1"/>
  <c r="Q38" i="2"/>
  <c r="Q39" i="2" s="1"/>
  <c r="Y38" i="2"/>
  <c r="Y39" i="2" s="1"/>
  <c r="AG38" i="2"/>
  <c r="AG39" i="2" s="1"/>
  <c r="AO38" i="2"/>
  <c r="AO39" i="2" s="1"/>
  <c r="AW38" i="2"/>
  <c r="AW39" i="2" s="1"/>
  <c r="BE38" i="2"/>
  <c r="BE39" i="2" s="1"/>
  <c r="BM38" i="2"/>
  <c r="BM39" i="2" s="1"/>
  <c r="J38" i="2"/>
  <c r="J39" i="2" s="1"/>
  <c r="R38" i="2"/>
  <c r="R39" i="2" s="1"/>
  <c r="Z38" i="2"/>
  <c r="Z39" i="2" s="1"/>
  <c r="AH38" i="2"/>
  <c r="AH39" i="2" s="1"/>
  <c r="AP38" i="2"/>
  <c r="AP39" i="2" s="1"/>
  <c r="AX38" i="2"/>
  <c r="AX39" i="2" s="1"/>
  <c r="BF38" i="2"/>
  <c r="BF39" i="2" s="1"/>
  <c r="K38" i="2"/>
  <c r="K39" i="2" s="1"/>
  <c r="S38" i="2"/>
  <c r="S39" i="2" s="1"/>
  <c r="AA38" i="2"/>
  <c r="AA39" i="2" s="1"/>
  <c r="AI38" i="2"/>
  <c r="AI39" i="2" s="1"/>
  <c r="AQ38" i="2"/>
  <c r="AQ39" i="2" s="1"/>
  <c r="AY38" i="2"/>
  <c r="AY39" i="2" s="1"/>
  <c r="BG38" i="2"/>
  <c r="BG39" i="2" s="1"/>
  <c r="L38" i="2"/>
  <c r="L39" i="2" s="1"/>
  <c r="T38" i="2"/>
  <c r="T39" i="2" s="1"/>
  <c r="AB38" i="2"/>
  <c r="AB39" i="2" s="1"/>
  <c r="AJ38" i="2"/>
  <c r="AJ39" i="2" s="1"/>
  <c r="AR38" i="2"/>
  <c r="AR39" i="2" s="1"/>
  <c r="AZ38" i="2"/>
  <c r="AZ39" i="2" s="1"/>
  <c r="BH38" i="2"/>
  <c r="BH39" i="2" s="1"/>
  <c r="M38" i="2"/>
  <c r="M39" i="2" s="1"/>
  <c r="U38" i="2"/>
  <c r="U39" i="2" s="1"/>
  <c r="AC38" i="2"/>
  <c r="AC39" i="2" s="1"/>
  <c r="AK38" i="2"/>
  <c r="AK39" i="2" s="1"/>
  <c r="AS38" i="2"/>
  <c r="AS39" i="2" s="1"/>
  <c r="BA38" i="2"/>
  <c r="BA39" i="2" s="1"/>
  <c r="BI38" i="2"/>
  <c r="BI39" i="2" s="1"/>
  <c r="G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F4" i="11"/>
  <c r="C4" i="11"/>
  <c r="F3" i="11"/>
  <c r="C3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AP61" i="11" l="1"/>
  <c r="AN15" i="1" s="1"/>
  <c r="K61" i="11"/>
  <c r="I15" i="1" s="1"/>
  <c r="AY54" i="2"/>
  <c r="AH54" i="2"/>
  <c r="AG54" i="2"/>
  <c r="BL54" i="2"/>
  <c r="W54" i="2"/>
  <c r="AC54" i="2"/>
  <c r="BD54" i="2"/>
  <c r="AK54" i="2"/>
  <c r="AI54" i="2"/>
  <c r="R54" i="2"/>
  <c r="Q54" i="2"/>
  <c r="AV54" i="2"/>
  <c r="BJ54" i="2"/>
  <c r="BA54" i="2"/>
  <c r="V54" i="2"/>
  <c r="AA54" i="2"/>
  <c r="J54" i="2"/>
  <c r="I54" i="2"/>
  <c r="AN54" i="2"/>
  <c r="AM54" i="2"/>
  <c r="AD54" i="2"/>
  <c r="N54" i="2"/>
  <c r="Z54" i="2"/>
  <c r="S54" i="2"/>
  <c r="BM54" i="2"/>
  <c r="AF54" i="2"/>
  <c r="BK54" i="2"/>
  <c r="F54" i="2"/>
  <c r="AQ54" i="2"/>
  <c r="T54" i="2"/>
  <c r="K54" i="2"/>
  <c r="BF54" i="2"/>
  <c r="BE54" i="2"/>
  <c r="X54" i="2"/>
  <c r="AS54" i="2"/>
  <c r="BB54" i="2"/>
  <c r="L54" i="2"/>
  <c r="AX54" i="2"/>
  <c r="AW54" i="2"/>
  <c r="P54" i="2"/>
  <c r="BI54" i="2"/>
  <c r="AE54" i="2"/>
  <c r="Y54" i="2"/>
  <c r="BG54" i="2"/>
  <c r="AP54" i="2"/>
  <c r="AO54" i="2"/>
  <c r="H54" i="2"/>
  <c r="O54" i="2"/>
  <c r="D53" i="2"/>
  <c r="D38" i="2"/>
  <c r="R61" i="11"/>
  <c r="P15" i="1" s="1"/>
  <c r="BM61" i="11"/>
  <c r="BK15" i="1" s="1"/>
  <c r="BE61" i="11"/>
  <c r="BC15" i="1" s="1"/>
  <c r="AW61" i="11"/>
  <c r="AU15" i="1" s="1"/>
  <c r="AO61" i="11"/>
  <c r="AM15" i="1" s="1"/>
  <c r="AG61" i="11"/>
  <c r="AE15" i="1" s="1"/>
  <c r="Y61" i="11"/>
  <c r="W15" i="1" s="1"/>
  <c r="Q61" i="11"/>
  <c r="O15" i="1" s="1"/>
  <c r="I61" i="11"/>
  <c r="G15" i="1" s="1"/>
  <c r="AX61" i="11"/>
  <c r="AV15" i="1" s="1"/>
  <c r="BL61" i="11"/>
  <c r="BJ15" i="1" s="1"/>
  <c r="BD61" i="11"/>
  <c r="BB15" i="1" s="1"/>
  <c r="AV61" i="11"/>
  <c r="AT15" i="1" s="1"/>
  <c r="AN61" i="11"/>
  <c r="AL15" i="1" s="1"/>
  <c r="AF61" i="11"/>
  <c r="AD15" i="1" s="1"/>
  <c r="X61" i="11"/>
  <c r="V15" i="1" s="1"/>
  <c r="P61" i="11"/>
  <c r="N15" i="1" s="1"/>
  <c r="H61" i="11"/>
  <c r="F15" i="1" s="1"/>
  <c r="AH61" i="11"/>
  <c r="AF15" i="1" s="1"/>
  <c r="BK61" i="11"/>
  <c r="BI15" i="1" s="1"/>
  <c r="BC61" i="11"/>
  <c r="BA15" i="1" s="1"/>
  <c r="AU61" i="11"/>
  <c r="AS15" i="1" s="1"/>
  <c r="AM61" i="11"/>
  <c r="AK15" i="1" s="1"/>
  <c r="AE61" i="11"/>
  <c r="AC15" i="1" s="1"/>
  <c r="W61" i="11"/>
  <c r="U15" i="1" s="1"/>
  <c r="O61" i="11"/>
  <c r="M15" i="1" s="1"/>
  <c r="Z61" i="11"/>
  <c r="X15" i="1" s="1"/>
  <c r="BJ61" i="11"/>
  <c r="BB61" i="11"/>
  <c r="AZ15" i="1" s="1"/>
  <c r="AT61" i="11"/>
  <c r="AR15" i="1" s="1"/>
  <c r="AL61" i="11"/>
  <c r="AJ15" i="1" s="1"/>
  <c r="AD61" i="11"/>
  <c r="AB15" i="1" s="1"/>
  <c r="V61" i="11"/>
  <c r="T15" i="1" s="1"/>
  <c r="N61" i="11"/>
  <c r="L15" i="1" s="1"/>
  <c r="BN61" i="11"/>
  <c r="BL15" i="1" s="1"/>
  <c r="BF61" i="11"/>
  <c r="BD15" i="1" s="1"/>
  <c r="BI61" i="11"/>
  <c r="BG15" i="1" s="1"/>
  <c r="BA61" i="11"/>
  <c r="AY15" i="1" s="1"/>
  <c r="AS61" i="11"/>
  <c r="AQ15" i="1" s="1"/>
  <c r="AK61" i="11"/>
  <c r="AI15" i="1" s="1"/>
  <c r="AC61" i="11"/>
  <c r="AA15" i="1" s="1"/>
  <c r="U61" i="11"/>
  <c r="S15" i="1" s="1"/>
  <c r="M61" i="11"/>
  <c r="K15" i="1" s="1"/>
  <c r="J61" i="11"/>
  <c r="H15" i="1" s="1"/>
  <c r="BH61" i="11"/>
  <c r="BF15" i="1" s="1"/>
  <c r="AZ61" i="11"/>
  <c r="AX15" i="1" s="1"/>
  <c r="AR61" i="11"/>
  <c r="AP15" i="1" s="1"/>
  <c r="AJ61" i="11"/>
  <c r="AH15" i="1" s="1"/>
  <c r="AB61" i="11"/>
  <c r="Z15" i="1" s="1"/>
  <c r="T61" i="11"/>
  <c r="R15" i="1" s="1"/>
  <c r="L61" i="11"/>
  <c r="J15" i="1" s="1"/>
  <c r="G61" i="11"/>
  <c r="E15" i="1" s="1"/>
  <c r="BG61" i="11"/>
  <c r="BE15" i="1" s="1"/>
  <c r="AY61" i="11"/>
  <c r="AW15" i="1" s="1"/>
  <c r="AQ61" i="11"/>
  <c r="AO15" i="1" s="1"/>
  <c r="AI61" i="11"/>
  <c r="AG15" i="1" s="1"/>
  <c r="AA61" i="11"/>
  <c r="Y15" i="1" s="1"/>
  <c r="S61" i="11"/>
  <c r="Q15" i="1" s="1"/>
  <c r="AP62" i="11"/>
  <c r="AN16" i="1" s="1"/>
  <c r="BJ62" i="11" l="1"/>
  <c r="BH16" i="1" s="1"/>
  <c r="BH15" i="1"/>
  <c r="D54" i="2"/>
  <c r="D39" i="2"/>
  <c r="J62" i="11"/>
  <c r="H16" i="1" s="1"/>
  <c r="BH62" i="11"/>
  <c r="BF16" i="1" s="1"/>
  <c r="O62" i="11"/>
  <c r="M16" i="1" s="1"/>
  <c r="Y62" i="11"/>
  <c r="W16" i="1" s="1"/>
  <c r="BL62" i="11"/>
  <c r="BJ16" i="1" s="1"/>
  <c r="AE62" i="11"/>
  <c r="AC16" i="1" s="1"/>
  <c r="AV62" i="11"/>
  <c r="AT16" i="1" s="1"/>
  <c r="AW62" i="11"/>
  <c r="AU16" i="1" s="1"/>
  <c r="AY62" i="11"/>
  <c r="AW16" i="1" s="1"/>
  <c r="H62" i="11"/>
  <c r="F16" i="1" s="1"/>
  <c r="BN62" i="11"/>
  <c r="BL16" i="1" s="1"/>
  <c r="AO62" i="11"/>
  <c r="AM16" i="1" s="1"/>
  <c r="BK62" i="11"/>
  <c r="BI16" i="1" s="1"/>
  <c r="BG62" i="11"/>
  <c r="BE16" i="1" s="1"/>
  <c r="AM62" i="11"/>
  <c r="AK16" i="1" s="1"/>
  <c r="U62" i="11"/>
  <c r="S16" i="1" s="1"/>
  <c r="V62" i="11"/>
  <c r="T16" i="1" s="1"/>
  <c r="X62" i="11"/>
  <c r="V16" i="1" s="1"/>
  <c r="AN62" i="11"/>
  <c r="AL16" i="1" s="1"/>
  <c r="G62" i="11"/>
  <c r="E16" i="1" s="1"/>
  <c r="N62" i="11"/>
  <c r="L16" i="1" s="1"/>
  <c r="BF62" i="11"/>
  <c r="BD16" i="1" s="1"/>
  <c r="AD62" i="11"/>
  <c r="AB16" i="1" s="1"/>
  <c r="AU62" i="11"/>
  <c r="AS16" i="1" s="1"/>
  <c r="L62" i="11"/>
  <c r="J16" i="1" s="1"/>
  <c r="W62" i="11"/>
  <c r="U16" i="1" s="1"/>
  <c r="AC62" i="11"/>
  <c r="AA16" i="1" s="1"/>
  <c r="BI62" i="11"/>
  <c r="BG16" i="1" s="1"/>
  <c r="AL62" i="11"/>
  <c r="AJ16" i="1" s="1"/>
  <c r="Q62" i="11"/>
  <c r="O16" i="1" s="1"/>
  <c r="K62" i="11"/>
  <c r="I16" i="1" s="1"/>
  <c r="AB62" i="11"/>
  <c r="Z16" i="1" s="1"/>
  <c r="AK62" i="11"/>
  <c r="AI16" i="1" s="1"/>
  <c r="AT62" i="11"/>
  <c r="AR16" i="1" s="1"/>
  <c r="BC62" i="11"/>
  <c r="BA16" i="1" s="1"/>
  <c r="BM62" i="11"/>
  <c r="BK16" i="1" s="1"/>
  <c r="BD62" i="11"/>
  <c r="BB16" i="1" s="1"/>
  <c r="AP64" i="11"/>
  <c r="BE62" i="11"/>
  <c r="BC16" i="1" s="1"/>
  <c r="AH62" i="11"/>
  <c r="AF16" i="1" s="1"/>
  <c r="I62" i="11"/>
  <c r="G16" i="1" s="1"/>
  <c r="R62" i="11"/>
  <c r="P16" i="1" s="1"/>
  <c r="AJ62" i="11"/>
  <c r="AH16" i="1" s="1"/>
  <c r="AS62" i="11"/>
  <c r="AQ16" i="1" s="1"/>
  <c r="S62" i="11"/>
  <c r="Q16" i="1" s="1"/>
  <c r="BA62" i="11"/>
  <c r="AY16" i="1" s="1"/>
  <c r="BB62" i="11"/>
  <c r="AZ16" i="1" s="1"/>
  <c r="AA62" i="11"/>
  <c r="Y16" i="1" s="1"/>
  <c r="T62" i="11"/>
  <c r="R16" i="1" s="1"/>
  <c r="P62" i="11"/>
  <c r="N16" i="1" s="1"/>
  <c r="M62" i="11"/>
  <c r="K16" i="1" s="1"/>
  <c r="AR62" i="11"/>
  <c r="AP16" i="1" s="1"/>
  <c r="Z62" i="11"/>
  <c r="X16" i="1" s="1"/>
  <c r="AX62" i="11"/>
  <c r="AV16" i="1" s="1"/>
  <c r="AF62" i="11"/>
  <c r="AD16" i="1" s="1"/>
  <c r="AG62" i="11"/>
  <c r="AE16" i="1" s="1"/>
  <c r="AI62" i="11"/>
  <c r="AG16" i="1" s="1"/>
  <c r="AZ62" i="11"/>
  <c r="AX16" i="1" s="1"/>
  <c r="AQ62" i="11"/>
  <c r="AO16" i="1" s="1"/>
  <c r="K64" i="11"/>
  <c r="Q64" i="11" l="1"/>
  <c r="BJ64" i="11"/>
  <c r="BI64" i="11"/>
  <c r="BH64" i="11"/>
  <c r="N64" i="11"/>
  <c r="AS64" i="11"/>
  <c r="AT64" i="11"/>
  <c r="AD64" i="11"/>
  <c r="BN64" i="11"/>
  <c r="AL64" i="11"/>
  <c r="AU64" i="11"/>
  <c r="U64" i="11"/>
  <c r="AW64" i="11"/>
  <c r="G64" i="11"/>
  <c r="J64" i="11"/>
  <c r="I64" i="11"/>
  <c r="AI64" i="11"/>
  <c r="Z64" i="11"/>
  <c r="BB64" i="11"/>
  <c r="R64" i="11"/>
  <c r="L64" i="11"/>
  <c r="BF64" i="11"/>
  <c r="AV64" i="11"/>
  <c r="O64" i="11"/>
  <c r="AG64" i="11"/>
  <c r="AN64" i="11"/>
  <c r="BK64" i="11"/>
  <c r="AE64" i="11"/>
  <c r="BD64" i="11"/>
  <c r="AO64" i="11"/>
  <c r="AY64" i="11"/>
  <c r="AX64" i="11"/>
  <c r="M64" i="11"/>
  <c r="AR64" i="11"/>
  <c r="BA64" i="11"/>
  <c r="BM64" i="11"/>
  <c r="X64" i="11"/>
  <c r="BL64" i="11"/>
  <c r="P64" i="11"/>
  <c r="T64" i="11"/>
  <c r="AA64" i="11"/>
  <c r="S64" i="11"/>
  <c r="AJ64" i="11"/>
  <c r="AK64" i="11"/>
  <c r="AC64" i="11"/>
  <c r="AM64" i="11"/>
  <c r="Y64" i="11"/>
  <c r="BE64" i="11"/>
  <c r="AB64" i="11"/>
  <c r="H64" i="11"/>
  <c r="AF64" i="11"/>
  <c r="AH64" i="11"/>
  <c r="BC64" i="11"/>
  <c r="W64" i="11"/>
  <c r="V64" i="11"/>
  <c r="AZ64" i="11"/>
  <c r="C15" i="1"/>
  <c r="BG64" i="11"/>
  <c r="AQ64" i="11"/>
  <c r="F23" i="2"/>
  <c r="F56" i="3"/>
  <c r="E13" i="1"/>
  <c r="F24" i="2" l="1"/>
  <c r="F25" i="2" s="1"/>
  <c r="C16" i="1"/>
  <c r="D19" i="1"/>
  <c r="D20" i="1"/>
  <c r="F10" i="2" l="1"/>
  <c r="BF7" i="3" l="1"/>
  <c r="BG7" i="3"/>
  <c r="BH7" i="3"/>
  <c r="BI7" i="3"/>
  <c r="BJ7" i="3"/>
  <c r="BK7" i="3"/>
  <c r="BL7" i="3"/>
  <c r="BM7" i="3"/>
  <c r="BF10" i="2" l="1"/>
  <c r="BG10" i="2"/>
  <c r="BH10" i="2"/>
  <c r="BI10" i="2"/>
  <c r="BJ10" i="2"/>
  <c r="BK10" i="2"/>
  <c r="BL10" i="2"/>
  <c r="BM10" i="2"/>
  <c r="E15" i="2" l="1"/>
  <c r="E16" i="2"/>
  <c r="E17" i="2"/>
  <c r="E18" i="2"/>
  <c r="E19" i="2"/>
  <c r="E20" i="2"/>
  <c r="E21" i="2"/>
  <c r="E22" i="2"/>
  <c r="E1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D24" i="1"/>
  <c r="E14" i="1"/>
  <c r="F14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F19" i="3"/>
  <c r="F38" i="3"/>
  <c r="G19" i="3"/>
  <c r="H19" i="3"/>
  <c r="I19" i="3"/>
  <c r="J19" i="3"/>
  <c r="K19" i="3"/>
  <c r="L19" i="3"/>
  <c r="M19" i="3"/>
  <c r="N19" i="3"/>
  <c r="O19" i="3"/>
  <c r="P19" i="3"/>
  <c r="D3" i="3"/>
  <c r="C3" i="2"/>
  <c r="D14" i="3"/>
  <c r="D9" i="3"/>
  <c r="D49" i="3"/>
  <c r="D31" i="3"/>
  <c r="D10" i="3"/>
  <c r="D11" i="3"/>
  <c r="D12" i="3"/>
  <c r="D13" i="3"/>
  <c r="D15" i="3"/>
  <c r="D16" i="3"/>
  <c r="D17" i="3"/>
  <c r="D18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F25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M19" i="3"/>
  <c r="C4" i="2"/>
  <c r="D4" i="3"/>
  <c r="H4" i="3"/>
  <c r="H3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F4" i="2"/>
  <c r="F3" i="2"/>
  <c r="C9" i="1"/>
  <c r="E11" i="1"/>
  <c r="F11" i="1" s="1"/>
  <c r="F12" i="1" s="1"/>
  <c r="D11" i="1"/>
  <c r="D12" i="1" s="1"/>
  <c r="D20" i="3"/>
  <c r="D21" i="3"/>
  <c r="D22" i="3"/>
  <c r="D23" i="3"/>
  <c r="D24" i="3"/>
  <c r="D26" i="3"/>
  <c r="D27" i="3"/>
  <c r="D28" i="3"/>
  <c r="D29" i="3"/>
  <c r="D30" i="3"/>
  <c r="D32" i="3"/>
  <c r="D33" i="3"/>
  <c r="D34" i="3"/>
  <c r="D35" i="3"/>
  <c r="D36" i="3"/>
  <c r="D37" i="3"/>
  <c r="D39" i="3"/>
  <c r="D40" i="3"/>
  <c r="D41" i="3"/>
  <c r="D42" i="3"/>
  <c r="D43" i="3"/>
  <c r="D44" i="3"/>
  <c r="D45" i="3"/>
  <c r="D46" i="3"/>
  <c r="D47" i="3"/>
  <c r="D48" i="3"/>
  <c r="D50" i="3"/>
  <c r="D51" i="3"/>
  <c r="D53" i="3"/>
  <c r="D54" i="3"/>
  <c r="D55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M56" i="3"/>
  <c r="BM56" i="3"/>
  <c r="AS56" i="3"/>
  <c r="AT56" i="3"/>
  <c r="AG56" i="3"/>
  <c r="AO56" i="3"/>
  <c r="AC56" i="3"/>
  <c r="AQ56" i="3"/>
  <c r="AL56" i="3"/>
  <c r="BD56" i="3"/>
  <c r="AU56" i="3"/>
  <c r="BG56" i="3"/>
  <c r="AF56" i="3"/>
  <c r="AZ56" i="3"/>
  <c r="AJ56" i="3"/>
  <c r="AD56" i="3"/>
  <c r="AR56" i="3"/>
  <c r="AW56" i="3"/>
  <c r="BH56" i="3"/>
  <c r="BC56" i="3"/>
  <c r="AE56" i="3"/>
  <c r="BF56" i="3"/>
  <c r="BI56" i="3"/>
  <c r="AP56" i="3"/>
  <c r="AH56" i="3"/>
  <c r="BB56" i="3"/>
  <c r="BA56" i="3"/>
  <c r="AV56" i="3"/>
  <c r="BE56" i="3"/>
  <c r="BL56" i="3"/>
  <c r="BK56" i="3"/>
  <c r="AX56" i="3"/>
  <c r="BJ56" i="3"/>
  <c r="AI56" i="3"/>
  <c r="AY56" i="3"/>
  <c r="AN56" i="3"/>
  <c r="AK56" i="3"/>
  <c r="AB56" i="3"/>
  <c r="S25" i="2" l="1"/>
  <c r="K25" i="2"/>
  <c r="AP25" i="2"/>
  <c r="AW25" i="2"/>
  <c r="AG25" i="2"/>
  <c r="Y25" i="2"/>
  <c r="BK25" i="2"/>
  <c r="AU25" i="2"/>
  <c r="AM25" i="2"/>
  <c r="AE25" i="2"/>
  <c r="AU24" i="2"/>
  <c r="BJ24" i="2"/>
  <c r="BJ25" i="2" s="1"/>
  <c r="AF24" i="2"/>
  <c r="AF25" i="2" s="1"/>
  <c r="AM24" i="2"/>
  <c r="BI24" i="2"/>
  <c r="BI25" i="2" s="1"/>
  <c r="BA24" i="2"/>
  <c r="BA25" i="2" s="1"/>
  <c r="AS24" i="2"/>
  <c r="AS25" i="2" s="1"/>
  <c r="AK24" i="2"/>
  <c r="AK25" i="2" s="1"/>
  <c r="AC24" i="2"/>
  <c r="AC25" i="2" s="1"/>
  <c r="U24" i="2"/>
  <c r="U25" i="2" s="1"/>
  <c r="M24" i="2"/>
  <c r="M25" i="2" s="1"/>
  <c r="W24" i="2"/>
  <c r="W25" i="2" s="1"/>
  <c r="BH24" i="2"/>
  <c r="BH25" i="2" s="1"/>
  <c r="AZ24" i="2"/>
  <c r="AZ25" i="2" s="1"/>
  <c r="T24" i="2"/>
  <c r="T25" i="2" s="1"/>
  <c r="BK24" i="2"/>
  <c r="G24" i="2"/>
  <c r="G25" i="2" s="1"/>
  <c r="BG24" i="2"/>
  <c r="BG25" i="2" s="1"/>
  <c r="AY24" i="2"/>
  <c r="AY25" i="2" s="1"/>
  <c r="AQ24" i="2"/>
  <c r="AQ25" i="2" s="1"/>
  <c r="AI24" i="2"/>
  <c r="AI25" i="2" s="1"/>
  <c r="AA24" i="2"/>
  <c r="AA25" i="2" s="1"/>
  <c r="S24" i="2"/>
  <c r="K24" i="2"/>
  <c r="BL24" i="2"/>
  <c r="BL25" i="2" s="1"/>
  <c r="AE24" i="2"/>
  <c r="BA57" i="3"/>
  <c r="AZ21" i="1" s="1"/>
  <c r="F57" i="3"/>
  <c r="E21" i="1" s="1"/>
  <c r="AX24" i="2"/>
  <c r="AX25" i="2" s="1"/>
  <c r="AP24" i="2"/>
  <c r="Z24" i="2"/>
  <c r="Z25" i="2" s="1"/>
  <c r="R24" i="2"/>
  <c r="R25" i="2" s="1"/>
  <c r="J24" i="2"/>
  <c r="J25" i="2" s="1"/>
  <c r="BD24" i="2"/>
  <c r="BD25" i="2" s="1"/>
  <c r="BC24" i="2"/>
  <c r="BC25" i="2" s="1"/>
  <c r="O24" i="2"/>
  <c r="O25" i="2" s="1"/>
  <c r="AI57" i="3"/>
  <c r="AH21" i="1" s="1"/>
  <c r="BM24" i="2"/>
  <c r="BM25" i="2" s="1"/>
  <c r="BE24" i="2"/>
  <c r="BE25" i="2" s="1"/>
  <c r="AW24" i="2"/>
  <c r="AO24" i="2"/>
  <c r="AO25" i="2" s="1"/>
  <c r="AG24" i="2"/>
  <c r="Y24" i="2"/>
  <c r="Q24" i="2"/>
  <c r="Q25" i="2" s="1"/>
  <c r="I24" i="2"/>
  <c r="I25" i="2" s="1"/>
  <c r="D23" i="2"/>
  <c r="BB24" i="2"/>
  <c r="BB25" i="2" s="1"/>
  <c r="AB24" i="2"/>
  <c r="AB25" i="2" s="1"/>
  <c r="BI57" i="3"/>
  <c r="BH21" i="1" s="1"/>
  <c r="N57" i="3"/>
  <c r="M21" i="1" s="1"/>
  <c r="AZ57" i="3"/>
  <c r="AY21" i="1" s="1"/>
  <c r="AO57" i="3"/>
  <c r="AN21" i="1" s="1"/>
  <c r="M57" i="3"/>
  <c r="L21" i="1" s="1"/>
  <c r="BE57" i="3"/>
  <c r="BD21" i="1" s="1"/>
  <c r="AS57" i="3"/>
  <c r="AR21" i="1" s="1"/>
  <c r="J57" i="3"/>
  <c r="I21" i="1" s="1"/>
  <c r="AW57" i="3"/>
  <c r="AV21" i="1" s="1"/>
  <c r="BD57" i="3"/>
  <c r="BC21" i="1" s="1"/>
  <c r="BM57" i="3"/>
  <c r="BL21" i="1" s="1"/>
  <c r="U57" i="3"/>
  <c r="T21" i="1" s="1"/>
  <c r="P24" i="2"/>
  <c r="P25" i="2" s="1"/>
  <c r="BK57" i="3"/>
  <c r="BJ21" i="1" s="1"/>
  <c r="AH57" i="3"/>
  <c r="AG21" i="1" s="1"/>
  <c r="AE57" i="3"/>
  <c r="AD21" i="1" s="1"/>
  <c r="T57" i="3"/>
  <c r="S21" i="1" s="1"/>
  <c r="P57" i="3"/>
  <c r="O21" i="1" s="1"/>
  <c r="L57" i="3"/>
  <c r="K21" i="1" s="1"/>
  <c r="AR24" i="2"/>
  <c r="AR25" i="2" s="1"/>
  <c r="BF24" i="2"/>
  <c r="BF25" i="2" s="1"/>
  <c r="AV24" i="2"/>
  <c r="AV25" i="2" s="1"/>
  <c r="AJ24" i="2"/>
  <c r="AJ25" i="2" s="1"/>
  <c r="AH24" i="2"/>
  <c r="AH25" i="2" s="1"/>
  <c r="X24" i="2"/>
  <c r="X25" i="2" s="1"/>
  <c r="V24" i="2"/>
  <c r="V25" i="2" s="1"/>
  <c r="N24" i="2"/>
  <c r="N25" i="2" s="1"/>
  <c r="L24" i="2"/>
  <c r="L25" i="2" s="1"/>
  <c r="H24" i="2"/>
  <c r="H25" i="2" s="1"/>
  <c r="BH57" i="3"/>
  <c r="BG21" i="1" s="1"/>
  <c r="X57" i="3"/>
  <c r="W21" i="1" s="1"/>
  <c r="BJ57" i="3"/>
  <c r="BI21" i="1" s="1"/>
  <c r="AN57" i="3"/>
  <c r="AM21" i="1" s="1"/>
  <c r="Z57" i="3"/>
  <c r="Y21" i="1" s="1"/>
  <c r="AT24" i="2"/>
  <c r="AT25" i="2" s="1"/>
  <c r="AN24" i="2"/>
  <c r="AN25" i="2" s="1"/>
  <c r="AL24" i="2"/>
  <c r="AL25" i="2" s="1"/>
  <c r="AD24" i="2"/>
  <c r="AD25" i="2" s="1"/>
  <c r="AB57" i="3"/>
  <c r="AA21" i="1" s="1"/>
  <c r="AY57" i="3"/>
  <c r="AX21" i="1" s="1"/>
  <c r="AX57" i="3"/>
  <c r="AW21" i="1" s="1"/>
  <c r="AV57" i="3"/>
  <c r="AU21" i="1" s="1"/>
  <c r="BF57" i="3"/>
  <c r="BE21" i="1" s="1"/>
  <c r="AJ57" i="3"/>
  <c r="AI21" i="1" s="1"/>
  <c r="AU57" i="3"/>
  <c r="AT21" i="1" s="1"/>
  <c r="BL57" i="3"/>
  <c r="BK21" i="1" s="1"/>
  <c r="AP57" i="3"/>
  <c r="AO21" i="1" s="1"/>
  <c r="BC57" i="3"/>
  <c r="BB21" i="1" s="1"/>
  <c r="AR57" i="3"/>
  <c r="AQ21" i="1" s="1"/>
  <c r="AF57" i="3"/>
  <c r="AE21" i="1" s="1"/>
  <c r="AL57" i="3"/>
  <c r="AK21" i="1" s="1"/>
  <c r="AG57" i="3"/>
  <c r="AF21" i="1" s="1"/>
  <c r="AM57" i="3"/>
  <c r="AL21" i="1" s="1"/>
  <c r="Y57" i="3"/>
  <c r="X21" i="1" s="1"/>
  <c r="V57" i="3"/>
  <c r="U21" i="1" s="1"/>
  <c r="K57" i="3"/>
  <c r="J21" i="1" s="1"/>
  <c r="BB57" i="3"/>
  <c r="BA21" i="1" s="1"/>
  <c r="AD57" i="3"/>
  <c r="AC21" i="1" s="1"/>
  <c r="BG57" i="3"/>
  <c r="BF21" i="1" s="1"/>
  <c r="AT57" i="3"/>
  <c r="AS21" i="1" s="1"/>
  <c r="R57" i="3"/>
  <c r="Q21" i="1" s="1"/>
  <c r="D25" i="3"/>
  <c r="AQ57" i="3"/>
  <c r="AP21" i="1" s="1"/>
  <c r="H57" i="3"/>
  <c r="G21" i="1" s="1"/>
  <c r="AK57" i="3"/>
  <c r="AJ21" i="1" s="1"/>
  <c r="AC57" i="3"/>
  <c r="AB21" i="1" s="1"/>
  <c r="AA57" i="3"/>
  <c r="Z21" i="1" s="1"/>
  <c r="W57" i="3"/>
  <c r="V21" i="1" s="1"/>
  <c r="S57" i="3"/>
  <c r="R21" i="1" s="1"/>
  <c r="O57" i="3"/>
  <c r="N21" i="1" s="1"/>
  <c r="Q57" i="3"/>
  <c r="P21" i="1" s="1"/>
  <c r="I57" i="3"/>
  <c r="H21" i="1" s="1"/>
  <c r="G57" i="3"/>
  <c r="F21" i="1" s="1"/>
  <c r="D19" i="3"/>
  <c r="D26" i="1"/>
  <c r="D27" i="1" s="1"/>
  <c r="D28" i="1"/>
  <c r="E12" i="1"/>
  <c r="C10" i="1"/>
  <c r="G11" i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D38" i="3"/>
  <c r="D24" i="2" l="1"/>
  <c r="C11" i="1"/>
  <c r="C12" i="1" s="1"/>
  <c r="G12" i="1"/>
  <c r="H11" i="1"/>
  <c r="D25" i="2" l="1"/>
  <c r="H12" i="1"/>
  <c r="I11" i="1"/>
  <c r="AB18" i="1" l="1"/>
  <c r="AB19" i="1" s="1"/>
  <c r="AL18" i="1"/>
  <c r="AL19" i="1" s="1"/>
  <c r="AO22" i="1"/>
  <c r="AO23" i="1" s="1"/>
  <c r="AZ22" i="1"/>
  <c r="AZ23" i="1" s="1"/>
  <c r="AR18" i="1"/>
  <c r="AR19" i="1" s="1"/>
  <c r="AN18" i="1"/>
  <c r="AN19" i="1" s="1"/>
  <c r="P18" i="1"/>
  <c r="P19" i="1" s="1"/>
  <c r="AR22" i="1"/>
  <c r="AR23" i="1" s="1"/>
  <c r="X22" i="1"/>
  <c r="X23" i="1" s="1"/>
  <c r="I23" i="1"/>
  <c r="AC22" i="1"/>
  <c r="AC23" i="1" s="1"/>
  <c r="T18" i="1"/>
  <c r="T19" i="1" s="1"/>
  <c r="G22" i="1"/>
  <c r="G23" i="1" s="1"/>
  <c r="AO18" i="1"/>
  <c r="AO19" i="1" s="1"/>
  <c r="AX22" i="1"/>
  <c r="AX23" i="1" s="1"/>
  <c r="BD18" i="1"/>
  <c r="BD19" i="1" s="1"/>
  <c r="O18" i="1"/>
  <c r="O19" i="1" s="1"/>
  <c r="BA22" i="1"/>
  <c r="BA23" i="1" s="1"/>
  <c r="G18" i="1"/>
  <c r="G19" i="1" s="1"/>
  <c r="R18" i="1"/>
  <c r="R19" i="1" s="1"/>
  <c r="AY18" i="1"/>
  <c r="AY19" i="1" s="1"/>
  <c r="BE22" i="1"/>
  <c r="BE23" i="1" s="1"/>
  <c r="Q22" i="1"/>
  <c r="Q23" i="1" s="1"/>
  <c r="BA18" i="1"/>
  <c r="BA19" i="1" s="1"/>
  <c r="AE22" i="1"/>
  <c r="AE23" i="1" s="1"/>
  <c r="AE18" i="1"/>
  <c r="AE19" i="1" s="1"/>
  <c r="J18" i="1"/>
  <c r="J19" i="1" s="1"/>
  <c r="J22" i="1"/>
  <c r="J23" i="1" s="1"/>
  <c r="O22" i="1"/>
  <c r="O23" i="1" s="1"/>
  <c r="AX18" i="1"/>
  <c r="AX19" i="1" s="1"/>
  <c r="BI18" i="1"/>
  <c r="BI19" i="1" s="1"/>
  <c r="W18" i="1"/>
  <c r="W19" i="1" s="1"/>
  <c r="M18" i="1"/>
  <c r="M19" i="1" s="1"/>
  <c r="AY22" i="1"/>
  <c r="AY23" i="1" s="1"/>
  <c r="AI18" i="1"/>
  <c r="AI19" i="1" s="1"/>
  <c r="BH22" i="1"/>
  <c r="BH23" i="1" s="1"/>
  <c r="BD22" i="1"/>
  <c r="BD23" i="1" s="1"/>
  <c r="BI22" i="1"/>
  <c r="BI23" i="1" s="1"/>
  <c r="BE18" i="1"/>
  <c r="BE19" i="1" s="1"/>
  <c r="BJ18" i="1"/>
  <c r="BJ19" i="1" s="1"/>
  <c r="BJ22" i="1"/>
  <c r="BJ23" i="1" s="1"/>
  <c r="AI22" i="1"/>
  <c r="AI23" i="1" s="1"/>
  <c r="AL22" i="1"/>
  <c r="AL23" i="1" s="1"/>
  <c r="AM18" i="1"/>
  <c r="AM19" i="1" s="1"/>
  <c r="AB22" i="1"/>
  <c r="AB23" i="1" s="1"/>
  <c r="W22" i="1"/>
  <c r="W23" i="1" s="1"/>
  <c r="R22" i="1"/>
  <c r="R23" i="1" s="1"/>
  <c r="T22" i="1"/>
  <c r="T23" i="1" s="1"/>
  <c r="AA18" i="1"/>
  <c r="AA19" i="1" s="1"/>
  <c r="M22" i="1"/>
  <c r="M23" i="1" s="1"/>
  <c r="H22" i="1"/>
  <c r="H23" i="1" s="1"/>
  <c r="H18" i="1"/>
  <c r="H19" i="1" s="1"/>
  <c r="P22" i="1"/>
  <c r="P23" i="1" s="1"/>
  <c r="AU18" i="1"/>
  <c r="AU19" i="1" s="1"/>
  <c r="AU22" i="1"/>
  <c r="AU23" i="1" s="1"/>
  <c r="Q18" i="1"/>
  <c r="Q19" i="1" s="1"/>
  <c r="AQ22" i="1"/>
  <c r="AQ23" i="1" s="1"/>
  <c r="AQ18" i="1"/>
  <c r="AQ19" i="1" s="1"/>
  <c r="U22" i="1"/>
  <c r="U23" i="1" s="1"/>
  <c r="AA22" i="1"/>
  <c r="AA23" i="1" s="1"/>
  <c r="U18" i="1"/>
  <c r="U19" i="1" s="1"/>
  <c r="AM22" i="1"/>
  <c r="AM23" i="1" s="1"/>
  <c r="J11" i="1"/>
  <c r="I12" i="1"/>
  <c r="BH18" i="1"/>
  <c r="BH19" i="1" s="1"/>
  <c r="AD22" i="1" l="1"/>
  <c r="AD23" i="1" s="1"/>
  <c r="AD18" i="1"/>
  <c r="AD19" i="1" s="1"/>
  <c r="BL22" i="1"/>
  <c r="BL23" i="1" s="1"/>
  <c r="BL18" i="1"/>
  <c r="BL19" i="1" s="1"/>
  <c r="AJ22" i="1"/>
  <c r="AJ23" i="1" s="1"/>
  <c r="AJ18" i="1"/>
  <c r="AJ19" i="1" s="1"/>
  <c r="Y22" i="1"/>
  <c r="Y23" i="1" s="1"/>
  <c r="Y18" i="1"/>
  <c r="Y19" i="1" s="1"/>
  <c r="L18" i="1"/>
  <c r="L19" i="1" s="1"/>
  <c r="L22" i="1"/>
  <c r="L23" i="1" s="1"/>
  <c r="AW18" i="1"/>
  <c r="AW19" i="1" s="1"/>
  <c r="AW22" i="1"/>
  <c r="AW23" i="1" s="1"/>
  <c r="Z18" i="1"/>
  <c r="Z19" i="1" s="1"/>
  <c r="Z22" i="1"/>
  <c r="Z23" i="1" s="1"/>
  <c r="K22" i="1"/>
  <c r="K23" i="1" s="1"/>
  <c r="K18" i="1"/>
  <c r="K19" i="1" s="1"/>
  <c r="N22" i="1"/>
  <c r="N23" i="1" s="1"/>
  <c r="N18" i="1"/>
  <c r="N19" i="1" s="1"/>
  <c r="AG18" i="1"/>
  <c r="AG19" i="1" s="1"/>
  <c r="AG22" i="1"/>
  <c r="AG23" i="1" s="1"/>
  <c r="S22" i="1"/>
  <c r="S23" i="1" s="1"/>
  <c r="S18" i="1"/>
  <c r="S19" i="1" s="1"/>
  <c r="BF18" i="1"/>
  <c r="BF19" i="1" s="1"/>
  <c r="BF22" i="1"/>
  <c r="BF23" i="1" s="1"/>
  <c r="BK18" i="1"/>
  <c r="BK19" i="1" s="1"/>
  <c r="BK22" i="1"/>
  <c r="BK23" i="1" s="1"/>
  <c r="AS22" i="1"/>
  <c r="AS23" i="1" s="1"/>
  <c r="AS18" i="1"/>
  <c r="AS19" i="1" s="1"/>
  <c r="BC18" i="1"/>
  <c r="BC19" i="1" s="1"/>
  <c r="BC22" i="1"/>
  <c r="BC23" i="1" s="1"/>
  <c r="AT18" i="1"/>
  <c r="AT19" i="1" s="1"/>
  <c r="AT22" i="1"/>
  <c r="AT23" i="1" s="1"/>
  <c r="V22" i="1"/>
  <c r="V23" i="1" s="1"/>
  <c r="V18" i="1"/>
  <c r="V19" i="1" s="1"/>
  <c r="AV22" i="1"/>
  <c r="AV23" i="1" s="1"/>
  <c r="AV18" i="1"/>
  <c r="AV19" i="1" s="1"/>
  <c r="AZ18" i="1"/>
  <c r="AZ19" i="1" s="1"/>
  <c r="AH18" i="1"/>
  <c r="AH19" i="1" s="1"/>
  <c r="AH22" i="1"/>
  <c r="AH23" i="1" s="1"/>
  <c r="BB18" i="1"/>
  <c r="BB19" i="1" s="1"/>
  <c r="BB22" i="1"/>
  <c r="BB23" i="1" s="1"/>
  <c r="AF18" i="1"/>
  <c r="AF19" i="1" s="1"/>
  <c r="AF22" i="1"/>
  <c r="AF23" i="1" s="1"/>
  <c r="AK18" i="1"/>
  <c r="AK19" i="1" s="1"/>
  <c r="AK22" i="1"/>
  <c r="AK23" i="1" s="1"/>
  <c r="AP22" i="1"/>
  <c r="AP23" i="1" s="1"/>
  <c r="AP18" i="1"/>
  <c r="AP19" i="1" s="1"/>
  <c r="BG22" i="1"/>
  <c r="BG23" i="1" s="1"/>
  <c r="BG18" i="1"/>
  <c r="BG19" i="1" s="1"/>
  <c r="F18" i="1"/>
  <c r="F19" i="1" s="1"/>
  <c r="F22" i="1"/>
  <c r="F23" i="1" s="1"/>
  <c r="AN22" i="1"/>
  <c r="AN23" i="1" s="1"/>
  <c r="AN24" i="1" s="1"/>
  <c r="X18" i="1"/>
  <c r="X19" i="1" s="1"/>
  <c r="X24" i="1" s="1"/>
  <c r="BD24" i="1"/>
  <c r="I18" i="1"/>
  <c r="I19" i="1" s="1"/>
  <c r="I24" i="1" s="1"/>
  <c r="AX24" i="1"/>
  <c r="AC18" i="1"/>
  <c r="AC19" i="1" s="1"/>
  <c r="AC24" i="1" s="1"/>
  <c r="P24" i="1"/>
  <c r="AB24" i="1"/>
  <c r="T24" i="1"/>
  <c r="AO24" i="1"/>
  <c r="AI24" i="1"/>
  <c r="G24" i="1"/>
  <c r="J24" i="1"/>
  <c r="O24" i="1"/>
  <c r="Q24" i="1"/>
  <c r="AE24" i="1"/>
  <c r="BA24" i="1"/>
  <c r="BE24" i="1"/>
  <c r="AY24" i="1"/>
  <c r="AZ24" i="1"/>
  <c r="M24" i="1"/>
  <c r="W24" i="1"/>
  <c r="AA24" i="1"/>
  <c r="BH24" i="1"/>
  <c r="H24" i="1"/>
  <c r="BJ24" i="1"/>
  <c r="BI24" i="1"/>
  <c r="AL24" i="1"/>
  <c r="R24" i="1"/>
  <c r="AR24" i="1"/>
  <c r="AM24" i="1"/>
  <c r="AU24" i="1"/>
  <c r="AQ24" i="1"/>
  <c r="U24" i="1"/>
  <c r="E22" i="1"/>
  <c r="J12" i="1"/>
  <c r="K11" i="1"/>
  <c r="AG24" i="1" l="1"/>
  <c r="BL24" i="1"/>
  <c r="AW24" i="1"/>
  <c r="N24" i="1"/>
  <c r="L24" i="1"/>
  <c r="AD24" i="1"/>
  <c r="AT24" i="1"/>
  <c r="AJ24" i="1"/>
  <c r="AS24" i="1"/>
  <c r="BG24" i="1"/>
  <c r="BB24" i="1"/>
  <c r="BF24" i="1"/>
  <c r="Y24" i="1"/>
  <c r="AP24" i="1"/>
  <c r="BK24" i="1"/>
  <c r="AH24" i="1"/>
  <c r="AK24" i="1"/>
  <c r="S24" i="1"/>
  <c r="F24" i="1"/>
  <c r="AF24" i="1"/>
  <c r="AV24" i="1"/>
  <c r="K24" i="1"/>
  <c r="BC24" i="1"/>
  <c r="Z24" i="1"/>
  <c r="V24" i="1"/>
  <c r="C18" i="1"/>
  <c r="C20" i="1" s="1"/>
  <c r="E18" i="1"/>
  <c r="E19" i="1" s="1"/>
  <c r="L11" i="1"/>
  <c r="K12" i="1"/>
  <c r="C19" i="1" l="1"/>
  <c r="M11" i="1"/>
  <c r="L12" i="1"/>
  <c r="N11" i="1" l="1"/>
  <c r="M12" i="1"/>
  <c r="N12" i="1" l="1"/>
  <c r="O11" i="1"/>
  <c r="P11" i="1" l="1"/>
  <c r="O12" i="1"/>
  <c r="Q11" i="1" l="1"/>
  <c r="P12" i="1"/>
  <c r="R11" i="1" l="1"/>
  <c r="Q12" i="1"/>
  <c r="R12" i="1" l="1"/>
  <c r="S11" i="1"/>
  <c r="S12" i="1" l="1"/>
  <c r="T11" i="1"/>
  <c r="U11" i="1" l="1"/>
  <c r="T12" i="1"/>
  <c r="V11" i="1" l="1"/>
  <c r="U12" i="1"/>
  <c r="W11" i="1" l="1"/>
  <c r="V12" i="1"/>
  <c r="X11" i="1" l="1"/>
  <c r="W12" i="1"/>
  <c r="X12" i="1" l="1"/>
  <c r="Y11" i="1"/>
  <c r="Y12" i="1" l="1"/>
  <c r="Z11" i="1"/>
  <c r="Z12" i="1" l="1"/>
  <c r="AA11" i="1"/>
  <c r="AB11" i="1" l="1"/>
  <c r="AA12" i="1"/>
  <c r="AC11" i="1" l="1"/>
  <c r="AB12" i="1"/>
  <c r="AD11" i="1" l="1"/>
  <c r="AC12" i="1"/>
  <c r="AD12" i="1" l="1"/>
  <c r="AE11" i="1"/>
  <c r="AF11" i="1" l="1"/>
  <c r="AE12" i="1"/>
  <c r="AG11" i="1" l="1"/>
  <c r="AF12" i="1"/>
  <c r="AH11" i="1" l="1"/>
  <c r="AG12" i="1"/>
  <c r="AI11" i="1" l="1"/>
  <c r="AH12" i="1"/>
  <c r="AI12" i="1" l="1"/>
  <c r="AJ11" i="1"/>
  <c r="AK11" i="1" l="1"/>
  <c r="AJ12" i="1"/>
  <c r="AL11" i="1" l="1"/>
  <c r="AK12" i="1"/>
  <c r="AL12" i="1" l="1"/>
  <c r="AM11" i="1"/>
  <c r="AM12" i="1" l="1"/>
  <c r="AN11" i="1"/>
  <c r="AO11" i="1" l="1"/>
  <c r="AN12" i="1"/>
  <c r="AO12" i="1" l="1"/>
  <c r="AP11" i="1"/>
  <c r="AP12" i="1" l="1"/>
  <c r="AQ11" i="1"/>
  <c r="AR11" i="1" l="1"/>
  <c r="AQ12" i="1"/>
  <c r="AS11" i="1" l="1"/>
  <c r="AR12" i="1"/>
  <c r="AS12" i="1" l="1"/>
  <c r="AT11" i="1"/>
  <c r="AT12" i="1" l="1"/>
  <c r="AU11" i="1"/>
  <c r="AU12" i="1" l="1"/>
  <c r="AV11" i="1"/>
  <c r="AW11" i="1" l="1"/>
  <c r="AV12" i="1"/>
  <c r="AX11" i="1" l="1"/>
  <c r="AW12" i="1"/>
  <c r="AY11" i="1" l="1"/>
  <c r="AX12" i="1"/>
  <c r="AY12" i="1" l="1"/>
  <c r="AZ11" i="1"/>
  <c r="AZ12" i="1" l="1"/>
  <c r="BA11" i="1"/>
  <c r="BB11" i="1" l="1"/>
  <c r="BA12" i="1"/>
  <c r="BB12" i="1" l="1"/>
  <c r="BC11" i="1"/>
  <c r="BC12" i="1" l="1"/>
  <c r="BD11" i="1"/>
  <c r="BD12" i="1" l="1"/>
  <c r="BE11" i="1"/>
  <c r="BF11" i="1" l="1"/>
  <c r="BE12" i="1"/>
  <c r="BF12" i="1" l="1"/>
  <c r="BG11" i="1"/>
  <c r="BG12" i="1" l="1"/>
  <c r="BH11" i="1"/>
  <c r="BI11" i="1" l="1"/>
  <c r="BH12" i="1"/>
  <c r="BJ11" i="1" l="1"/>
  <c r="BI12" i="1"/>
  <c r="BK11" i="1" l="1"/>
  <c r="BJ12" i="1"/>
  <c r="BL11" i="1" l="1"/>
  <c r="BL12" i="1" s="1"/>
  <c r="BK12" i="1"/>
  <c r="D52" i="3"/>
  <c r="D56" i="3"/>
  <c r="D57" i="3" s="1"/>
  <c r="C21" i="1"/>
  <c r="C22" i="1" l="1"/>
  <c r="C23" i="1" s="1"/>
  <c r="C24" i="1" s="1"/>
  <c r="C26" i="1" s="1"/>
  <c r="C29" i="1" s="1"/>
  <c r="E23" i="1"/>
  <c r="E24" i="1" s="1"/>
  <c r="E25" i="1" s="1"/>
  <c r="C27" i="1" l="1"/>
  <c r="F25" i="1"/>
  <c r="E28" i="1"/>
  <c r="E31" i="1" s="1"/>
  <c r="E26" i="1"/>
  <c r="F63" i="3" l="1"/>
  <c r="F64" i="3" s="1"/>
  <c r="G25" i="1"/>
  <c r="F26" i="1"/>
  <c r="F28" i="1"/>
  <c r="F31" i="1" l="1"/>
  <c r="G63" i="3"/>
  <c r="G64" i="3" s="1"/>
  <c r="G26" i="1"/>
  <c r="G28" i="1"/>
  <c r="H25" i="1"/>
  <c r="H63" i="3" l="1"/>
  <c r="H64" i="3" s="1"/>
  <c r="G31" i="1"/>
  <c r="H28" i="1"/>
  <c r="H26" i="1"/>
  <c r="I25" i="1"/>
  <c r="I26" i="1" l="1"/>
  <c r="J25" i="1"/>
  <c r="I28" i="1"/>
  <c r="I63" i="3"/>
  <c r="I64" i="3" s="1"/>
  <c r="H31" i="1"/>
  <c r="I31" i="1" l="1"/>
  <c r="J63" i="3"/>
  <c r="J64" i="3" s="1"/>
  <c r="J26" i="1"/>
  <c r="K25" i="1"/>
  <c r="J28" i="1"/>
  <c r="L25" i="1" l="1"/>
  <c r="K26" i="1"/>
  <c r="K28" i="1"/>
  <c r="K63" i="3"/>
  <c r="K64" i="3" s="1"/>
  <c r="J31" i="1"/>
  <c r="K31" i="1" l="1"/>
  <c r="L63" i="3"/>
  <c r="L64" i="3" s="1"/>
  <c r="L28" i="1"/>
  <c r="M25" i="1"/>
  <c r="L26" i="1"/>
  <c r="M28" i="1" l="1"/>
  <c r="M26" i="1"/>
  <c r="N25" i="1"/>
  <c r="L31" i="1"/>
  <c r="M63" i="3"/>
  <c r="M64" i="3" s="1"/>
  <c r="N26" i="1" l="1"/>
  <c r="O25" i="1"/>
  <c r="N28" i="1"/>
  <c r="N63" i="3"/>
  <c r="N64" i="3" s="1"/>
  <c r="M31" i="1"/>
  <c r="N31" i="1" l="1"/>
  <c r="O63" i="3"/>
  <c r="O64" i="3" s="1"/>
  <c r="P25" i="1"/>
  <c r="O28" i="1"/>
  <c r="O26" i="1"/>
  <c r="O31" i="1" l="1"/>
  <c r="P63" i="3"/>
  <c r="P64" i="3" s="1"/>
  <c r="P28" i="1"/>
  <c r="Q25" i="1"/>
  <c r="P26" i="1"/>
  <c r="Q28" i="1" l="1"/>
  <c r="Q26" i="1"/>
  <c r="R25" i="1"/>
  <c r="P31" i="1"/>
  <c r="Q63" i="3"/>
  <c r="Q64" i="3" s="1"/>
  <c r="S25" i="1" l="1"/>
  <c r="R28" i="1"/>
  <c r="R26" i="1"/>
  <c r="Q31" i="1"/>
  <c r="R63" i="3"/>
  <c r="R64" i="3" s="1"/>
  <c r="S63" i="3" l="1"/>
  <c r="S64" i="3" s="1"/>
  <c r="R31" i="1"/>
  <c r="S26" i="1"/>
  <c r="T25" i="1"/>
  <c r="S28" i="1"/>
  <c r="T28" i="1" l="1"/>
  <c r="T26" i="1"/>
  <c r="U25" i="1"/>
  <c r="S31" i="1"/>
  <c r="T63" i="3"/>
  <c r="T64" i="3" s="1"/>
  <c r="U26" i="1" l="1"/>
  <c r="U28" i="1"/>
  <c r="V25" i="1"/>
  <c r="T31" i="1"/>
  <c r="U63" i="3"/>
  <c r="U64" i="3" s="1"/>
  <c r="V26" i="1" l="1"/>
  <c r="W25" i="1"/>
  <c r="V28" i="1"/>
  <c r="U31" i="1"/>
  <c r="V63" i="3"/>
  <c r="V64" i="3" s="1"/>
  <c r="V31" i="1" l="1"/>
  <c r="W63" i="3"/>
  <c r="W64" i="3" s="1"/>
  <c r="X25" i="1"/>
  <c r="W28" i="1"/>
  <c r="W26" i="1"/>
  <c r="X63" i="3" l="1"/>
  <c r="X64" i="3" s="1"/>
  <c r="W31" i="1"/>
  <c r="X26" i="1"/>
  <c r="X28" i="1"/>
  <c r="Y25" i="1"/>
  <c r="X31" i="1" l="1"/>
  <c r="Y63" i="3"/>
  <c r="Y64" i="3" s="1"/>
  <c r="Y28" i="1"/>
  <c r="Y26" i="1"/>
  <c r="Z25" i="1"/>
  <c r="Z63" i="3" l="1"/>
  <c r="Z64" i="3" s="1"/>
  <c r="Y31" i="1"/>
  <c r="AA25" i="1"/>
  <c r="Z28" i="1"/>
  <c r="Z26" i="1"/>
  <c r="Z31" i="1" l="1"/>
  <c r="AA63" i="3"/>
  <c r="AA64" i="3" s="1"/>
  <c r="AA26" i="1"/>
  <c r="AA28" i="1"/>
  <c r="AB25" i="1"/>
  <c r="AB63" i="3" l="1"/>
  <c r="AB64" i="3" s="1"/>
  <c r="AA31" i="1"/>
  <c r="AB28" i="1"/>
  <c r="AB26" i="1"/>
  <c r="AC25" i="1"/>
  <c r="AC63" i="3" l="1"/>
  <c r="AC64" i="3" s="1"/>
  <c r="AB31" i="1"/>
  <c r="AC26" i="1"/>
  <c r="AC28" i="1"/>
  <c r="AD25" i="1"/>
  <c r="AD63" i="3" l="1"/>
  <c r="AD64" i="3" s="1"/>
  <c r="AC31" i="1"/>
  <c r="AD28" i="1"/>
  <c r="AE25" i="1"/>
  <c r="AD26" i="1"/>
  <c r="AE26" i="1" l="1"/>
  <c r="AF25" i="1"/>
  <c r="AE28" i="1"/>
  <c r="AD31" i="1"/>
  <c r="AE63" i="3"/>
  <c r="AE64" i="3" s="1"/>
  <c r="AE31" i="1" l="1"/>
  <c r="AF63" i="3"/>
  <c r="AF64" i="3" s="1"/>
  <c r="AF26" i="1"/>
  <c r="AG25" i="1"/>
  <c r="AF28" i="1"/>
  <c r="AH25" i="1" l="1"/>
  <c r="AG28" i="1"/>
  <c r="AG26" i="1"/>
  <c r="AF31" i="1"/>
  <c r="AG63" i="3"/>
  <c r="AG64" i="3" s="1"/>
  <c r="AG31" i="1" l="1"/>
  <c r="AH63" i="3"/>
  <c r="AH64" i="3" s="1"/>
  <c r="AH28" i="1"/>
  <c r="AH26" i="1"/>
  <c r="AI25" i="1"/>
  <c r="AH31" i="1" l="1"/>
  <c r="AI63" i="3"/>
  <c r="AI64" i="3" s="1"/>
  <c r="AJ25" i="1"/>
  <c r="AI26" i="1"/>
  <c r="AI28" i="1"/>
  <c r="AJ26" i="1" l="1"/>
  <c r="AJ28" i="1"/>
  <c r="AK25" i="1"/>
  <c r="AJ63" i="3"/>
  <c r="AJ64" i="3" s="1"/>
  <c r="AI31" i="1"/>
  <c r="AK28" i="1" l="1"/>
  <c r="AL25" i="1"/>
  <c r="AK26" i="1"/>
  <c r="AK63" i="3"/>
  <c r="AK64" i="3" s="1"/>
  <c r="AJ31" i="1"/>
  <c r="AL26" i="1" l="1"/>
  <c r="AM25" i="1"/>
  <c r="AL28" i="1"/>
  <c r="AK31" i="1"/>
  <c r="AL63" i="3"/>
  <c r="AL64" i="3" s="1"/>
  <c r="AL31" i="1" l="1"/>
  <c r="AM63" i="3"/>
  <c r="AM64" i="3" s="1"/>
  <c r="AM28" i="1"/>
  <c r="AM26" i="1"/>
  <c r="AN25" i="1"/>
  <c r="AM31" i="1" l="1"/>
  <c r="AN63" i="3"/>
  <c r="AN64" i="3" s="1"/>
  <c r="AN26" i="1"/>
  <c r="AN28" i="1"/>
  <c r="AO25" i="1"/>
  <c r="AN31" i="1" l="1"/>
  <c r="AO63" i="3"/>
  <c r="AO64" i="3" s="1"/>
  <c r="AO28" i="1"/>
  <c r="AP25" i="1"/>
  <c r="AO26" i="1"/>
  <c r="AP63" i="3" l="1"/>
  <c r="AP64" i="3" s="1"/>
  <c r="AO31" i="1"/>
  <c r="AP28" i="1"/>
  <c r="AP26" i="1"/>
  <c r="AQ25" i="1"/>
  <c r="AQ28" i="1" l="1"/>
  <c r="AR25" i="1"/>
  <c r="AQ26" i="1"/>
  <c r="AP31" i="1"/>
  <c r="AQ63" i="3"/>
  <c r="AQ64" i="3" s="1"/>
  <c r="AR28" i="1" l="1"/>
  <c r="AR26" i="1"/>
  <c r="AS25" i="1"/>
  <c r="AQ31" i="1"/>
  <c r="AR63" i="3"/>
  <c r="AR64" i="3" s="1"/>
  <c r="AS28" i="1" l="1"/>
  <c r="AT25" i="1"/>
  <c r="AS26" i="1"/>
  <c r="AS63" i="3"/>
  <c r="AS64" i="3" s="1"/>
  <c r="AR31" i="1"/>
  <c r="AU25" i="1" l="1"/>
  <c r="AT26" i="1"/>
  <c r="AT28" i="1"/>
  <c r="AS31" i="1"/>
  <c r="AT63" i="3"/>
  <c r="AT64" i="3" s="1"/>
  <c r="AU63" i="3" l="1"/>
  <c r="AU64" i="3" s="1"/>
  <c r="AT31" i="1"/>
  <c r="AV25" i="1"/>
  <c r="AU28" i="1"/>
  <c r="AU26" i="1"/>
  <c r="AU31" i="1" l="1"/>
  <c r="AV63" i="3"/>
  <c r="AV64" i="3" s="1"/>
  <c r="AV28" i="1"/>
  <c r="AW25" i="1"/>
  <c r="AV26" i="1"/>
  <c r="AW28" i="1" l="1"/>
  <c r="AX25" i="1"/>
  <c r="AW26" i="1"/>
  <c r="AW63" i="3"/>
  <c r="AW64" i="3" s="1"/>
  <c r="AV31" i="1"/>
  <c r="AY25" i="1" l="1"/>
  <c r="AX26" i="1"/>
  <c r="AX28" i="1"/>
  <c r="AW31" i="1"/>
  <c r="AX63" i="3"/>
  <c r="AX64" i="3" s="1"/>
  <c r="AX31" i="1" l="1"/>
  <c r="AY63" i="3"/>
  <c r="AY64" i="3" s="1"/>
  <c r="AY26" i="1"/>
  <c r="AY28" i="1"/>
  <c r="AZ25" i="1"/>
  <c r="AY31" i="1" l="1"/>
  <c r="AZ63" i="3"/>
  <c r="AZ64" i="3" s="1"/>
  <c r="AZ28" i="1"/>
  <c r="AZ26" i="1"/>
  <c r="BA25" i="1"/>
  <c r="BA63" i="3" l="1"/>
  <c r="BA64" i="3" s="1"/>
  <c r="AZ31" i="1"/>
  <c r="BB25" i="1"/>
  <c r="BA26" i="1"/>
  <c r="BA28" i="1"/>
  <c r="BB28" i="1" l="1"/>
  <c r="BB26" i="1"/>
  <c r="BC25" i="1"/>
  <c r="BB63" i="3"/>
  <c r="BB64" i="3" s="1"/>
  <c r="BA31" i="1"/>
  <c r="BC26" i="1" l="1"/>
  <c r="BC28" i="1"/>
  <c r="BD25" i="1"/>
  <c r="BC63" i="3"/>
  <c r="BC64" i="3" s="1"/>
  <c r="BB31" i="1"/>
  <c r="BD28" i="1" l="1"/>
  <c r="BE25" i="1"/>
  <c r="BD26" i="1"/>
  <c r="BC31" i="1"/>
  <c r="BD63" i="3"/>
  <c r="BD64" i="3" s="1"/>
  <c r="BF25" i="1" l="1"/>
  <c r="BE28" i="1"/>
  <c r="BE26" i="1"/>
  <c r="BD31" i="1"/>
  <c r="BE63" i="3"/>
  <c r="BE64" i="3" s="1"/>
  <c r="BE31" i="1" l="1"/>
  <c r="BF63" i="3"/>
  <c r="BF64" i="3" s="1"/>
  <c r="BF26" i="1"/>
  <c r="BF28" i="1"/>
  <c r="BG25" i="1"/>
  <c r="BF31" i="1" l="1"/>
  <c r="BG63" i="3"/>
  <c r="BG64" i="3" s="1"/>
  <c r="BG26" i="1"/>
  <c r="BH25" i="1"/>
  <c r="BG28" i="1"/>
  <c r="BH26" i="1" l="1"/>
  <c r="BH28" i="1"/>
  <c r="BI25" i="1"/>
  <c r="BG31" i="1"/>
  <c r="BH63" i="3"/>
  <c r="BH64" i="3" s="1"/>
  <c r="BJ25" i="1" l="1"/>
  <c r="BI28" i="1"/>
  <c r="BI26" i="1"/>
  <c r="BI63" i="3"/>
  <c r="BI64" i="3" s="1"/>
  <c r="BH31" i="1"/>
  <c r="BJ63" i="3" l="1"/>
  <c r="BJ64" i="3" s="1"/>
  <c r="BI31" i="1"/>
  <c r="BJ28" i="1"/>
  <c r="BK25" i="1"/>
  <c r="BJ26" i="1"/>
  <c r="BK28" i="1" l="1"/>
  <c r="BL25" i="1"/>
  <c r="BK26" i="1"/>
  <c r="BJ31" i="1"/>
  <c r="BK63" i="3"/>
  <c r="BK64" i="3" s="1"/>
  <c r="BL26" i="1" l="1"/>
  <c r="BL28" i="1"/>
  <c r="BK31" i="1"/>
  <c r="BL63" i="3"/>
  <c r="BL64" i="3" s="1"/>
  <c r="BL31" i="1" l="1"/>
  <c r="D61" i="3" s="1"/>
  <c r="BM63" i="3"/>
  <c r="BM64" i="3" s="1"/>
</calcChain>
</file>

<file path=xl/sharedStrings.xml><?xml version="1.0" encoding="utf-8"?>
<sst xmlns="http://schemas.openxmlformats.org/spreadsheetml/2006/main" count="580" uniqueCount="213">
  <si>
    <t>PLEASE INSERT DATE</t>
  </si>
  <si>
    <t xml:space="preserve">PLEASE DO NOT CHANGE </t>
  </si>
  <si>
    <t>INPUT CELLS</t>
  </si>
  <si>
    <t>PRE-DEFINED INPUT CELLS (CHANGE ONLY IF DEEMED NECESSARY)</t>
  </si>
  <si>
    <t>LEGEND:</t>
  </si>
  <si>
    <t>TOTAL</t>
  </si>
  <si>
    <t>Project Director</t>
  </si>
  <si>
    <t>Project Manager</t>
  </si>
  <si>
    <t>Invoicing</t>
  </si>
  <si>
    <t>Cash</t>
  </si>
  <si>
    <t>Debt</t>
  </si>
  <si>
    <t>Total Cost</t>
  </si>
  <si>
    <t>Profit / Loss</t>
  </si>
  <si>
    <t>% on income</t>
  </si>
  <si>
    <t>Standing Data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</si>
  <si>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</si>
  <si>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</si>
  <si>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</si>
  <si>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</si>
  <si>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</si>
  <si>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</si>
  <si>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</si>
  <si>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</si>
  <si>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</si>
  <si>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</si>
  <si>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</si>
  <si>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</si>
  <si>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</si>
  <si>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</si>
  <si>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</si>
  <si>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</si>
  <si>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</si>
  <si>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</si>
  <si>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</si>
  <si>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</si>
  <si>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</si>
  <si>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</si>
  <si>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</si>
  <si>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</si>
  <si>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</si>
  <si>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</si>
  <si>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</si>
  <si>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</si>
  <si>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</si>
  <si>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</si>
  <si>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</si>
  <si>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</si>
  <si>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</si>
  <si>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</si>
  <si>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</si>
  <si>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</si>
  <si>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</si>
  <si>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</si>
  <si>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</si>
  <si>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</si>
  <si>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</si>
  <si>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</si>
  <si>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</si>
  <si>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</si>
  <si>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</si>
  <si>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</si>
  <si>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</si>
  <si>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</si>
  <si>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</si>
  <si>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</si>
  <si>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</si>
  <si>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</si>
  <si>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</si>
  <si>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</si>
  <si>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</si>
  <si>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</si>
  <si>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</si>
  <si>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</si>
  <si>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</si>
  <si>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</si>
  <si>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Agency</t>
  </si>
  <si>
    <t>Health &amp; Safety</t>
  </si>
  <si>
    <t>Courses &amp; Conferences</t>
  </si>
  <si>
    <t>Project Office Costs</t>
  </si>
  <si>
    <t>Printing &amp; Stationary</t>
  </si>
  <si>
    <t>Telephone &amp; Fax</t>
  </si>
  <si>
    <t>Courier</t>
  </si>
  <si>
    <t>Photographic costs</t>
  </si>
  <si>
    <t>Books &amp; Publications</t>
  </si>
  <si>
    <t>Bonds &amp; Insurances</t>
  </si>
  <si>
    <t>Local Taxes</t>
  </si>
  <si>
    <t>Translation</t>
  </si>
  <si>
    <t>Submission</t>
  </si>
  <si>
    <t>Hotel</t>
  </si>
  <si>
    <t>Staff Accommodation</t>
  </si>
  <si>
    <t>Legal &amp; Professional</t>
  </si>
  <si>
    <t>Travel</t>
  </si>
  <si>
    <t>Meals &amp; Subsistence</t>
  </si>
  <si>
    <t>Petrol &amp; Mileage</t>
  </si>
  <si>
    <t>Client Entertainment</t>
  </si>
  <si>
    <t>Other</t>
  </si>
  <si>
    <t>Comments</t>
  </si>
  <si>
    <t>DAYS OF OFFICE BASED STAFF</t>
  </si>
  <si>
    <t>No.</t>
  </si>
  <si>
    <t>Subtotal: IS</t>
  </si>
  <si>
    <t>Individual Subconsultant 8</t>
  </si>
  <si>
    <t>Individual Subconsultant 9</t>
  </si>
  <si>
    <t>Individual Subconsultant 10</t>
  </si>
  <si>
    <t>Company Subconsultant 1</t>
  </si>
  <si>
    <t>Company Subconsultant 2</t>
  </si>
  <si>
    <t>Company Subconsultant 3</t>
  </si>
  <si>
    <t>Subtotal: CS</t>
  </si>
  <si>
    <t>Computer &amp; Equipment Charges</t>
  </si>
  <si>
    <t>One-time expenses</t>
  </si>
  <si>
    <t>Periodical expenses</t>
  </si>
  <si>
    <t>Subtotal OTEx</t>
  </si>
  <si>
    <t>TOTAL expenses</t>
  </si>
  <si>
    <t>Individual
Subconsultant exp.</t>
  </si>
  <si>
    <t>Company Subconsultant 4</t>
  </si>
  <si>
    <t>Company Subconsultant 5</t>
  </si>
  <si>
    <t>Company
Subconsultant exp.</t>
  </si>
  <si>
    <t>Item</t>
  </si>
  <si>
    <t>Subtotal PEx</t>
  </si>
  <si>
    <t>Project/Job  name</t>
  </si>
  <si>
    <t>Project/Job number</t>
  </si>
  <si>
    <t>Modified by</t>
  </si>
  <si>
    <t>Total Expenses</t>
  </si>
  <si>
    <t>Modified Date</t>
  </si>
  <si>
    <t>Contingency *</t>
  </si>
  <si>
    <t>* Contingency - is calculated as a percentage of total costs decreasing from 10% by 1 per centage point each 6 months and can be overwritten.</t>
  </si>
  <si>
    <t>Please insert dates &gt;&gt;&gt;</t>
  </si>
  <si>
    <t>Forecast Cum Costs</t>
  </si>
  <si>
    <t>Forecast Cum Cashflow</t>
  </si>
  <si>
    <t>Project Name</t>
  </si>
  <si>
    <t>Project Number</t>
  </si>
  <si>
    <r>
      <t xml:space="preserve">Please input </t>
    </r>
    <r>
      <rPr>
        <b/>
        <u/>
        <sz val="16"/>
        <rFont val="Arial"/>
        <family val="2"/>
        <charset val="238"/>
      </rPr>
      <t>days</t>
    </r>
    <r>
      <rPr>
        <b/>
        <sz val="16"/>
        <rFont val="Arial"/>
        <family val="2"/>
        <charset val="238"/>
      </rPr>
      <t xml:space="preserve"> of staff according to staff grades and accounting centres</t>
    </r>
  </si>
  <si>
    <t>Project name</t>
  </si>
  <si>
    <t>Project number</t>
  </si>
  <si>
    <t>Sal cost</t>
  </si>
  <si>
    <t>Sal + OHD cost</t>
  </si>
  <si>
    <t>Dates as per front page</t>
  </si>
  <si>
    <t>Please insert expenses net of VAT</t>
  </si>
  <si>
    <t>CURRENCY</t>
  </si>
  <si>
    <t>DATE</t>
  </si>
  <si>
    <t>Currency</t>
  </si>
  <si>
    <t>Please feel free to use this sheet for your calculations!</t>
  </si>
  <si>
    <t>FORECAST</t>
  </si>
  <si>
    <t>Business Overhead</t>
  </si>
  <si>
    <t>Salary Cost</t>
  </si>
  <si>
    <t>Staff Overhead Cost</t>
  </si>
  <si>
    <t>Cum Invoicing</t>
  </si>
  <si>
    <t>Cum Cash In</t>
  </si>
  <si>
    <t>Project Expenses</t>
  </si>
  <si>
    <t>Total Overhead</t>
  </si>
  <si>
    <t>Sutotal SAL+ OHD cost</t>
  </si>
  <si>
    <t>Cost of negative cashflow*</t>
  </si>
  <si>
    <t>Subtotal Sal cost</t>
  </si>
  <si>
    <t>Salary Inflation %  - PLEASE CHECK &gt;&gt;&gt;&gt;&gt;</t>
  </si>
  <si>
    <t xml:space="preserve"> Total</t>
  </si>
  <si>
    <t>Individual Subconsultant 1</t>
  </si>
  <si>
    <t>Individual Subconsultant 2</t>
  </si>
  <si>
    <t>Individual Subconsultant 3</t>
  </si>
  <si>
    <t>Individual Subconsultant 4</t>
  </si>
  <si>
    <t>Individual Subconsultant 5</t>
  </si>
  <si>
    <t>Individual Subconsultant 6</t>
  </si>
  <si>
    <t>Individual Subconsultant 7</t>
  </si>
  <si>
    <t>Electrical</t>
  </si>
  <si>
    <t>Insert Grade 1</t>
  </si>
  <si>
    <t>Insert Grade 2</t>
  </si>
  <si>
    <t>Insert Grade 4</t>
  </si>
  <si>
    <t>Insert Grade 3</t>
  </si>
  <si>
    <t>Insert Grade 5</t>
  </si>
  <si>
    <t>Insert Grade 6</t>
  </si>
  <si>
    <t>Insert Grade 7</t>
  </si>
  <si>
    <t>Insert Grade 8</t>
  </si>
  <si>
    <t>Insert Grade 9</t>
  </si>
  <si>
    <t>Subtotal days</t>
  </si>
  <si>
    <t>Structural</t>
  </si>
  <si>
    <t>INSERT overhead</t>
  </si>
  <si>
    <t>Overhead %</t>
  </si>
  <si>
    <t>Sal + OHD Cost</t>
  </si>
  <si>
    <t>% Profit + Contingency</t>
  </si>
  <si>
    <t>Subtotal OHD</t>
  </si>
  <si>
    <t>Mechanical</t>
  </si>
  <si>
    <t>Bridges</t>
  </si>
  <si>
    <t>Water</t>
  </si>
  <si>
    <t>POLISH ZŁOTY</t>
  </si>
  <si>
    <t xml:space="preserve">interest rate </t>
  </si>
  <si>
    <t>* Cost of negative cashflow:</t>
  </si>
  <si>
    <r>
      <t xml:space="preserve">&lt;&lt;&lt; liczbę z komórki D61 należy </t>
    </r>
    <r>
      <rPr>
        <b/>
        <sz val="12"/>
        <rFont val="Arial"/>
        <family val="2"/>
        <charset val="238"/>
      </rPr>
      <t>przepisać ręcznie</t>
    </r>
    <r>
      <rPr>
        <sz val="12"/>
        <rFont val="Arial"/>
        <family val="2"/>
        <charset val="238"/>
      </rPr>
      <t xml:space="preserve"> do F52</t>
    </r>
  </si>
  <si>
    <t>000000-00</t>
  </si>
  <si>
    <t>Director</t>
  </si>
  <si>
    <t>Manager</t>
  </si>
  <si>
    <t>2018-00-00</t>
  </si>
  <si>
    <t>Teams</t>
  </si>
  <si>
    <t>Grades</t>
  </si>
  <si>
    <t>Locations</t>
  </si>
  <si>
    <t>Administration</t>
  </si>
  <si>
    <t>KRK</t>
  </si>
  <si>
    <t>WSW</t>
  </si>
  <si>
    <t>Environmental</t>
  </si>
  <si>
    <t>Geotechnical</t>
  </si>
  <si>
    <t>Highways</t>
  </si>
  <si>
    <t>Management Consultancy</t>
  </si>
  <si>
    <t>Public Health/Plumbing</t>
  </si>
  <si>
    <t>Resource ID</t>
  </si>
  <si>
    <t>Team</t>
  </si>
  <si>
    <t>Grade</t>
  </si>
  <si>
    <t>Cost per day</t>
  </si>
  <si>
    <t>KRK / WSW</t>
  </si>
  <si>
    <t>Sal Cost</t>
  </si>
  <si>
    <t>OHD Cost</t>
  </si>
  <si>
    <t>Business OHD</t>
  </si>
  <si>
    <t>OHD</t>
  </si>
  <si>
    <t>OTHER 1</t>
  </si>
  <si>
    <t>OTHER 2</t>
  </si>
  <si>
    <t>OTHER 3</t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</si>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</sst>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\ _z_ł_-;\-* #,##0\ _z_ł_-;_-* &quot;-&quot;\ _z_ł_-;_-@_-"/>
    <numFmt numFmtId="164" formatCode="_-* #,##0.00_-;\-* #,##0.00_-;_-* &quot;-&quot;??_-;_-@_-"/>
    <numFmt numFmtId="165" formatCode="#,##0.00_ ;[Red]\-#,##0.00\ "/>
    <numFmt numFmtId="166" formatCode="#,##0_ ;[Red]\-#,##0\ "/>
    <numFmt numFmtId="167" formatCode="[$-809]dd\ mmmm\ yyyy;@"/>
    <numFmt numFmtId="168" formatCode="#,##0.00\ &quot;zł&quot;"/>
    <numFmt numFmtId="169" formatCode="0.0%"/>
    <numFmt numFmtId="170" formatCode="0.0000"/>
  </numFmts>
  <fonts count="32" x14ac:knownFonts="1">
    <font>
      <sz val="10"/>
      <name val="Arial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u/>
      <sz val="10"/>
      <name val="Arial"/>
      <family val="2"/>
      <charset val="238"/>
    </font>
    <font>
      <b/>
      <sz val="16"/>
      <name val="Arial"/>
      <family val="2"/>
      <charset val="238"/>
    </font>
    <font>
      <sz val="16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8"/>
      <color indexed="10"/>
      <name val="Arial"/>
      <family val="2"/>
      <charset val="238"/>
    </font>
    <font>
      <sz val="8"/>
      <name val="Arial"/>
      <family val="2"/>
      <charset val="238"/>
    </font>
    <font>
      <b/>
      <sz val="8"/>
      <color indexed="57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6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i/>
      <sz val="12"/>
      <color indexed="57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8"/>
      <color theme="2" tint="-0.499984740745262"/>
      <name val="Arial"/>
      <family val="2"/>
      <charset val="238"/>
    </font>
    <font>
      <sz val="9"/>
      <name val="Arial"/>
      <family val="2"/>
      <charset val="238"/>
    </font>
    <font>
      <sz val="12"/>
      <name val="Arial"/>
      <family val="2"/>
      <charset val="238"/>
    </font>
    <font>
      <sz val="11"/>
      <name val="Calibri"/>
      <family val="2"/>
      <scheme val="minor"/>
    </font>
    <font>
      <b/>
      <sz val="16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</cellStyleXfs>
  <cellXfs count="30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/>
    <xf numFmtId="0" fontId="0" fillId="0" borderId="0" xfId="0" applyFill="1"/>
    <xf numFmtId="165" fontId="0" fillId="2" borderId="1" xfId="1" applyNumberFormat="1" applyFont="1" applyFill="1" applyBorder="1"/>
    <xf numFmtId="0" fontId="0" fillId="0" borderId="0" xfId="0" applyFill="1" applyBorder="1"/>
    <xf numFmtId="164" fontId="0" fillId="2" borderId="1" xfId="0" applyNumberFormat="1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9" fillId="2" borderId="4" xfId="0" applyFont="1" applyFill="1" applyBorder="1"/>
    <xf numFmtId="0" fontId="6" fillId="0" borderId="0" xfId="0" applyFont="1"/>
    <xf numFmtId="0" fontId="7" fillId="0" borderId="0" xfId="0" applyFont="1"/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1" applyFont="1" applyFill="1"/>
    <xf numFmtId="0" fontId="0" fillId="0" borderId="1" xfId="0" applyBorder="1" applyAlignment="1">
      <alignment horizontal="center" vertical="center"/>
    </xf>
    <xf numFmtId="164" fontId="0" fillId="3" borderId="1" xfId="1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8" xfId="1" applyFont="1" applyFill="1" applyBorder="1"/>
    <xf numFmtId="164" fontId="0" fillId="3" borderId="9" xfId="1" applyFont="1" applyFill="1" applyBorder="1"/>
    <xf numFmtId="164" fontId="0" fillId="3" borderId="10" xfId="1" applyFont="1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2" borderId="12" xfId="1" applyFont="1" applyFill="1" applyBorder="1"/>
    <xf numFmtId="0" fontId="11" fillId="0" borderId="0" xfId="0" applyFont="1"/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6" fontId="9" fillId="0" borderId="0" xfId="0" applyNumberFormat="1" applyFont="1" applyFill="1" applyBorder="1" applyAlignment="1">
      <alignment horizontal="right"/>
    </xf>
    <xf numFmtId="0" fontId="0" fillId="0" borderId="0" xfId="0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15" fillId="0" borderId="1" xfId="0" applyNumberFormat="1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13" xfId="0" applyFont="1" applyBorder="1"/>
    <xf numFmtId="0" fontId="3" fillId="0" borderId="14" xfId="0" applyFont="1" applyBorder="1"/>
    <xf numFmtId="165" fontId="15" fillId="0" borderId="10" xfId="0" applyNumberFormat="1" applyFont="1" applyBorder="1"/>
    <xf numFmtId="165" fontId="0" fillId="2" borderId="13" xfId="1" applyNumberFormat="1" applyFont="1" applyFill="1" applyBorder="1"/>
    <xf numFmtId="165" fontId="0" fillId="0" borderId="10" xfId="2" applyNumberFormat="1" applyFont="1" applyBorder="1"/>
    <xf numFmtId="165" fontId="0" fillId="0" borderId="10" xfId="0" applyNumberFormat="1" applyBorder="1"/>
    <xf numFmtId="0" fontId="14" fillId="0" borderId="0" xfId="0" applyFont="1" applyBorder="1"/>
    <xf numFmtId="0" fontId="16" fillId="5" borderId="0" xfId="0" applyFont="1" applyFill="1" applyBorder="1"/>
    <xf numFmtId="9" fontId="0" fillId="0" borderId="0" xfId="2" applyFont="1" applyBorder="1"/>
    <xf numFmtId="0" fontId="9" fillId="0" borderId="0" xfId="0" applyFont="1"/>
    <xf numFmtId="165" fontId="9" fillId="0" borderId="0" xfId="1" applyNumberFormat="1" applyFont="1" applyFill="1" applyBorder="1"/>
    <xf numFmtId="0" fontId="9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9" fillId="0" borderId="0" xfId="0" applyFont="1" applyFill="1" applyBorder="1"/>
    <xf numFmtId="41" fontId="0" fillId="0" borderId="0" xfId="0" applyNumberFormat="1" applyFill="1" applyBorder="1"/>
    <xf numFmtId="0" fontId="18" fillId="0" borderId="0" xfId="0" applyFont="1"/>
    <xf numFmtId="0" fontId="19" fillId="0" borderId="0" xfId="0" applyFont="1" applyFill="1" applyBorder="1"/>
    <xf numFmtId="0" fontId="18" fillId="0" borderId="0" xfId="0" applyFont="1" applyBorder="1"/>
    <xf numFmtId="164" fontId="0" fillId="0" borderId="0" xfId="0" applyNumberFormat="1"/>
    <xf numFmtId="0" fontId="0" fillId="2" borderId="1" xfId="0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0" borderId="8" xfId="1" applyFon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3" borderId="1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0" fillId="3" borderId="5" xfId="0" applyFill="1" applyBorder="1"/>
    <xf numFmtId="0" fontId="0" fillId="0" borderId="19" xfId="0" applyBorder="1" applyAlignment="1"/>
    <xf numFmtId="17" fontId="0" fillId="2" borderId="1" xfId="0" applyNumberFormat="1" applyFill="1" applyBorder="1"/>
    <xf numFmtId="17" fontId="19" fillId="2" borderId="5" xfId="1" applyNumberFormat="1" applyFont="1" applyFill="1" applyBorder="1"/>
    <xf numFmtId="41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164" fontId="0" fillId="2" borderId="21" xfId="1" applyFont="1" applyFill="1" applyBorder="1"/>
    <xf numFmtId="164" fontId="0" fillId="2" borderId="22" xfId="1" applyFont="1" applyFill="1" applyBorder="1"/>
    <xf numFmtId="0" fontId="3" fillId="0" borderId="23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20" fillId="0" borderId="0" xfId="0" applyFont="1"/>
    <xf numFmtId="0" fontId="0" fillId="0" borderId="4" xfId="0" applyFill="1" applyBorder="1"/>
    <xf numFmtId="164" fontId="0" fillId="2" borderId="24" xfId="0" applyNumberFormat="1" applyFill="1" applyBorder="1"/>
    <xf numFmtId="164" fontId="0" fillId="2" borderId="25" xfId="0" applyNumberFormat="1" applyFill="1" applyBorder="1"/>
    <xf numFmtId="0" fontId="0" fillId="3" borderId="18" xfId="0" applyFill="1" applyBorder="1"/>
    <xf numFmtId="0" fontId="0" fillId="2" borderId="26" xfId="0" applyFill="1" applyBorder="1"/>
    <xf numFmtId="164" fontId="0" fillId="2" borderId="27" xfId="0" applyNumberFormat="1" applyFill="1" applyBorder="1"/>
    <xf numFmtId="0" fontId="0" fillId="0" borderId="20" xfId="0" applyFill="1" applyBorder="1"/>
    <xf numFmtId="164" fontId="0" fillId="2" borderId="11" xfId="1" applyFont="1" applyFill="1" applyBorder="1"/>
    <xf numFmtId="0" fontId="0" fillId="0" borderId="2" xfId="0" applyFill="1" applyBorder="1"/>
    <xf numFmtId="0" fontId="10" fillId="2" borderId="28" xfId="0" applyFont="1" applyFill="1" applyBorder="1"/>
    <xf numFmtId="164" fontId="10" fillId="2" borderId="29" xfId="0" applyNumberFormat="1" applyFont="1" applyFill="1" applyBorder="1"/>
    <xf numFmtId="0" fontId="0" fillId="0" borderId="30" xfId="0" applyFill="1" applyBorder="1"/>
    <xf numFmtId="0" fontId="3" fillId="0" borderId="23" xfId="0" applyFont="1" applyBorder="1"/>
    <xf numFmtId="0" fontId="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3" fillId="2" borderId="10" xfId="1" applyNumberFormat="1" applyFont="1" applyFill="1" applyBorder="1" applyAlignment="1">
      <alignment horizontal="right"/>
    </xf>
    <xf numFmtId="166" fontId="13" fillId="2" borderId="10" xfId="0" applyNumberFormat="1" applyFont="1" applyFill="1" applyBorder="1" applyAlignment="1">
      <alignment horizontal="left"/>
    </xf>
    <xf numFmtId="166" fontId="9" fillId="2" borderId="10" xfId="0" applyNumberFormat="1" applyFont="1" applyFill="1" applyBorder="1" applyAlignment="1">
      <alignment horizontal="right"/>
    </xf>
    <xf numFmtId="166" fontId="9" fillId="2" borderId="1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166" fontId="5" fillId="2" borderId="10" xfId="0" applyNumberFormat="1" applyFont="1" applyFill="1" applyBorder="1" applyAlignment="1">
      <alignment horizontal="right"/>
    </xf>
    <xf numFmtId="165" fontId="5" fillId="2" borderId="1" xfId="1" applyNumberFormat="1" applyFont="1" applyFill="1" applyBorder="1"/>
    <xf numFmtId="165" fontId="5" fillId="2" borderId="10" xfId="1" applyNumberFormat="1" applyFont="1" applyFill="1" applyBorder="1"/>
    <xf numFmtId="0" fontId="5" fillId="0" borderId="0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165" fontId="0" fillId="2" borderId="5" xfId="1" applyNumberFormat="1" applyFont="1" applyFill="1" applyBorder="1"/>
    <xf numFmtId="165" fontId="0" fillId="4" borderId="5" xfId="1" applyNumberFormat="1" applyFont="1" applyFill="1" applyBorder="1"/>
    <xf numFmtId="0" fontId="3" fillId="0" borderId="31" xfId="0" applyFont="1" applyBorder="1"/>
    <xf numFmtId="0" fontId="12" fillId="0" borderId="31" xfId="0" applyFont="1" applyBorder="1"/>
    <xf numFmtId="0" fontId="3" fillId="0" borderId="31" xfId="0" applyFont="1" applyFill="1" applyBorder="1"/>
    <xf numFmtId="9" fontId="0" fillId="2" borderId="10" xfId="2" applyNumberFormat="1" applyFont="1" applyFill="1" applyBorder="1"/>
    <xf numFmtId="0" fontId="3" fillId="0" borderId="18" xfId="0" applyFont="1" applyBorder="1" applyAlignment="1">
      <alignment horizontal="center"/>
    </xf>
    <xf numFmtId="165" fontId="0" fillId="2" borderId="5" xfId="0" applyNumberFormat="1" applyFill="1" applyBorder="1"/>
    <xf numFmtId="165" fontId="15" fillId="0" borderId="5" xfId="0" applyNumberFormat="1" applyFont="1" applyBorder="1"/>
    <xf numFmtId="165" fontId="0" fillId="0" borderId="5" xfId="2" applyNumberFormat="1" applyFont="1" applyBorder="1"/>
    <xf numFmtId="165" fontId="5" fillId="2" borderId="5" xfId="1" applyNumberFormat="1" applyFont="1" applyFill="1" applyBorder="1"/>
    <xf numFmtId="165" fontId="0" fillId="0" borderId="5" xfId="0" applyNumberFormat="1" applyBorder="1"/>
    <xf numFmtId="165" fontId="0" fillId="2" borderId="20" xfId="1" applyNumberFormat="1" applyFont="1" applyFill="1" applyBorder="1"/>
    <xf numFmtId="0" fontId="3" fillId="0" borderId="24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165" fontId="3" fillId="3" borderId="25" xfId="1" applyNumberFormat="1" applyFont="1" applyFill="1" applyBorder="1"/>
    <xf numFmtId="165" fontId="9" fillId="3" borderId="25" xfId="1" applyNumberFormat="1" applyFont="1" applyFill="1" applyBorder="1"/>
    <xf numFmtId="165" fontId="0" fillId="2" borderId="25" xfId="0" applyNumberFormat="1" applyFill="1" applyBorder="1"/>
    <xf numFmtId="165" fontId="15" fillId="0" borderId="25" xfId="0" applyNumberFormat="1" applyFont="1" applyBorder="1"/>
    <xf numFmtId="165" fontId="0" fillId="3" borderId="25" xfId="1" applyNumberFormat="1" applyFont="1" applyFill="1" applyBorder="1"/>
    <xf numFmtId="165" fontId="0" fillId="0" borderId="32" xfId="1" applyNumberFormat="1" applyFont="1" applyFill="1" applyBorder="1"/>
    <xf numFmtId="165" fontId="5" fillId="2" borderId="25" xfId="1" applyNumberFormat="1" applyFont="1" applyFill="1" applyBorder="1"/>
    <xf numFmtId="9" fontId="0" fillId="2" borderId="25" xfId="2" applyNumberFormat="1" applyFont="1" applyFill="1" applyBorder="1"/>
    <xf numFmtId="165" fontId="0" fillId="2" borderId="27" xfId="1" applyNumberFormat="1" applyFont="1" applyFill="1" applyBorder="1"/>
    <xf numFmtId="0" fontId="3" fillId="0" borderId="33" xfId="0" applyFont="1" applyBorder="1"/>
    <xf numFmtId="166" fontId="3" fillId="0" borderId="22" xfId="0" applyNumberFormat="1" applyFont="1" applyFill="1" applyBorder="1" applyAlignment="1">
      <alignment horizontal="right"/>
    </xf>
    <xf numFmtId="165" fontId="9" fillId="3" borderId="1" xfId="1" applyNumberFormat="1" applyFont="1" applyFill="1" applyBorder="1"/>
    <xf numFmtId="165" fontId="9" fillId="3" borderId="10" xfId="1" applyNumberFormat="1" applyFont="1" applyFill="1" applyBorder="1"/>
    <xf numFmtId="10" fontId="3" fillId="2" borderId="12" xfId="2" applyNumberFormat="1" applyFont="1" applyFill="1" applyBorder="1" applyAlignment="1">
      <alignment horizontal="center"/>
    </xf>
    <xf numFmtId="166" fontId="9" fillId="6" borderId="0" xfId="0" applyNumberFormat="1" applyFont="1" applyFill="1" applyBorder="1" applyAlignment="1">
      <alignment horizontal="right"/>
    </xf>
    <xf numFmtId="0" fontId="9" fillId="6" borderId="0" xfId="0" applyFont="1" applyFill="1"/>
    <xf numFmtId="0" fontId="8" fillId="6" borderId="34" xfId="0" applyFont="1" applyFill="1" applyBorder="1"/>
    <xf numFmtId="9" fontId="22" fillId="7" borderId="1" xfId="2" applyFont="1" applyFill="1" applyBorder="1" applyAlignment="1">
      <alignment horizontal="center"/>
    </xf>
    <xf numFmtId="165" fontId="9" fillId="2" borderId="10" xfId="1" applyNumberFormat="1" applyFont="1" applyFill="1" applyBorder="1" applyAlignment="1">
      <alignment horizontal="right"/>
    </xf>
    <xf numFmtId="165" fontId="9" fillId="2" borderId="10" xfId="0" applyNumberFormat="1" applyFont="1" applyFill="1" applyBorder="1" applyAlignment="1">
      <alignment horizontal="right"/>
    </xf>
    <xf numFmtId="0" fontId="16" fillId="8" borderId="0" xfId="0" applyFont="1" applyFill="1" applyBorder="1" applyAlignment="1">
      <alignment horizontal="left"/>
    </xf>
    <xf numFmtId="0" fontId="16" fillId="8" borderId="31" xfId="0" applyFont="1" applyFill="1" applyBorder="1"/>
    <xf numFmtId="166" fontId="16" fillId="8" borderId="10" xfId="0" applyNumberFormat="1" applyFont="1" applyFill="1" applyBorder="1" applyAlignment="1">
      <alignment horizontal="left"/>
    </xf>
    <xf numFmtId="165" fontId="16" fillId="8" borderId="25" xfId="0" applyNumberFormat="1" applyFont="1" applyFill="1" applyBorder="1"/>
    <xf numFmtId="165" fontId="16" fillId="8" borderId="5" xfId="0" applyNumberFormat="1" applyFont="1" applyFill="1" applyBorder="1"/>
    <xf numFmtId="165" fontId="16" fillId="8" borderId="1" xfId="0" applyNumberFormat="1" applyFont="1" applyFill="1" applyBorder="1"/>
    <xf numFmtId="165" fontId="16" fillId="8" borderId="10" xfId="0" applyNumberFormat="1" applyFont="1" applyFill="1" applyBorder="1"/>
    <xf numFmtId="0" fontId="16" fillId="8" borderId="0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13" xfId="0" applyFont="1" applyFill="1" applyBorder="1"/>
    <xf numFmtId="166" fontId="9" fillId="8" borderId="10" xfId="0" applyNumberFormat="1" applyFont="1" applyFill="1" applyBorder="1" applyAlignment="1">
      <alignment horizontal="right"/>
    </xf>
    <xf numFmtId="165" fontId="23" fillId="8" borderId="25" xfId="1" applyNumberFormat="1" applyFont="1" applyFill="1" applyBorder="1"/>
    <xf numFmtId="165" fontId="23" fillId="8" borderId="5" xfId="1" applyNumberFormat="1" applyFont="1" applyFill="1" applyBorder="1"/>
    <xf numFmtId="165" fontId="23" fillId="8" borderId="1" xfId="1" applyNumberFormat="1" applyFont="1" applyFill="1" applyBorder="1"/>
    <xf numFmtId="165" fontId="23" fillId="8" borderId="10" xfId="1" applyNumberFormat="1" applyFont="1" applyFill="1" applyBorder="1"/>
    <xf numFmtId="0" fontId="0" fillId="8" borderId="0" xfId="0" applyFill="1" applyBorder="1"/>
    <xf numFmtId="166" fontId="10" fillId="2" borderId="10" xfId="1" applyNumberFormat="1" applyFont="1" applyFill="1" applyBorder="1" applyAlignment="1">
      <alignment horizontal="right"/>
    </xf>
    <xf numFmtId="166" fontId="10" fillId="2" borderId="10" xfId="0" applyNumberFormat="1" applyFont="1" applyFill="1" applyBorder="1" applyAlignment="1">
      <alignment horizontal="right"/>
    </xf>
    <xf numFmtId="164" fontId="0" fillId="10" borderId="1" xfId="0" applyNumberFormat="1" applyFill="1" applyBorder="1"/>
    <xf numFmtId="164" fontId="0" fillId="11" borderId="1" xfId="1" applyFont="1" applyFill="1" applyBorder="1"/>
    <xf numFmtId="0" fontId="0" fillId="11" borderId="1" xfId="0" applyFill="1" applyBorder="1"/>
    <xf numFmtId="167" fontId="0" fillId="2" borderId="1" xfId="0" applyNumberFormat="1" applyFill="1" applyBorder="1" applyAlignment="1">
      <alignment horizontal="center"/>
    </xf>
    <xf numFmtId="165" fontId="1" fillId="3" borderId="1" xfId="1" applyNumberFormat="1" applyFont="1" applyFill="1" applyBorder="1"/>
    <xf numFmtId="165" fontId="1" fillId="3" borderId="5" xfId="1" applyNumberFormat="1" applyFont="1" applyFill="1" applyBorder="1"/>
    <xf numFmtId="0" fontId="0" fillId="0" borderId="0" xfId="0"/>
    <xf numFmtId="17" fontId="3" fillId="3" borderId="5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0" fillId="3" borderId="1" xfId="3" applyFont="1" applyFill="1" applyBorder="1"/>
    <xf numFmtId="164" fontId="0" fillId="3" borderId="8" xfId="3" applyFont="1" applyFill="1" applyBorder="1"/>
    <xf numFmtId="0" fontId="0" fillId="3" borderId="5" xfId="0" applyFill="1" applyBorder="1"/>
    <xf numFmtId="0" fontId="0" fillId="3" borderId="18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5" fillId="0" borderId="5" xfId="0" applyFont="1" applyBorder="1"/>
    <xf numFmtId="0" fontId="25" fillId="0" borderId="15" xfId="0" applyFont="1" applyBorder="1"/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6" fillId="0" borderId="0" xfId="0" applyFont="1"/>
    <xf numFmtId="0" fontId="3" fillId="0" borderId="42" xfId="0" applyFont="1" applyBorder="1"/>
    <xf numFmtId="10" fontId="3" fillId="10" borderId="42" xfId="2" applyNumberFormat="1" applyFont="1" applyFill="1" applyBorder="1" applyAlignment="1">
      <alignment horizontal="center"/>
    </xf>
    <xf numFmtId="0" fontId="27" fillId="0" borderId="0" xfId="0" applyFont="1"/>
    <xf numFmtId="168" fontId="27" fillId="0" borderId="0" xfId="0" applyNumberFormat="1" applyFont="1"/>
    <xf numFmtId="0" fontId="28" fillId="0" borderId="0" xfId="0" applyFont="1"/>
    <xf numFmtId="170" fontId="0" fillId="0" borderId="0" xfId="0" applyNumberFormat="1"/>
    <xf numFmtId="2" fontId="0" fillId="0" borderId="0" xfId="0" applyNumberFormat="1"/>
    <xf numFmtId="164" fontId="0" fillId="10" borderId="1" xfId="1" applyFont="1" applyFill="1" applyBorder="1"/>
    <xf numFmtId="2" fontId="28" fillId="10" borderId="1" xfId="0" applyNumberFormat="1" applyFont="1" applyFill="1" applyBorder="1"/>
    <xf numFmtId="0" fontId="1" fillId="0" borderId="0" xfId="0" applyFont="1"/>
    <xf numFmtId="169" fontId="0" fillId="10" borderId="0" xfId="0" applyNumberFormat="1" applyFill="1"/>
    <xf numFmtId="0" fontId="4" fillId="2" borderId="5" xfId="0" applyFont="1" applyFill="1" applyBorder="1" applyAlignment="1">
      <alignment horizontal="center"/>
    </xf>
    <xf numFmtId="0" fontId="1" fillId="0" borderId="0" xfId="5"/>
    <xf numFmtId="0" fontId="1" fillId="0" borderId="0" xfId="5" applyFont="1"/>
    <xf numFmtId="0" fontId="29" fillId="0" borderId="43" xfId="5" applyFont="1" applyBorder="1" applyProtection="1">
      <protection hidden="1"/>
    </xf>
    <xf numFmtId="0" fontId="1" fillId="3" borderId="1" xfId="5" applyFill="1" applyBorder="1" applyAlignment="1" applyProtection="1">
      <alignment horizontal="center"/>
      <protection locked="0"/>
    </xf>
    <xf numFmtId="0" fontId="1" fillId="10" borderId="1" xfId="5" applyFill="1" applyBorder="1" applyAlignment="1" applyProtection="1">
      <alignment horizontal="center"/>
      <protection locked="0"/>
    </xf>
    <xf numFmtId="17" fontId="18" fillId="10" borderId="5" xfId="1" applyNumberFormat="1" applyFont="1" applyFill="1" applyBorder="1"/>
    <xf numFmtId="17" fontId="19" fillId="10" borderId="5" xfId="1" applyNumberFormat="1" applyFont="1" applyFill="1" applyBorder="1"/>
    <xf numFmtId="1" fontId="19" fillId="10" borderId="5" xfId="1" applyNumberFormat="1" applyFont="1" applyFill="1" applyBorder="1"/>
    <xf numFmtId="0" fontId="1" fillId="0" borderId="1" xfId="5" applyFont="1" applyBorder="1"/>
    <xf numFmtId="0" fontId="1" fillId="0" borderId="1" xfId="5" applyBorder="1"/>
    <xf numFmtId="1" fontId="1" fillId="10" borderId="1" xfId="5" applyNumberFormat="1" applyFill="1" applyBorder="1"/>
    <xf numFmtId="0" fontId="1" fillId="10" borderId="1" xfId="5" applyFill="1" applyBorder="1"/>
    <xf numFmtId="0" fontId="1" fillId="11" borderId="1" xfId="5" applyFill="1" applyBorder="1"/>
    <xf numFmtId="9" fontId="1" fillId="11" borderId="1" xfId="5" applyNumberFormat="1" applyFill="1" applyBorder="1"/>
    <xf numFmtId="0" fontId="1" fillId="0" borderId="0" xfId="5" applyFill="1"/>
    <xf numFmtId="0" fontId="8" fillId="0" borderId="0" xfId="0" applyFont="1" applyFill="1" applyBorder="1"/>
    <xf numFmtId="0" fontId="9" fillId="0" borderId="0" xfId="0" applyFont="1" applyFill="1"/>
    <xf numFmtId="9" fontId="22" fillId="0" borderId="0" xfId="2" applyFont="1" applyFill="1" applyBorder="1" applyAlignment="1">
      <alignment horizontal="center"/>
    </xf>
    <xf numFmtId="17" fontId="19" fillId="0" borderId="5" xfId="1" applyNumberFormat="1" applyFont="1" applyFill="1" applyBorder="1"/>
    <xf numFmtId="9" fontId="0" fillId="3" borderId="5" xfId="0" applyNumberFormat="1" applyFill="1" applyBorder="1"/>
    <xf numFmtId="0" fontId="31" fillId="0" borderId="0" xfId="0" applyFont="1" applyFill="1" applyBorder="1" applyAlignment="1"/>
    <xf numFmtId="164" fontId="0" fillId="10" borderId="16" xfId="0" applyNumberFormat="1" applyFill="1" applyBorder="1"/>
    <xf numFmtId="0" fontId="30" fillId="0" borderId="0" xfId="0" applyFont="1" applyFill="1" applyBorder="1" applyAlignment="1">
      <alignment horizontal="center" vertical="center" textRotation="90"/>
    </xf>
    <xf numFmtId="164" fontId="31" fillId="0" borderId="0" xfId="0" applyNumberFormat="1" applyFont="1" applyFill="1" applyBorder="1"/>
    <xf numFmtId="164" fontId="31" fillId="0" borderId="0" xfId="0" applyNumberFormat="1" applyFont="1" applyFill="1" applyBorder="1" applyAlignment="1">
      <alignment horizontal="center"/>
    </xf>
    <xf numFmtId="0" fontId="30" fillId="0" borderId="35" xfId="0" applyFont="1" applyFill="1" applyBorder="1" applyAlignment="1">
      <alignment horizontal="center" vertical="center" textRotation="90"/>
    </xf>
    <xf numFmtId="0" fontId="31" fillId="0" borderId="35" xfId="0" applyFont="1" applyFill="1" applyBorder="1"/>
    <xf numFmtId="0" fontId="31" fillId="0" borderId="44" xfId="0" applyFont="1" applyFill="1" applyBorder="1"/>
    <xf numFmtId="0" fontId="0" fillId="3" borderId="7" xfId="0" applyFill="1" applyBorder="1"/>
    <xf numFmtId="0" fontId="0" fillId="3" borderId="1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41" xfId="0" applyBorder="1"/>
    <xf numFmtId="164" fontId="0" fillId="10" borderId="8" xfId="0" applyNumberFormat="1" applyFill="1" applyBorder="1"/>
    <xf numFmtId="164" fontId="0" fillId="9" borderId="8" xfId="0" applyNumberFormat="1" applyFill="1" applyBorder="1" applyAlignment="1">
      <alignment horizontal="center"/>
    </xf>
    <xf numFmtId="164" fontId="0" fillId="2" borderId="8" xfId="0" applyNumberFormat="1" applyFill="1" applyBorder="1"/>
    <xf numFmtId="164" fontId="0" fillId="2" borderId="9" xfId="0" applyNumberFormat="1" applyFill="1" applyBorder="1"/>
    <xf numFmtId="0" fontId="25" fillId="0" borderId="13" xfId="0" applyFont="1" applyBorder="1"/>
    <xf numFmtId="0" fontId="9" fillId="0" borderId="39" xfId="0" applyFont="1" applyBorder="1" applyAlignment="1"/>
    <xf numFmtId="164" fontId="0" fillId="10" borderId="11" xfId="0" applyNumberFormat="1" applyFill="1" applyBorder="1"/>
    <xf numFmtId="164" fontId="0" fillId="9" borderId="11" xfId="0" applyNumberFormat="1" applyFill="1" applyBorder="1" applyAlignment="1">
      <alignment horizontal="center"/>
    </xf>
    <xf numFmtId="164" fontId="0" fillId="2" borderId="12" xfId="0" applyNumberFormat="1" applyFill="1" applyBorder="1"/>
    <xf numFmtId="164" fontId="0" fillId="10" borderId="9" xfId="0" applyNumberFormat="1" applyFill="1" applyBorder="1"/>
    <xf numFmtId="164" fontId="0" fillId="10" borderId="17" xfId="0" applyNumberFormat="1" applyFill="1" applyBorder="1"/>
    <xf numFmtId="164" fontId="0" fillId="10" borderId="21" xfId="0" applyNumberFormat="1" applyFill="1" applyBorder="1"/>
    <xf numFmtId="164" fontId="0" fillId="10" borderId="22" xfId="0" applyNumberFormat="1" applyFill="1" applyBorder="1"/>
    <xf numFmtId="164" fontId="0" fillId="9" borderId="18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20" xfId="0" applyNumberFormat="1" applyFill="1" applyBorder="1" applyAlignment="1">
      <alignment horizontal="center"/>
    </xf>
    <xf numFmtId="0" fontId="1" fillId="3" borderId="8" xfId="0" applyNumberFormat="1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4" fontId="0" fillId="3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21" fillId="2" borderId="23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36" xfId="0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 applyProtection="1">
      <alignment horizontal="center"/>
      <protection locked="0"/>
    </xf>
    <xf numFmtId="0" fontId="3" fillId="3" borderId="37" xfId="0" applyFont="1" applyFill="1" applyBorder="1" applyAlignment="1" applyProtection="1">
      <alignment horizontal="center"/>
      <protection locked="0"/>
    </xf>
    <xf numFmtId="0" fontId="3" fillId="3" borderId="19" xfId="0" applyFont="1" applyFill="1" applyBorder="1" applyAlignment="1" applyProtection="1">
      <alignment horizontal="center"/>
      <protection locked="0"/>
    </xf>
    <xf numFmtId="0" fontId="3" fillId="3" borderId="38" xfId="0" applyFont="1" applyFill="1" applyBorder="1" applyAlignment="1" applyProtection="1">
      <alignment horizontal="center"/>
      <protection locked="0"/>
    </xf>
    <xf numFmtId="0" fontId="3" fillId="3" borderId="11" xfId="0" applyFont="1" applyFill="1" applyBorder="1" applyAlignment="1" applyProtection="1">
      <alignment horizontal="center"/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2" borderId="4" xfId="0" applyFill="1" applyBorder="1" applyAlignment="1"/>
    <xf numFmtId="0" fontId="0" fillId="0" borderId="5" xfId="0" applyBorder="1" applyAlignment="1"/>
    <xf numFmtId="41" fontId="0" fillId="2" borderId="4" xfId="0" applyNumberFormat="1" applyFill="1" applyBorder="1" applyAlignment="1">
      <alignment horizontal="center"/>
    </xf>
    <xf numFmtId="41" fontId="0" fillId="2" borderId="5" xfId="0" applyNumberFormat="1" applyFill="1" applyBorder="1" applyAlignment="1">
      <alignment horizontal="center"/>
    </xf>
    <xf numFmtId="0" fontId="6" fillId="2" borderId="40" xfId="0" applyFont="1" applyFill="1" applyBorder="1" applyAlignment="1">
      <alignment horizontal="center" vertical="center" textRotation="90"/>
    </xf>
    <xf numFmtId="0" fontId="6" fillId="2" borderId="32" xfId="0" applyFont="1" applyFill="1" applyBorder="1" applyAlignment="1">
      <alignment horizontal="center" vertical="center" textRotation="90"/>
    </xf>
    <xf numFmtId="0" fontId="6" fillId="2" borderId="29" xfId="0" applyFont="1" applyFill="1" applyBorder="1" applyAlignment="1">
      <alignment horizontal="center" vertical="center" textRotation="90"/>
    </xf>
    <xf numFmtId="0" fontId="8" fillId="2" borderId="4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3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4" xfId="0" applyFill="1" applyBorder="1" applyAlignment="1">
      <alignment horizontal="center" vertical="center" textRotation="90" wrapText="1"/>
    </xf>
  </cellXfs>
  <cellStyles count="6">
    <cellStyle name="Comma" xfId="1" builtinId="3"/>
    <cellStyle name="Comma 2" xfId="3"/>
    <cellStyle name="Normal" xfId="0" builtinId="0"/>
    <cellStyle name="Normal 2" xfId="5"/>
    <cellStyle name="Percent" xfId="2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Cashflow</a:t>
            </a:r>
          </a:p>
        </c:rich>
      </c:tx>
      <c:layout>
        <c:manualLayout>
          <c:xMode val="edge"/>
          <c:yMode val="edge"/>
          <c:x val="0.41261633919338181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40434332989035E-2"/>
          <c:y val="0.12542372881355818"/>
          <c:w val="0.93691830403309262"/>
          <c:h val="0.8050847457627076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Forecast!$E$28:$BL$28</c:f>
              <c:numCache>
                <c:formatCode>#\ ##0.00_ ;[Red]\-#\ ##0.00\ </c:formatCode>
                <c:ptCount val="60"/>
                <c:pt idx="0">
                  <c:v>-11452.54</c:v>
                </c:pt>
                <c:pt idx="1">
                  <c:v>-12136.080000000002</c:v>
                </c:pt>
                <c:pt idx="2">
                  <c:v>-12819.620000000003</c:v>
                </c:pt>
                <c:pt idx="3">
                  <c:v>-14446.960000000003</c:v>
                </c:pt>
                <c:pt idx="4">
                  <c:v>-15304.960000000003</c:v>
                </c:pt>
                <c:pt idx="5">
                  <c:v>-16248.760000000002</c:v>
                </c:pt>
                <c:pt idx="6">
                  <c:v>-16248.760000000002</c:v>
                </c:pt>
                <c:pt idx="7">
                  <c:v>-16248.760000000002</c:v>
                </c:pt>
                <c:pt idx="8">
                  <c:v>-16248.760000000002</c:v>
                </c:pt>
                <c:pt idx="9">
                  <c:v>-16248.760000000002</c:v>
                </c:pt>
                <c:pt idx="10">
                  <c:v>-16248.760000000002</c:v>
                </c:pt>
                <c:pt idx="11">
                  <c:v>-16248.760000000002</c:v>
                </c:pt>
                <c:pt idx="12">
                  <c:v>-16248.760000000002</c:v>
                </c:pt>
                <c:pt idx="13">
                  <c:v>-16248.760000000002</c:v>
                </c:pt>
                <c:pt idx="14">
                  <c:v>-16248.760000000002</c:v>
                </c:pt>
                <c:pt idx="15">
                  <c:v>-16248.760000000002</c:v>
                </c:pt>
                <c:pt idx="16">
                  <c:v>-16248.760000000002</c:v>
                </c:pt>
                <c:pt idx="17">
                  <c:v>-16248.760000000002</c:v>
                </c:pt>
                <c:pt idx="18">
                  <c:v>-16248.760000000002</c:v>
                </c:pt>
                <c:pt idx="19">
                  <c:v>-16248.760000000002</c:v>
                </c:pt>
                <c:pt idx="20">
                  <c:v>-16248.760000000002</c:v>
                </c:pt>
                <c:pt idx="21">
                  <c:v>-16248.760000000002</c:v>
                </c:pt>
                <c:pt idx="22">
                  <c:v>-16248.760000000002</c:v>
                </c:pt>
                <c:pt idx="23">
                  <c:v>-16248.760000000002</c:v>
                </c:pt>
                <c:pt idx="24">
                  <c:v>-16248.760000000002</c:v>
                </c:pt>
                <c:pt idx="25">
                  <c:v>-16248.760000000002</c:v>
                </c:pt>
                <c:pt idx="26">
                  <c:v>-16248.760000000002</c:v>
                </c:pt>
                <c:pt idx="27">
                  <c:v>-16248.760000000002</c:v>
                </c:pt>
                <c:pt idx="28">
                  <c:v>-16248.760000000002</c:v>
                </c:pt>
                <c:pt idx="29">
                  <c:v>-16248.760000000002</c:v>
                </c:pt>
                <c:pt idx="30">
                  <c:v>-16248.760000000002</c:v>
                </c:pt>
                <c:pt idx="31">
                  <c:v>-16248.760000000002</c:v>
                </c:pt>
                <c:pt idx="32">
                  <c:v>-16248.760000000002</c:v>
                </c:pt>
                <c:pt idx="33">
                  <c:v>-16248.760000000002</c:v>
                </c:pt>
                <c:pt idx="34">
                  <c:v>-16248.760000000002</c:v>
                </c:pt>
                <c:pt idx="35">
                  <c:v>-16248.760000000002</c:v>
                </c:pt>
                <c:pt idx="36">
                  <c:v>-16248.760000000002</c:v>
                </c:pt>
                <c:pt idx="37">
                  <c:v>-16248.760000000002</c:v>
                </c:pt>
                <c:pt idx="38">
                  <c:v>-16248.760000000002</c:v>
                </c:pt>
                <c:pt idx="39">
                  <c:v>-16248.760000000002</c:v>
                </c:pt>
                <c:pt idx="40">
                  <c:v>-16248.760000000002</c:v>
                </c:pt>
                <c:pt idx="41">
                  <c:v>-16248.760000000002</c:v>
                </c:pt>
                <c:pt idx="42">
                  <c:v>-16248.760000000002</c:v>
                </c:pt>
                <c:pt idx="43">
                  <c:v>-16248.760000000002</c:v>
                </c:pt>
                <c:pt idx="44">
                  <c:v>-16248.760000000002</c:v>
                </c:pt>
                <c:pt idx="45">
                  <c:v>-16248.760000000002</c:v>
                </c:pt>
                <c:pt idx="46">
                  <c:v>-16248.760000000002</c:v>
                </c:pt>
                <c:pt idx="47">
                  <c:v>-16248.760000000002</c:v>
                </c:pt>
                <c:pt idx="48">
                  <c:v>-16248.760000000002</c:v>
                </c:pt>
                <c:pt idx="49">
                  <c:v>-16248.760000000002</c:v>
                </c:pt>
                <c:pt idx="50">
                  <c:v>-16248.760000000002</c:v>
                </c:pt>
                <c:pt idx="51">
                  <c:v>-16248.760000000002</c:v>
                </c:pt>
                <c:pt idx="52">
                  <c:v>-16248.760000000002</c:v>
                </c:pt>
                <c:pt idx="53">
                  <c:v>-16248.760000000002</c:v>
                </c:pt>
                <c:pt idx="54">
                  <c:v>-16248.760000000002</c:v>
                </c:pt>
                <c:pt idx="55">
                  <c:v>-16248.760000000002</c:v>
                </c:pt>
                <c:pt idx="56">
                  <c:v>-16248.760000000002</c:v>
                </c:pt>
                <c:pt idx="57">
                  <c:v>-16248.760000000002</c:v>
                </c:pt>
                <c:pt idx="58">
                  <c:v>-16248.760000000002</c:v>
                </c:pt>
                <c:pt idx="59">
                  <c:v>-16248.760000000002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49-4BEB-96BC-8C162DC2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68128"/>
        <c:axId val="233031240"/>
      </c:lineChart>
      <c:catAx>
        <c:axId val="2303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330312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303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\ ##0.00_ ;[Red]\-#\ 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30368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2267" cy="56263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S38"/>
  <sheetViews>
    <sheetView zoomScale="90" zoomScaleNormal="90" workbookViewId="0">
      <selection activeCell="G32" sqref="G32"/>
    </sheetView>
  </sheetViews>
  <sheetFormatPr defaultColWidth="15.7109375" defaultRowHeight="12.75" x14ac:dyDescent="0.2"/>
  <cols>
    <col min="1" max="1" width="3" style="41" customWidth="1"/>
    <col min="2" max="2" width="25.42578125" customWidth="1"/>
    <col min="3" max="3" width="19.5703125" customWidth="1"/>
    <col min="4" max="4" width="21.42578125" bestFit="1" customWidth="1"/>
    <col min="5" max="64" width="15.7109375" customWidth="1"/>
  </cols>
  <sheetData>
    <row r="1" spans="1:64" ht="24" customHeight="1" thickBot="1" x14ac:dyDescent="0.25">
      <c r="B1" s="199"/>
    </row>
    <row r="2" spans="1:64" x14ac:dyDescent="0.2">
      <c r="B2" s="103" t="s">
        <v>128</v>
      </c>
      <c r="C2" s="269" t="s">
        <v>128</v>
      </c>
      <c r="D2" s="270"/>
      <c r="F2" s="88" t="s">
        <v>120</v>
      </c>
      <c r="G2" s="261" t="s">
        <v>120</v>
      </c>
      <c r="H2" s="262"/>
      <c r="I2" s="263"/>
    </row>
    <row r="3" spans="1:64" x14ac:dyDescent="0.2">
      <c r="B3" s="51" t="s">
        <v>129</v>
      </c>
      <c r="C3" s="271" t="s">
        <v>185</v>
      </c>
      <c r="D3" s="272"/>
      <c r="F3" s="89" t="s">
        <v>122</v>
      </c>
      <c r="G3" s="264" t="s">
        <v>188</v>
      </c>
      <c r="H3" s="265"/>
      <c r="I3" s="266"/>
    </row>
    <row r="4" spans="1:64" ht="13.5" thickBot="1" x14ac:dyDescent="0.25">
      <c r="B4" s="51" t="s">
        <v>6</v>
      </c>
      <c r="C4" s="271" t="s">
        <v>186</v>
      </c>
      <c r="D4" s="272"/>
      <c r="F4" s="52" t="s">
        <v>139</v>
      </c>
      <c r="G4" s="275" t="s">
        <v>181</v>
      </c>
      <c r="H4" s="275"/>
      <c r="I4" s="276"/>
    </row>
    <row r="5" spans="1:64" ht="13.5" thickBot="1" x14ac:dyDescent="0.25">
      <c r="B5" s="52" t="s">
        <v>7</v>
      </c>
      <c r="C5" s="273" t="s">
        <v>187</v>
      </c>
      <c r="D5" s="274"/>
    </row>
    <row r="6" spans="1:64" ht="13.5" thickBot="1" x14ac:dyDescent="0.25">
      <c r="B6" s="37"/>
      <c r="C6" s="38"/>
      <c r="D6" s="38"/>
      <c r="F6" s="39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</row>
    <row r="7" spans="1:64" s="49" customFormat="1" ht="13.5" thickBot="1" x14ac:dyDescent="0.25">
      <c r="D7" s="130" t="s">
        <v>14</v>
      </c>
      <c r="E7" s="123" t="s">
        <v>15</v>
      </c>
      <c r="F7" s="44" t="s">
        <v>16</v>
      </c>
      <c r="G7" s="44" t="s">
        <v>17</v>
      </c>
      <c r="H7" s="44" t="s">
        <v>18</v>
      </c>
      <c r="I7" s="44" t="s">
        <v>19</v>
      </c>
      <c r="J7" s="44" t="s">
        <v>20</v>
      </c>
      <c r="K7" s="44" t="s">
        <v>21</v>
      </c>
      <c r="L7" s="44" t="s">
        <v>22</v>
      </c>
      <c r="M7" s="44" t="s">
        <v>23</v>
      </c>
      <c r="N7" s="44" t="s">
        <v>24</v>
      </c>
      <c r="O7" s="44" t="s">
        <v>25</v>
      </c>
      <c r="P7" s="44" t="s">
        <v>26</v>
      </c>
      <c r="Q7" s="44" t="s">
        <v>27</v>
      </c>
      <c r="R7" s="44" t="s">
        <v>28</v>
      </c>
      <c r="S7" s="44" t="s">
        <v>29</v>
      </c>
      <c r="T7" s="44" t="s">
        <v>30</v>
      </c>
      <c r="U7" s="44" t="s">
        <v>31</v>
      </c>
      <c r="V7" s="44" t="s">
        <v>32</v>
      </c>
      <c r="W7" s="44" t="s">
        <v>33</v>
      </c>
      <c r="X7" s="44" t="s">
        <v>34</v>
      </c>
      <c r="Y7" s="44" t="s">
        <v>35</v>
      </c>
      <c r="Z7" s="44" t="s">
        <v>36</v>
      </c>
      <c r="AA7" s="44" t="s">
        <v>37</v>
      </c>
      <c r="AB7" s="44" t="s">
        <v>38</v>
      </c>
      <c r="AC7" s="44" t="s">
        <v>39</v>
      </c>
      <c r="AD7" s="44" t="s">
        <v>40</v>
      </c>
      <c r="AE7" s="44" t="s">
        <v>41</v>
      </c>
      <c r="AF7" s="44" t="s">
        <v>42</v>
      </c>
      <c r="AG7" s="44" t="s">
        <v>43</v>
      </c>
      <c r="AH7" s="44" t="s">
        <v>44</v>
      </c>
      <c r="AI7" s="44" t="s">
        <v>45</v>
      </c>
      <c r="AJ7" s="44" t="s">
        <v>46</v>
      </c>
      <c r="AK7" s="44" t="s">
        <v>47</v>
      </c>
      <c r="AL7" s="44" t="s">
        <v>48</v>
      </c>
      <c r="AM7" s="44" t="s">
        <v>49</v>
      </c>
      <c r="AN7" s="44" t="s">
        <v>50</v>
      </c>
      <c r="AO7" s="44" t="s">
        <v>51</v>
      </c>
      <c r="AP7" s="44" t="s">
        <v>52</v>
      </c>
      <c r="AQ7" s="44" t="s">
        <v>53</v>
      </c>
      <c r="AR7" s="44" t="s">
        <v>54</v>
      </c>
      <c r="AS7" s="44" t="s">
        <v>55</v>
      </c>
      <c r="AT7" s="44" t="s">
        <v>56</v>
      </c>
      <c r="AU7" s="44" t="s">
        <v>57</v>
      </c>
      <c r="AV7" s="44" t="s">
        <v>58</v>
      </c>
      <c r="AW7" s="44" t="s">
        <v>59</v>
      </c>
      <c r="AX7" s="44" t="s">
        <v>60</v>
      </c>
      <c r="AY7" s="44" t="s">
        <v>61</v>
      </c>
      <c r="AZ7" s="44" t="s">
        <v>62</v>
      </c>
      <c r="BA7" s="44" t="s">
        <v>63</v>
      </c>
      <c r="BB7" s="44" t="s">
        <v>64</v>
      </c>
      <c r="BC7" s="44" t="s">
        <v>65</v>
      </c>
      <c r="BD7" s="44" t="s">
        <v>66</v>
      </c>
      <c r="BE7" s="44" t="s">
        <v>67</v>
      </c>
      <c r="BF7" s="44" t="s">
        <v>68</v>
      </c>
      <c r="BG7" s="44" t="s">
        <v>69</v>
      </c>
      <c r="BH7" s="44" t="s">
        <v>70</v>
      </c>
      <c r="BI7" s="44" t="s">
        <v>71</v>
      </c>
      <c r="BJ7" s="44" t="s">
        <v>72</v>
      </c>
      <c r="BK7" s="44" t="s">
        <v>73</v>
      </c>
      <c r="BL7" s="45" t="s">
        <v>74</v>
      </c>
    </row>
    <row r="8" spans="1:64" s="41" customFormat="1" x14ac:dyDescent="0.2">
      <c r="B8" s="267" t="s">
        <v>141</v>
      </c>
      <c r="C8" s="268"/>
      <c r="D8" s="131" t="s">
        <v>125</v>
      </c>
      <c r="E8" s="177">
        <v>43191</v>
      </c>
      <c r="F8" s="177">
        <v>43221</v>
      </c>
      <c r="G8" s="177">
        <v>43252</v>
      </c>
      <c r="H8" s="177">
        <v>43282</v>
      </c>
      <c r="I8" s="177">
        <v>43313</v>
      </c>
      <c r="J8" s="177">
        <v>43344</v>
      </c>
      <c r="K8" s="177">
        <v>43374</v>
      </c>
      <c r="L8" s="177">
        <v>43405</v>
      </c>
      <c r="M8" s="177">
        <v>43435</v>
      </c>
      <c r="N8" s="177">
        <v>43466</v>
      </c>
      <c r="O8" s="177">
        <v>43497</v>
      </c>
      <c r="P8" s="177">
        <v>43525</v>
      </c>
      <c r="Q8" s="177">
        <v>43556</v>
      </c>
      <c r="R8" s="177">
        <v>43586</v>
      </c>
      <c r="S8" s="177">
        <v>43617</v>
      </c>
      <c r="T8" s="177">
        <v>43647</v>
      </c>
      <c r="U8" s="177">
        <v>43678</v>
      </c>
      <c r="V8" s="177">
        <v>43709</v>
      </c>
      <c r="W8" s="177">
        <v>43739</v>
      </c>
      <c r="X8" s="177">
        <v>43770</v>
      </c>
      <c r="Y8" s="177">
        <v>43800</v>
      </c>
      <c r="Z8" s="177">
        <v>43831</v>
      </c>
      <c r="AA8" s="177">
        <v>43862</v>
      </c>
      <c r="AB8" s="177">
        <v>43891</v>
      </c>
      <c r="AC8" s="177">
        <v>43922</v>
      </c>
      <c r="AD8" s="177">
        <v>43952</v>
      </c>
      <c r="AE8" s="177">
        <v>43983</v>
      </c>
      <c r="AF8" s="177">
        <v>44013</v>
      </c>
      <c r="AG8" s="177">
        <v>44044</v>
      </c>
      <c r="AH8" s="177">
        <v>44075</v>
      </c>
      <c r="AI8" s="177">
        <v>44105</v>
      </c>
      <c r="AJ8" s="177">
        <v>44136</v>
      </c>
      <c r="AK8" s="177">
        <v>44166</v>
      </c>
      <c r="AL8" s="177">
        <v>44197</v>
      </c>
      <c r="AM8" s="177">
        <v>44228</v>
      </c>
      <c r="AN8" s="177">
        <v>44256</v>
      </c>
      <c r="AO8" s="177">
        <v>44287</v>
      </c>
      <c r="AP8" s="177">
        <v>44317</v>
      </c>
      <c r="AQ8" s="177">
        <v>44348</v>
      </c>
      <c r="AR8" s="177">
        <v>44378</v>
      </c>
      <c r="AS8" s="177">
        <v>44409</v>
      </c>
      <c r="AT8" s="177">
        <v>44440</v>
      </c>
      <c r="AU8" s="177">
        <v>44470</v>
      </c>
      <c r="AV8" s="177">
        <v>44501</v>
      </c>
      <c r="AW8" s="177">
        <v>44531</v>
      </c>
      <c r="AX8" s="177">
        <v>44562</v>
      </c>
      <c r="AY8" s="177">
        <v>44593</v>
      </c>
      <c r="AZ8" s="177">
        <v>44621</v>
      </c>
      <c r="BA8" s="177">
        <v>44652</v>
      </c>
      <c r="BB8" s="177">
        <v>44682</v>
      </c>
      <c r="BC8" s="177">
        <v>44713</v>
      </c>
      <c r="BD8" s="177">
        <v>44743</v>
      </c>
      <c r="BE8" s="177">
        <v>44774</v>
      </c>
      <c r="BF8" s="177">
        <v>44805</v>
      </c>
      <c r="BG8" s="177">
        <v>44835</v>
      </c>
      <c r="BH8" s="177">
        <v>44866</v>
      </c>
      <c r="BI8" s="177">
        <v>44896</v>
      </c>
      <c r="BJ8" s="177">
        <v>44927</v>
      </c>
      <c r="BK8" s="177">
        <v>44958</v>
      </c>
      <c r="BL8" s="177">
        <v>44986</v>
      </c>
    </row>
    <row r="9" spans="1:64" s="41" customFormat="1" ht="18" x14ac:dyDescent="0.25">
      <c r="A9" s="104"/>
      <c r="B9" s="119" t="s">
        <v>8</v>
      </c>
      <c r="C9" s="168">
        <f>SUM(D9:BL9)</f>
        <v>0</v>
      </c>
      <c r="D9" s="132">
        <v>0</v>
      </c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4"/>
    </row>
    <row r="10" spans="1:64" s="37" customFormat="1" x14ac:dyDescent="0.2">
      <c r="A10" s="104"/>
      <c r="B10" s="119" t="s">
        <v>9</v>
      </c>
      <c r="C10" s="109">
        <f>SUM(D10:BL10)</f>
        <v>0</v>
      </c>
      <c r="D10" s="133">
        <v>0</v>
      </c>
      <c r="E10" s="175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4"/>
    </row>
    <row r="11" spans="1:64" s="41" customFormat="1" x14ac:dyDescent="0.2">
      <c r="A11" s="104"/>
      <c r="B11" s="119" t="s">
        <v>10</v>
      </c>
      <c r="C11" s="106">
        <f>C10-C9</f>
        <v>0</v>
      </c>
      <c r="D11" s="134">
        <f>D10-D9</f>
        <v>0</v>
      </c>
      <c r="E11" s="124">
        <f>D9+E9-D10-E10</f>
        <v>0</v>
      </c>
      <c r="F11" s="42">
        <f>E11+F9-F10</f>
        <v>0</v>
      </c>
      <c r="G11" s="42">
        <f t="shared" ref="G11:BL11" si="0">F11+G9-G10</f>
        <v>0</v>
      </c>
      <c r="H11" s="42">
        <f t="shared" si="0"/>
        <v>0</v>
      </c>
      <c r="I11" s="42">
        <f t="shared" si="0"/>
        <v>0</v>
      </c>
      <c r="J11" s="42">
        <f t="shared" si="0"/>
        <v>0</v>
      </c>
      <c r="K11" s="42">
        <f t="shared" si="0"/>
        <v>0</v>
      </c>
      <c r="L11" s="42">
        <f t="shared" si="0"/>
        <v>0</v>
      </c>
      <c r="M11" s="42">
        <f t="shared" si="0"/>
        <v>0</v>
      </c>
      <c r="N11" s="42">
        <f t="shared" si="0"/>
        <v>0</v>
      </c>
      <c r="O11" s="42">
        <f t="shared" si="0"/>
        <v>0</v>
      </c>
      <c r="P11" s="42">
        <f t="shared" si="0"/>
        <v>0</v>
      </c>
      <c r="Q11" s="42">
        <f t="shared" si="0"/>
        <v>0</v>
      </c>
      <c r="R11" s="42">
        <f t="shared" si="0"/>
        <v>0</v>
      </c>
      <c r="S11" s="42">
        <f t="shared" si="0"/>
        <v>0</v>
      </c>
      <c r="T11" s="42">
        <f t="shared" si="0"/>
        <v>0</v>
      </c>
      <c r="U11" s="42">
        <f t="shared" si="0"/>
        <v>0</v>
      </c>
      <c r="V11" s="42">
        <f t="shared" si="0"/>
        <v>0</v>
      </c>
      <c r="W11" s="42">
        <f t="shared" si="0"/>
        <v>0</v>
      </c>
      <c r="X11" s="42">
        <f t="shared" si="0"/>
        <v>0</v>
      </c>
      <c r="Y11" s="42">
        <f t="shared" si="0"/>
        <v>0</v>
      </c>
      <c r="Z11" s="42">
        <f t="shared" si="0"/>
        <v>0</v>
      </c>
      <c r="AA11" s="42">
        <f t="shared" si="0"/>
        <v>0</v>
      </c>
      <c r="AB11" s="42">
        <f t="shared" si="0"/>
        <v>0</v>
      </c>
      <c r="AC11" s="42">
        <f t="shared" si="0"/>
        <v>0</v>
      </c>
      <c r="AD11" s="42">
        <f t="shared" si="0"/>
        <v>0</v>
      </c>
      <c r="AE11" s="42">
        <f t="shared" si="0"/>
        <v>0</v>
      </c>
      <c r="AF11" s="42">
        <f t="shared" si="0"/>
        <v>0</v>
      </c>
      <c r="AG11" s="42">
        <f t="shared" si="0"/>
        <v>0</v>
      </c>
      <c r="AH11" s="42">
        <f t="shared" si="0"/>
        <v>0</v>
      </c>
      <c r="AI11" s="42">
        <f t="shared" si="0"/>
        <v>0</v>
      </c>
      <c r="AJ11" s="42">
        <f t="shared" si="0"/>
        <v>0</v>
      </c>
      <c r="AK11" s="42">
        <f t="shared" si="0"/>
        <v>0</v>
      </c>
      <c r="AL11" s="42">
        <f t="shared" si="0"/>
        <v>0</v>
      </c>
      <c r="AM11" s="42">
        <f t="shared" si="0"/>
        <v>0</v>
      </c>
      <c r="AN11" s="42">
        <f t="shared" si="0"/>
        <v>0</v>
      </c>
      <c r="AO11" s="42">
        <f t="shared" si="0"/>
        <v>0</v>
      </c>
      <c r="AP11" s="42">
        <f t="shared" si="0"/>
        <v>0</v>
      </c>
      <c r="AQ11" s="42">
        <f t="shared" si="0"/>
        <v>0</v>
      </c>
      <c r="AR11" s="42">
        <f t="shared" si="0"/>
        <v>0</v>
      </c>
      <c r="AS11" s="42">
        <f t="shared" si="0"/>
        <v>0</v>
      </c>
      <c r="AT11" s="42">
        <f t="shared" si="0"/>
        <v>0</v>
      </c>
      <c r="AU11" s="42">
        <f t="shared" si="0"/>
        <v>0</v>
      </c>
      <c r="AV11" s="42">
        <f t="shared" si="0"/>
        <v>0</v>
      </c>
      <c r="AW11" s="42">
        <f t="shared" si="0"/>
        <v>0</v>
      </c>
      <c r="AX11" s="42">
        <f t="shared" si="0"/>
        <v>0</v>
      </c>
      <c r="AY11" s="42">
        <f t="shared" si="0"/>
        <v>0</v>
      </c>
      <c r="AZ11" s="42">
        <f t="shared" si="0"/>
        <v>0</v>
      </c>
      <c r="BA11" s="42">
        <f t="shared" si="0"/>
        <v>0</v>
      </c>
      <c r="BB11" s="42">
        <f t="shared" si="0"/>
        <v>0</v>
      </c>
      <c r="BC11" s="42">
        <f t="shared" si="0"/>
        <v>0</v>
      </c>
      <c r="BD11" s="42">
        <f t="shared" si="0"/>
        <v>0</v>
      </c>
      <c r="BE11" s="42">
        <f t="shared" si="0"/>
        <v>0</v>
      </c>
      <c r="BF11" s="42">
        <f t="shared" si="0"/>
        <v>0</v>
      </c>
      <c r="BG11" s="42">
        <f t="shared" si="0"/>
        <v>0</v>
      </c>
      <c r="BH11" s="42">
        <f t="shared" si="0"/>
        <v>0</v>
      </c>
      <c r="BI11" s="42">
        <f t="shared" si="0"/>
        <v>0</v>
      </c>
      <c r="BJ11" s="42">
        <f t="shared" si="0"/>
        <v>0</v>
      </c>
      <c r="BK11" s="42">
        <f t="shared" si="0"/>
        <v>0</v>
      </c>
      <c r="BL11" s="43">
        <f t="shared" si="0"/>
        <v>0</v>
      </c>
    </row>
    <row r="12" spans="1:64" s="57" customFormat="1" ht="11.25" x14ac:dyDescent="0.2">
      <c r="A12" s="105"/>
      <c r="B12" s="120"/>
      <c r="C12" s="107" t="str">
        <f>IF(C11=0," ","Revise your receipts")</f>
        <v xml:space="preserve"> </v>
      </c>
      <c r="D12" s="135" t="str">
        <f>IF(D11=0," ","Allocate above cash")</f>
        <v xml:space="preserve"> </v>
      </c>
      <c r="E12" s="125" t="str">
        <f t="shared" ref="E12:BL12" si="1">IF(E11=0," ","Allocate above cash")</f>
        <v xml:space="preserve"> </v>
      </c>
      <c r="F12" s="46" t="str">
        <f t="shared" si="1"/>
        <v xml:space="preserve"> </v>
      </c>
      <c r="G12" s="46" t="str">
        <f t="shared" si="1"/>
        <v xml:space="preserve"> </v>
      </c>
      <c r="H12" s="46" t="str">
        <f t="shared" si="1"/>
        <v xml:space="preserve"> </v>
      </c>
      <c r="I12" s="46" t="str">
        <f t="shared" si="1"/>
        <v xml:space="preserve"> </v>
      </c>
      <c r="J12" s="46" t="str">
        <f t="shared" si="1"/>
        <v xml:space="preserve"> </v>
      </c>
      <c r="K12" s="46" t="str">
        <f t="shared" si="1"/>
        <v xml:space="preserve"> </v>
      </c>
      <c r="L12" s="46" t="str">
        <f t="shared" si="1"/>
        <v xml:space="preserve"> </v>
      </c>
      <c r="M12" s="46" t="str">
        <f t="shared" si="1"/>
        <v xml:space="preserve"> </v>
      </c>
      <c r="N12" s="46" t="str">
        <f t="shared" si="1"/>
        <v xml:space="preserve"> </v>
      </c>
      <c r="O12" s="46" t="str">
        <f t="shared" si="1"/>
        <v xml:space="preserve"> </v>
      </c>
      <c r="P12" s="46" t="str">
        <f t="shared" si="1"/>
        <v xml:space="preserve"> </v>
      </c>
      <c r="Q12" s="46" t="str">
        <f t="shared" si="1"/>
        <v xml:space="preserve"> </v>
      </c>
      <c r="R12" s="46" t="str">
        <f t="shared" si="1"/>
        <v xml:space="preserve"> </v>
      </c>
      <c r="S12" s="46" t="str">
        <f t="shared" si="1"/>
        <v xml:space="preserve"> </v>
      </c>
      <c r="T12" s="46" t="str">
        <f t="shared" si="1"/>
        <v xml:space="preserve"> </v>
      </c>
      <c r="U12" s="46" t="str">
        <f t="shared" si="1"/>
        <v xml:space="preserve"> </v>
      </c>
      <c r="V12" s="46" t="str">
        <f t="shared" si="1"/>
        <v xml:space="preserve"> </v>
      </c>
      <c r="W12" s="46" t="str">
        <f t="shared" si="1"/>
        <v xml:space="preserve"> </v>
      </c>
      <c r="X12" s="46" t="str">
        <f t="shared" si="1"/>
        <v xml:space="preserve"> </v>
      </c>
      <c r="Y12" s="46" t="str">
        <f t="shared" si="1"/>
        <v xml:space="preserve"> </v>
      </c>
      <c r="Z12" s="46" t="str">
        <f t="shared" si="1"/>
        <v xml:space="preserve"> </v>
      </c>
      <c r="AA12" s="46" t="str">
        <f t="shared" si="1"/>
        <v xml:space="preserve"> </v>
      </c>
      <c r="AB12" s="46" t="str">
        <f t="shared" si="1"/>
        <v xml:space="preserve"> </v>
      </c>
      <c r="AC12" s="46" t="str">
        <f t="shared" si="1"/>
        <v xml:space="preserve"> </v>
      </c>
      <c r="AD12" s="46" t="str">
        <f t="shared" si="1"/>
        <v xml:space="preserve"> </v>
      </c>
      <c r="AE12" s="46" t="str">
        <f t="shared" si="1"/>
        <v xml:space="preserve"> </v>
      </c>
      <c r="AF12" s="46" t="str">
        <f t="shared" si="1"/>
        <v xml:space="preserve"> </v>
      </c>
      <c r="AG12" s="46" t="str">
        <f t="shared" si="1"/>
        <v xml:space="preserve"> </v>
      </c>
      <c r="AH12" s="46" t="str">
        <f t="shared" si="1"/>
        <v xml:space="preserve"> </v>
      </c>
      <c r="AI12" s="46" t="str">
        <f t="shared" si="1"/>
        <v xml:space="preserve"> </v>
      </c>
      <c r="AJ12" s="46" t="str">
        <f t="shared" si="1"/>
        <v xml:space="preserve"> </v>
      </c>
      <c r="AK12" s="46" t="str">
        <f t="shared" si="1"/>
        <v xml:space="preserve"> </v>
      </c>
      <c r="AL12" s="46" t="str">
        <f t="shared" si="1"/>
        <v xml:space="preserve"> </v>
      </c>
      <c r="AM12" s="46" t="str">
        <f t="shared" si="1"/>
        <v xml:space="preserve"> </v>
      </c>
      <c r="AN12" s="46" t="str">
        <f t="shared" si="1"/>
        <v xml:space="preserve"> </v>
      </c>
      <c r="AO12" s="46" t="str">
        <f t="shared" si="1"/>
        <v xml:space="preserve"> </v>
      </c>
      <c r="AP12" s="46" t="str">
        <f t="shared" si="1"/>
        <v xml:space="preserve"> </v>
      </c>
      <c r="AQ12" s="46" t="str">
        <f t="shared" si="1"/>
        <v xml:space="preserve"> </v>
      </c>
      <c r="AR12" s="46" t="str">
        <f t="shared" si="1"/>
        <v xml:space="preserve"> </v>
      </c>
      <c r="AS12" s="46" t="str">
        <f t="shared" si="1"/>
        <v xml:space="preserve"> </v>
      </c>
      <c r="AT12" s="46" t="str">
        <f t="shared" si="1"/>
        <v xml:space="preserve"> </v>
      </c>
      <c r="AU12" s="46" t="str">
        <f t="shared" si="1"/>
        <v xml:space="preserve"> </v>
      </c>
      <c r="AV12" s="46" t="str">
        <f t="shared" si="1"/>
        <v xml:space="preserve"> </v>
      </c>
      <c r="AW12" s="46" t="str">
        <f t="shared" si="1"/>
        <v xml:space="preserve"> </v>
      </c>
      <c r="AX12" s="46" t="str">
        <f t="shared" si="1"/>
        <v xml:space="preserve"> </v>
      </c>
      <c r="AY12" s="46" t="str">
        <f t="shared" si="1"/>
        <v xml:space="preserve"> </v>
      </c>
      <c r="AZ12" s="46" t="str">
        <f t="shared" si="1"/>
        <v xml:space="preserve"> </v>
      </c>
      <c r="BA12" s="46" t="str">
        <f t="shared" si="1"/>
        <v xml:space="preserve"> </v>
      </c>
      <c r="BB12" s="46" t="str">
        <f t="shared" si="1"/>
        <v xml:space="preserve"> </v>
      </c>
      <c r="BC12" s="46" t="str">
        <f t="shared" si="1"/>
        <v xml:space="preserve"> </v>
      </c>
      <c r="BD12" s="46" t="str">
        <f t="shared" si="1"/>
        <v xml:space="preserve"> </v>
      </c>
      <c r="BE12" s="46" t="str">
        <f t="shared" si="1"/>
        <v xml:space="preserve"> </v>
      </c>
      <c r="BF12" s="46" t="str">
        <f t="shared" si="1"/>
        <v xml:space="preserve"> </v>
      </c>
      <c r="BG12" s="46" t="str">
        <f t="shared" si="1"/>
        <v xml:space="preserve"> </v>
      </c>
      <c r="BH12" s="46" t="str">
        <f t="shared" si="1"/>
        <v xml:space="preserve"> </v>
      </c>
      <c r="BI12" s="46" t="str">
        <f t="shared" si="1"/>
        <v xml:space="preserve"> </v>
      </c>
      <c r="BJ12" s="46" t="str">
        <f t="shared" si="1"/>
        <v xml:space="preserve"> </v>
      </c>
      <c r="BK12" s="46" t="str">
        <f t="shared" si="1"/>
        <v xml:space="preserve"> </v>
      </c>
      <c r="BL12" s="53" t="str">
        <f t="shared" si="1"/>
        <v xml:space="preserve"> </v>
      </c>
    </row>
    <row r="13" spans="1:64" s="159" customFormat="1" hidden="1" x14ac:dyDescent="0.2">
      <c r="A13" s="152"/>
      <c r="B13" s="153" t="s">
        <v>145</v>
      </c>
      <c r="C13" s="154"/>
      <c r="D13" s="155"/>
      <c r="E13" s="156">
        <f>D9+E9</f>
        <v>0</v>
      </c>
      <c r="F13" s="157">
        <f>E13+F9</f>
        <v>0</v>
      </c>
      <c r="G13" s="157">
        <f t="shared" ref="G13:BL13" si="2">F13+G9</f>
        <v>0</v>
      </c>
      <c r="H13" s="157">
        <f t="shared" si="2"/>
        <v>0</v>
      </c>
      <c r="I13" s="157">
        <f t="shared" si="2"/>
        <v>0</v>
      </c>
      <c r="J13" s="157">
        <f t="shared" si="2"/>
        <v>0</v>
      </c>
      <c r="K13" s="157">
        <f t="shared" si="2"/>
        <v>0</v>
      </c>
      <c r="L13" s="157">
        <f t="shared" si="2"/>
        <v>0</v>
      </c>
      <c r="M13" s="157">
        <f t="shared" si="2"/>
        <v>0</v>
      </c>
      <c r="N13" s="157">
        <f t="shared" si="2"/>
        <v>0</v>
      </c>
      <c r="O13" s="157">
        <f t="shared" si="2"/>
        <v>0</v>
      </c>
      <c r="P13" s="157">
        <f t="shared" si="2"/>
        <v>0</v>
      </c>
      <c r="Q13" s="157">
        <f t="shared" si="2"/>
        <v>0</v>
      </c>
      <c r="R13" s="157">
        <f t="shared" si="2"/>
        <v>0</v>
      </c>
      <c r="S13" s="157">
        <f t="shared" si="2"/>
        <v>0</v>
      </c>
      <c r="T13" s="157">
        <f t="shared" si="2"/>
        <v>0</v>
      </c>
      <c r="U13" s="157">
        <f t="shared" si="2"/>
        <v>0</v>
      </c>
      <c r="V13" s="157">
        <f t="shared" si="2"/>
        <v>0</v>
      </c>
      <c r="W13" s="157">
        <f t="shared" si="2"/>
        <v>0</v>
      </c>
      <c r="X13" s="157">
        <f t="shared" si="2"/>
        <v>0</v>
      </c>
      <c r="Y13" s="157">
        <f t="shared" si="2"/>
        <v>0</v>
      </c>
      <c r="Z13" s="157">
        <f t="shared" si="2"/>
        <v>0</v>
      </c>
      <c r="AA13" s="157">
        <f t="shared" si="2"/>
        <v>0</v>
      </c>
      <c r="AB13" s="157">
        <f t="shared" si="2"/>
        <v>0</v>
      </c>
      <c r="AC13" s="157">
        <f t="shared" si="2"/>
        <v>0</v>
      </c>
      <c r="AD13" s="157">
        <f t="shared" si="2"/>
        <v>0</v>
      </c>
      <c r="AE13" s="157">
        <f t="shared" si="2"/>
        <v>0</v>
      </c>
      <c r="AF13" s="157">
        <f t="shared" si="2"/>
        <v>0</v>
      </c>
      <c r="AG13" s="157">
        <f t="shared" si="2"/>
        <v>0</v>
      </c>
      <c r="AH13" s="157">
        <f t="shared" si="2"/>
        <v>0</v>
      </c>
      <c r="AI13" s="157">
        <f t="shared" si="2"/>
        <v>0</v>
      </c>
      <c r="AJ13" s="157">
        <f t="shared" si="2"/>
        <v>0</v>
      </c>
      <c r="AK13" s="157">
        <f t="shared" si="2"/>
        <v>0</v>
      </c>
      <c r="AL13" s="157">
        <f t="shared" si="2"/>
        <v>0</v>
      </c>
      <c r="AM13" s="157">
        <f t="shared" si="2"/>
        <v>0</v>
      </c>
      <c r="AN13" s="157">
        <f t="shared" si="2"/>
        <v>0</v>
      </c>
      <c r="AO13" s="157">
        <f t="shared" si="2"/>
        <v>0</v>
      </c>
      <c r="AP13" s="157">
        <f t="shared" si="2"/>
        <v>0</v>
      </c>
      <c r="AQ13" s="157">
        <f t="shared" si="2"/>
        <v>0</v>
      </c>
      <c r="AR13" s="157">
        <f t="shared" si="2"/>
        <v>0</v>
      </c>
      <c r="AS13" s="157">
        <f t="shared" si="2"/>
        <v>0</v>
      </c>
      <c r="AT13" s="157">
        <f t="shared" si="2"/>
        <v>0</v>
      </c>
      <c r="AU13" s="157">
        <f t="shared" si="2"/>
        <v>0</v>
      </c>
      <c r="AV13" s="157">
        <f t="shared" si="2"/>
        <v>0</v>
      </c>
      <c r="AW13" s="157">
        <f t="shared" si="2"/>
        <v>0</v>
      </c>
      <c r="AX13" s="157">
        <f t="shared" si="2"/>
        <v>0</v>
      </c>
      <c r="AY13" s="157">
        <f t="shared" si="2"/>
        <v>0</v>
      </c>
      <c r="AZ13" s="157">
        <f t="shared" si="2"/>
        <v>0</v>
      </c>
      <c r="BA13" s="157">
        <f t="shared" si="2"/>
        <v>0</v>
      </c>
      <c r="BB13" s="157">
        <f t="shared" si="2"/>
        <v>0</v>
      </c>
      <c r="BC13" s="157">
        <f t="shared" si="2"/>
        <v>0</v>
      </c>
      <c r="BD13" s="157">
        <f t="shared" si="2"/>
        <v>0</v>
      </c>
      <c r="BE13" s="157">
        <f t="shared" si="2"/>
        <v>0</v>
      </c>
      <c r="BF13" s="157">
        <f t="shared" si="2"/>
        <v>0</v>
      </c>
      <c r="BG13" s="157">
        <f t="shared" si="2"/>
        <v>0</v>
      </c>
      <c r="BH13" s="157">
        <f t="shared" si="2"/>
        <v>0</v>
      </c>
      <c r="BI13" s="157">
        <f t="shared" si="2"/>
        <v>0</v>
      </c>
      <c r="BJ13" s="157">
        <f t="shared" si="2"/>
        <v>0</v>
      </c>
      <c r="BK13" s="157">
        <f t="shared" si="2"/>
        <v>0</v>
      </c>
      <c r="BL13" s="158">
        <f t="shared" si="2"/>
        <v>0</v>
      </c>
    </row>
    <row r="14" spans="1:64" s="159" customFormat="1" hidden="1" x14ac:dyDescent="0.2">
      <c r="A14" s="152"/>
      <c r="B14" s="153" t="s">
        <v>146</v>
      </c>
      <c r="C14" s="154"/>
      <c r="D14" s="155"/>
      <c r="E14" s="156">
        <f>D10+E10</f>
        <v>0</v>
      </c>
      <c r="F14" s="157">
        <f>E14+F10</f>
        <v>0</v>
      </c>
      <c r="G14" s="157">
        <f t="shared" ref="G14:BL14" si="3">F14+G10</f>
        <v>0</v>
      </c>
      <c r="H14" s="157">
        <f t="shared" si="3"/>
        <v>0</v>
      </c>
      <c r="I14" s="157">
        <f t="shared" si="3"/>
        <v>0</v>
      </c>
      <c r="J14" s="157">
        <f t="shared" si="3"/>
        <v>0</v>
      </c>
      <c r="K14" s="157">
        <f t="shared" si="3"/>
        <v>0</v>
      </c>
      <c r="L14" s="157">
        <f t="shared" si="3"/>
        <v>0</v>
      </c>
      <c r="M14" s="157">
        <f t="shared" si="3"/>
        <v>0</v>
      </c>
      <c r="N14" s="157">
        <f t="shared" si="3"/>
        <v>0</v>
      </c>
      <c r="O14" s="157">
        <f t="shared" si="3"/>
        <v>0</v>
      </c>
      <c r="P14" s="157">
        <f t="shared" si="3"/>
        <v>0</v>
      </c>
      <c r="Q14" s="157">
        <f t="shared" si="3"/>
        <v>0</v>
      </c>
      <c r="R14" s="157">
        <f t="shared" si="3"/>
        <v>0</v>
      </c>
      <c r="S14" s="157">
        <f t="shared" si="3"/>
        <v>0</v>
      </c>
      <c r="T14" s="157">
        <f t="shared" si="3"/>
        <v>0</v>
      </c>
      <c r="U14" s="157">
        <f t="shared" si="3"/>
        <v>0</v>
      </c>
      <c r="V14" s="157">
        <f t="shared" si="3"/>
        <v>0</v>
      </c>
      <c r="W14" s="157">
        <f t="shared" si="3"/>
        <v>0</v>
      </c>
      <c r="X14" s="157">
        <f t="shared" si="3"/>
        <v>0</v>
      </c>
      <c r="Y14" s="157">
        <f t="shared" si="3"/>
        <v>0</v>
      </c>
      <c r="Z14" s="157">
        <f t="shared" si="3"/>
        <v>0</v>
      </c>
      <c r="AA14" s="157">
        <f t="shared" si="3"/>
        <v>0</v>
      </c>
      <c r="AB14" s="157">
        <f t="shared" si="3"/>
        <v>0</v>
      </c>
      <c r="AC14" s="157">
        <f t="shared" si="3"/>
        <v>0</v>
      </c>
      <c r="AD14" s="157">
        <f t="shared" si="3"/>
        <v>0</v>
      </c>
      <c r="AE14" s="157">
        <f t="shared" si="3"/>
        <v>0</v>
      </c>
      <c r="AF14" s="157">
        <f t="shared" si="3"/>
        <v>0</v>
      </c>
      <c r="AG14" s="157">
        <f t="shared" si="3"/>
        <v>0</v>
      </c>
      <c r="AH14" s="157">
        <f t="shared" si="3"/>
        <v>0</v>
      </c>
      <c r="AI14" s="157">
        <f t="shared" si="3"/>
        <v>0</v>
      </c>
      <c r="AJ14" s="157">
        <f t="shared" si="3"/>
        <v>0</v>
      </c>
      <c r="AK14" s="157">
        <f t="shared" si="3"/>
        <v>0</v>
      </c>
      <c r="AL14" s="157">
        <f t="shared" si="3"/>
        <v>0</v>
      </c>
      <c r="AM14" s="157">
        <f t="shared" si="3"/>
        <v>0</v>
      </c>
      <c r="AN14" s="157">
        <f t="shared" si="3"/>
        <v>0</v>
      </c>
      <c r="AO14" s="157">
        <f t="shared" si="3"/>
        <v>0</v>
      </c>
      <c r="AP14" s="157">
        <f t="shared" si="3"/>
        <v>0</v>
      </c>
      <c r="AQ14" s="157">
        <f t="shared" si="3"/>
        <v>0</v>
      </c>
      <c r="AR14" s="157">
        <f t="shared" si="3"/>
        <v>0</v>
      </c>
      <c r="AS14" s="157">
        <f t="shared" si="3"/>
        <v>0</v>
      </c>
      <c r="AT14" s="157">
        <f t="shared" si="3"/>
        <v>0</v>
      </c>
      <c r="AU14" s="157">
        <f t="shared" si="3"/>
        <v>0</v>
      </c>
      <c r="AV14" s="157">
        <f t="shared" si="3"/>
        <v>0</v>
      </c>
      <c r="AW14" s="157">
        <f t="shared" si="3"/>
        <v>0</v>
      </c>
      <c r="AX14" s="157">
        <f t="shared" si="3"/>
        <v>0</v>
      </c>
      <c r="AY14" s="157">
        <f t="shared" si="3"/>
        <v>0</v>
      </c>
      <c r="AZ14" s="157">
        <f t="shared" si="3"/>
        <v>0</v>
      </c>
      <c r="BA14" s="157">
        <f t="shared" si="3"/>
        <v>0</v>
      </c>
      <c r="BB14" s="157">
        <f t="shared" si="3"/>
        <v>0</v>
      </c>
      <c r="BC14" s="157">
        <f t="shared" si="3"/>
        <v>0</v>
      </c>
      <c r="BD14" s="157">
        <f t="shared" si="3"/>
        <v>0</v>
      </c>
      <c r="BE14" s="157">
        <f t="shared" si="3"/>
        <v>0</v>
      </c>
      <c r="BF14" s="157">
        <f t="shared" si="3"/>
        <v>0</v>
      </c>
      <c r="BG14" s="157">
        <f t="shared" si="3"/>
        <v>0</v>
      </c>
      <c r="BH14" s="157">
        <f t="shared" si="3"/>
        <v>0</v>
      </c>
      <c r="BI14" s="157">
        <f t="shared" si="3"/>
        <v>0</v>
      </c>
      <c r="BJ14" s="157">
        <f t="shared" si="3"/>
        <v>0</v>
      </c>
      <c r="BK14" s="157">
        <f t="shared" si="3"/>
        <v>0</v>
      </c>
      <c r="BL14" s="158">
        <f t="shared" si="3"/>
        <v>0</v>
      </c>
    </row>
    <row r="15" spans="1:64" s="41" customFormat="1" ht="18" x14ac:dyDescent="0.25">
      <c r="A15" s="104"/>
      <c r="B15" s="119" t="s">
        <v>143</v>
      </c>
      <c r="C15" s="168">
        <f>SUM(D15:BL15)</f>
        <v>5846</v>
      </c>
      <c r="D15" s="136">
        <v>0</v>
      </c>
      <c r="E15" s="117">
        <f>Days!G61+Import!F57</f>
        <v>4139</v>
      </c>
      <c r="F15" s="117">
        <f>Days!H61+Import!G57</f>
        <v>239</v>
      </c>
      <c r="G15" s="117">
        <f>Days!I61+Import!H57</f>
        <v>239</v>
      </c>
      <c r="H15" s="117">
        <f>Days!J61+Import!I57</f>
        <v>569</v>
      </c>
      <c r="I15" s="117">
        <f>Days!K61+Import!J57</f>
        <v>330</v>
      </c>
      <c r="J15" s="117">
        <f>Days!L61+Import!K57</f>
        <v>330</v>
      </c>
      <c r="K15" s="117">
        <f>Days!M61+Import!L57</f>
        <v>0</v>
      </c>
      <c r="L15" s="117">
        <f>Days!N61+Import!M57</f>
        <v>0</v>
      </c>
      <c r="M15" s="117">
        <f>Days!O61+Import!N57</f>
        <v>0</v>
      </c>
      <c r="N15" s="117">
        <f>Days!P61+Import!O57</f>
        <v>0</v>
      </c>
      <c r="O15" s="117">
        <f>Days!Q61+Import!P57</f>
        <v>0</v>
      </c>
      <c r="P15" s="117">
        <f>Days!R61+Import!Q57</f>
        <v>0</v>
      </c>
      <c r="Q15" s="117">
        <f>Days!S61+Import!R57</f>
        <v>0</v>
      </c>
      <c r="R15" s="117">
        <f>Days!T61+Import!S57</f>
        <v>0</v>
      </c>
      <c r="S15" s="117">
        <f>Days!U61+Import!T57</f>
        <v>0</v>
      </c>
      <c r="T15" s="117">
        <f>Days!V61+Import!U57</f>
        <v>0</v>
      </c>
      <c r="U15" s="117">
        <f>Days!W61+Import!V57</f>
        <v>0</v>
      </c>
      <c r="V15" s="117">
        <f>Days!X61+Import!W57</f>
        <v>0</v>
      </c>
      <c r="W15" s="117">
        <f>Days!Y61+Import!X57</f>
        <v>0</v>
      </c>
      <c r="X15" s="117">
        <f>Days!Z61+Import!Y57</f>
        <v>0</v>
      </c>
      <c r="Y15" s="117">
        <f>Days!AA61+Import!Z57</f>
        <v>0</v>
      </c>
      <c r="Z15" s="117">
        <f>Days!AB61+Import!AA57</f>
        <v>0</v>
      </c>
      <c r="AA15" s="117">
        <f>Days!AC61+Import!AB57</f>
        <v>0</v>
      </c>
      <c r="AB15" s="117">
        <f>Days!AD61+Import!AC57</f>
        <v>0</v>
      </c>
      <c r="AC15" s="117">
        <f>Days!AE61+Import!AD57</f>
        <v>0</v>
      </c>
      <c r="AD15" s="117">
        <f>Days!AF61+Import!AE57</f>
        <v>0</v>
      </c>
      <c r="AE15" s="117">
        <f>Days!AG61+Import!AF57</f>
        <v>0</v>
      </c>
      <c r="AF15" s="117">
        <f>Days!AH61+Import!AG57</f>
        <v>0</v>
      </c>
      <c r="AG15" s="117">
        <f>Days!AI61+Import!AH57</f>
        <v>0</v>
      </c>
      <c r="AH15" s="117">
        <f>Days!AJ61+Import!AI57</f>
        <v>0</v>
      </c>
      <c r="AI15" s="117">
        <f>Days!AK61+Import!AJ57</f>
        <v>0</v>
      </c>
      <c r="AJ15" s="117">
        <f>Days!AL61+Import!AK57</f>
        <v>0</v>
      </c>
      <c r="AK15" s="117">
        <f>Days!AM61+Import!AL57</f>
        <v>0</v>
      </c>
      <c r="AL15" s="117">
        <f>Days!AN61+Import!AM57</f>
        <v>0</v>
      </c>
      <c r="AM15" s="117">
        <f>Days!AO61+Import!AN57</f>
        <v>0</v>
      </c>
      <c r="AN15" s="117">
        <f>Days!AP61+Import!AO57</f>
        <v>0</v>
      </c>
      <c r="AO15" s="117">
        <f>Days!AQ61+Import!AP57</f>
        <v>0</v>
      </c>
      <c r="AP15" s="117">
        <f>Days!AR61+Import!AQ57</f>
        <v>0</v>
      </c>
      <c r="AQ15" s="117">
        <f>Days!AS61+Import!AR57</f>
        <v>0</v>
      </c>
      <c r="AR15" s="117">
        <f>Days!AT61+Import!AS57</f>
        <v>0</v>
      </c>
      <c r="AS15" s="117">
        <f>Days!AU61+Import!AT57</f>
        <v>0</v>
      </c>
      <c r="AT15" s="117">
        <f>Days!AV61+Import!AU57</f>
        <v>0</v>
      </c>
      <c r="AU15" s="117">
        <f>Days!AW61+Import!AV57</f>
        <v>0</v>
      </c>
      <c r="AV15" s="117">
        <f>Days!AX61+Import!AW57</f>
        <v>0</v>
      </c>
      <c r="AW15" s="117">
        <f>Days!AY61+Import!AX57</f>
        <v>0</v>
      </c>
      <c r="AX15" s="117">
        <f>Days!AZ61+Import!AY57</f>
        <v>0</v>
      </c>
      <c r="AY15" s="117">
        <f>Days!BA61+Import!AZ57</f>
        <v>0</v>
      </c>
      <c r="AZ15" s="117">
        <f>Days!BB61+Import!BA57</f>
        <v>0</v>
      </c>
      <c r="BA15" s="117">
        <f>Days!BC61+Import!BB57</f>
        <v>0</v>
      </c>
      <c r="BB15" s="117">
        <f>Days!BD61+Import!BC57</f>
        <v>0</v>
      </c>
      <c r="BC15" s="117">
        <f>Days!BE61+Import!BD57</f>
        <v>0</v>
      </c>
      <c r="BD15" s="117">
        <f>Days!BF61+Import!BE57</f>
        <v>0</v>
      </c>
      <c r="BE15" s="117">
        <f>Days!BG61+Import!BF57</f>
        <v>0</v>
      </c>
      <c r="BF15" s="117">
        <f>Days!BH61+Import!BG57</f>
        <v>0</v>
      </c>
      <c r="BG15" s="117">
        <f>Days!BI61+Import!BH57</f>
        <v>0</v>
      </c>
      <c r="BH15" s="117">
        <f>Days!BJ61+Import!BI57</f>
        <v>0</v>
      </c>
      <c r="BI15" s="117">
        <f>Days!BK61+Import!BJ57</f>
        <v>0</v>
      </c>
      <c r="BJ15" s="117">
        <f>Days!BL61+Import!BK57</f>
        <v>0</v>
      </c>
      <c r="BK15" s="117">
        <f>Days!BM61+Import!BL57</f>
        <v>0</v>
      </c>
      <c r="BL15" s="117">
        <f>Days!BN61+Import!BM57</f>
        <v>0</v>
      </c>
    </row>
    <row r="16" spans="1:64" s="41" customFormat="1" x14ac:dyDescent="0.2">
      <c r="A16" s="104"/>
      <c r="B16" s="119" t="s">
        <v>144</v>
      </c>
      <c r="C16" s="109">
        <f>SUM(D16:BM16)</f>
        <v>9003.6</v>
      </c>
      <c r="D16" s="136">
        <v>0</v>
      </c>
      <c r="E16" s="117">
        <f>Days!G62+Import!F58</f>
        <v>6272.4000000000005</v>
      </c>
      <c r="F16" s="117">
        <f>Days!H62+Import!G58</f>
        <v>382.40000000000003</v>
      </c>
      <c r="G16" s="117">
        <f>Days!I62+Import!H58</f>
        <v>382.40000000000003</v>
      </c>
      <c r="H16" s="117">
        <f>Days!J62+Import!I58</f>
        <v>910.40000000000009</v>
      </c>
      <c r="I16" s="117">
        <f>Days!K62+Import!J58</f>
        <v>528</v>
      </c>
      <c r="J16" s="117">
        <f>Days!L62+Import!K58</f>
        <v>528</v>
      </c>
      <c r="K16" s="117">
        <f>Days!M62+Import!L58</f>
        <v>0</v>
      </c>
      <c r="L16" s="117">
        <f>Days!N62+Import!M58</f>
        <v>0</v>
      </c>
      <c r="M16" s="117">
        <f>Days!O62+Import!N58</f>
        <v>0</v>
      </c>
      <c r="N16" s="117">
        <f>Days!P62+Import!O58</f>
        <v>0</v>
      </c>
      <c r="O16" s="117">
        <f>Days!Q62+Import!P58</f>
        <v>0</v>
      </c>
      <c r="P16" s="117">
        <f>Days!R62+Import!Q58</f>
        <v>0</v>
      </c>
      <c r="Q16" s="117">
        <f>Days!S62+Import!R58</f>
        <v>0</v>
      </c>
      <c r="R16" s="117">
        <f>Days!T62+Import!S58</f>
        <v>0</v>
      </c>
      <c r="S16" s="117">
        <f>Days!U62+Import!T58</f>
        <v>0</v>
      </c>
      <c r="T16" s="117">
        <f>Days!V62+Import!U58</f>
        <v>0</v>
      </c>
      <c r="U16" s="117">
        <f>Days!W62+Import!V58</f>
        <v>0</v>
      </c>
      <c r="V16" s="117">
        <f>Days!X62+Import!W58</f>
        <v>0</v>
      </c>
      <c r="W16" s="117">
        <f>Days!Y62+Import!X58</f>
        <v>0</v>
      </c>
      <c r="X16" s="117">
        <f>Days!Z62+Import!Y58</f>
        <v>0</v>
      </c>
      <c r="Y16" s="117">
        <f>Days!AA62+Import!Z58</f>
        <v>0</v>
      </c>
      <c r="Z16" s="117">
        <f>Days!AB62+Import!AA58</f>
        <v>0</v>
      </c>
      <c r="AA16" s="117">
        <f>Days!AC62+Import!AB58</f>
        <v>0</v>
      </c>
      <c r="AB16" s="117">
        <f>Days!AD62+Import!AC58</f>
        <v>0</v>
      </c>
      <c r="AC16" s="117">
        <f>Days!AE62+Import!AD58</f>
        <v>0</v>
      </c>
      <c r="AD16" s="117">
        <f>Days!AF62+Import!AE58</f>
        <v>0</v>
      </c>
      <c r="AE16" s="117">
        <f>Days!AG62+Import!AF58</f>
        <v>0</v>
      </c>
      <c r="AF16" s="117">
        <f>Days!AH62+Import!AG58</f>
        <v>0</v>
      </c>
      <c r="AG16" s="117">
        <f>Days!AI62+Import!AH58</f>
        <v>0</v>
      </c>
      <c r="AH16" s="117">
        <f>Days!AJ62+Import!AI58</f>
        <v>0</v>
      </c>
      <c r="AI16" s="117">
        <f>Days!AK62+Import!AJ58</f>
        <v>0</v>
      </c>
      <c r="AJ16" s="117">
        <f>Days!AL62+Import!AK58</f>
        <v>0</v>
      </c>
      <c r="AK16" s="117">
        <f>Days!AM62+Import!AL58</f>
        <v>0</v>
      </c>
      <c r="AL16" s="117">
        <f>Days!AN62+Import!AM58</f>
        <v>0</v>
      </c>
      <c r="AM16" s="117">
        <f>Days!AO62+Import!AN58</f>
        <v>0</v>
      </c>
      <c r="AN16" s="117">
        <f>Days!AP62+Import!AO58</f>
        <v>0</v>
      </c>
      <c r="AO16" s="117">
        <f>Days!AQ62+Import!AP58</f>
        <v>0</v>
      </c>
      <c r="AP16" s="117">
        <f>Days!AR62+Import!AQ58</f>
        <v>0</v>
      </c>
      <c r="AQ16" s="117">
        <f>Days!AS62+Import!AR58</f>
        <v>0</v>
      </c>
      <c r="AR16" s="117">
        <f>Days!AT62+Import!AS58</f>
        <v>0</v>
      </c>
      <c r="AS16" s="117">
        <f>Days!AU62+Import!AT58</f>
        <v>0</v>
      </c>
      <c r="AT16" s="117">
        <f>Days!AV62+Import!AU58</f>
        <v>0</v>
      </c>
      <c r="AU16" s="117">
        <f>Days!AW62+Import!AV58</f>
        <v>0</v>
      </c>
      <c r="AV16" s="117">
        <f>Days!AX62+Import!AW58</f>
        <v>0</v>
      </c>
      <c r="AW16" s="117">
        <f>Days!AY62+Import!AX58</f>
        <v>0</v>
      </c>
      <c r="AX16" s="117">
        <f>Days!AZ62+Import!AY58</f>
        <v>0</v>
      </c>
      <c r="AY16" s="117">
        <f>Days!BA62+Import!AZ58</f>
        <v>0</v>
      </c>
      <c r="AZ16" s="117">
        <f>Days!BB62+Import!BA58</f>
        <v>0</v>
      </c>
      <c r="BA16" s="117">
        <f>Days!BC62+Import!BB58</f>
        <v>0</v>
      </c>
      <c r="BB16" s="117">
        <f>Days!BD62+Import!BC58</f>
        <v>0</v>
      </c>
      <c r="BC16" s="117">
        <f>Days!BE62+Import!BD58</f>
        <v>0</v>
      </c>
      <c r="BD16" s="117">
        <f>Days!BF62+Import!BE58</f>
        <v>0</v>
      </c>
      <c r="BE16" s="117">
        <f>Days!BG62+Import!BF58</f>
        <v>0</v>
      </c>
      <c r="BF16" s="117">
        <f>Days!BH62+Import!BG58</f>
        <v>0</v>
      </c>
      <c r="BG16" s="117">
        <f>Days!BI62+Import!BH58</f>
        <v>0</v>
      </c>
      <c r="BH16" s="117">
        <f>Days!BJ62+Import!BI58</f>
        <v>0</v>
      </c>
      <c r="BI16" s="117">
        <f>Days!BK62+Import!BJ58</f>
        <v>0</v>
      </c>
      <c r="BJ16" s="117">
        <f>Days!BL62+Import!BK58</f>
        <v>0</v>
      </c>
      <c r="BK16" s="117">
        <f>Days!BM62+Import!BL58</f>
        <v>0</v>
      </c>
      <c r="BL16" s="117">
        <f>Days!BN62+Import!BM58</f>
        <v>0</v>
      </c>
    </row>
    <row r="17" spans="1:227" s="58" customFormat="1" x14ac:dyDescent="0.2">
      <c r="A17" s="115"/>
      <c r="B17" s="119" t="s">
        <v>142</v>
      </c>
      <c r="C17" s="109">
        <f>SUM(D17:BM17)</f>
        <v>0</v>
      </c>
      <c r="D17" s="132">
        <v>0</v>
      </c>
      <c r="E17" s="117">
        <f>Days!G63</f>
        <v>0</v>
      </c>
      <c r="F17" s="117">
        <f>Days!H63</f>
        <v>0</v>
      </c>
      <c r="G17" s="117">
        <f>Days!I63</f>
        <v>0</v>
      </c>
      <c r="H17" s="117">
        <f>Days!J63</f>
        <v>0</v>
      </c>
      <c r="I17" s="117">
        <f>Days!K63</f>
        <v>0</v>
      </c>
      <c r="J17" s="117">
        <f>Days!L63</f>
        <v>0</v>
      </c>
      <c r="K17" s="117">
        <f>Days!M63</f>
        <v>0</v>
      </c>
      <c r="L17" s="117">
        <f>Days!N63</f>
        <v>0</v>
      </c>
      <c r="M17" s="117">
        <f>Days!O63</f>
        <v>0</v>
      </c>
      <c r="N17" s="117">
        <f>Days!P63</f>
        <v>0</v>
      </c>
      <c r="O17" s="117">
        <f>Days!Q63</f>
        <v>0</v>
      </c>
      <c r="P17" s="117">
        <f>Days!R63</f>
        <v>0</v>
      </c>
      <c r="Q17" s="117">
        <f>Days!S63</f>
        <v>0</v>
      </c>
      <c r="R17" s="117">
        <f>Days!T63</f>
        <v>0</v>
      </c>
      <c r="S17" s="117">
        <f>Days!U63</f>
        <v>0</v>
      </c>
      <c r="T17" s="117">
        <f>Days!V63</f>
        <v>0</v>
      </c>
      <c r="U17" s="117">
        <f>Days!W63</f>
        <v>0</v>
      </c>
      <c r="V17" s="117">
        <f>Days!X63</f>
        <v>0</v>
      </c>
      <c r="W17" s="117">
        <f>Days!Y63</f>
        <v>0</v>
      </c>
      <c r="X17" s="117">
        <f>Days!Z63</f>
        <v>0</v>
      </c>
      <c r="Y17" s="117">
        <f>Days!AA63</f>
        <v>0</v>
      </c>
      <c r="Z17" s="117">
        <f>Days!AB63</f>
        <v>0</v>
      </c>
      <c r="AA17" s="117">
        <f>Days!AC63</f>
        <v>0</v>
      </c>
      <c r="AB17" s="117">
        <f>Days!AD63</f>
        <v>0</v>
      </c>
      <c r="AC17" s="117">
        <f>Days!AE63</f>
        <v>0</v>
      </c>
      <c r="AD17" s="117">
        <f>Days!AF63</f>
        <v>0</v>
      </c>
      <c r="AE17" s="117">
        <f>Days!AG63</f>
        <v>0</v>
      </c>
      <c r="AF17" s="117">
        <f>Days!AH63</f>
        <v>0</v>
      </c>
      <c r="AG17" s="117">
        <f>Days!AI63</f>
        <v>0</v>
      </c>
      <c r="AH17" s="117">
        <f>Days!AJ63</f>
        <v>0</v>
      </c>
      <c r="AI17" s="117">
        <f>Days!AK63</f>
        <v>0</v>
      </c>
      <c r="AJ17" s="117">
        <f>Days!AL63</f>
        <v>0</v>
      </c>
      <c r="AK17" s="117">
        <f>Days!AM63</f>
        <v>0</v>
      </c>
      <c r="AL17" s="117">
        <f>Days!AN63</f>
        <v>0</v>
      </c>
      <c r="AM17" s="117">
        <f>Days!AO63</f>
        <v>0</v>
      </c>
      <c r="AN17" s="117">
        <f>Days!AP63</f>
        <v>0</v>
      </c>
      <c r="AO17" s="117">
        <f>Days!AQ63</f>
        <v>0</v>
      </c>
      <c r="AP17" s="117">
        <f>Days!AR63</f>
        <v>0</v>
      </c>
      <c r="AQ17" s="117">
        <f>Days!AS63</f>
        <v>0</v>
      </c>
      <c r="AR17" s="117">
        <f>Days!AT63</f>
        <v>0</v>
      </c>
      <c r="AS17" s="117">
        <f>Days!AU63</f>
        <v>0</v>
      </c>
      <c r="AT17" s="117">
        <f>Days!AV63</f>
        <v>0</v>
      </c>
      <c r="AU17" s="117">
        <f>Days!AW63</f>
        <v>0</v>
      </c>
      <c r="AV17" s="117">
        <f>Days!AX63</f>
        <v>0</v>
      </c>
      <c r="AW17" s="117">
        <f>Days!AY63</f>
        <v>0</v>
      </c>
      <c r="AX17" s="117">
        <f>Days!AZ63</f>
        <v>0</v>
      </c>
      <c r="AY17" s="117">
        <f>Days!BA63</f>
        <v>0</v>
      </c>
      <c r="AZ17" s="117">
        <f>Days!BB63</f>
        <v>0</v>
      </c>
      <c r="BA17" s="117">
        <f>Days!BC63</f>
        <v>0</v>
      </c>
      <c r="BB17" s="117">
        <f>Days!BD63</f>
        <v>0</v>
      </c>
      <c r="BC17" s="117">
        <f>Days!BE63</f>
        <v>0</v>
      </c>
      <c r="BD17" s="117">
        <f>Days!BF63</f>
        <v>0</v>
      </c>
      <c r="BE17" s="117">
        <f>Days!BG63</f>
        <v>0</v>
      </c>
      <c r="BF17" s="117">
        <f>Days!BH63</f>
        <v>0</v>
      </c>
      <c r="BG17" s="117">
        <f>Days!BI63</f>
        <v>0</v>
      </c>
      <c r="BH17" s="117">
        <f>Days!BJ63</f>
        <v>0</v>
      </c>
      <c r="BI17" s="117">
        <f>Days!BK63</f>
        <v>0</v>
      </c>
      <c r="BJ17" s="117">
        <f>Days!BL63</f>
        <v>0</v>
      </c>
      <c r="BK17" s="117">
        <f>Days!BM63</f>
        <v>0</v>
      </c>
      <c r="BL17" s="117">
        <f>Days!BN63</f>
        <v>0</v>
      </c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116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  <c r="DP17" s="116"/>
      <c r="DQ17" s="116"/>
      <c r="DR17" s="116"/>
      <c r="DS17" s="116"/>
      <c r="DT17" s="116"/>
      <c r="DU17" s="116"/>
      <c r="DV17" s="116"/>
      <c r="DW17" s="116"/>
      <c r="DX17" s="116"/>
      <c r="DY17" s="116"/>
      <c r="DZ17" s="116"/>
      <c r="EA17" s="116"/>
      <c r="EB17" s="116"/>
      <c r="EC17" s="116"/>
      <c r="ED17" s="116"/>
      <c r="EE17" s="116"/>
      <c r="EF17" s="116"/>
      <c r="EG17" s="116"/>
      <c r="EH17" s="116"/>
      <c r="EI17" s="116"/>
      <c r="EJ17" s="116"/>
      <c r="EK17" s="116"/>
      <c r="EL17" s="116"/>
      <c r="EM17" s="116"/>
      <c r="EN17" s="116"/>
      <c r="EO17" s="116"/>
      <c r="EP17" s="116"/>
      <c r="EQ17" s="116"/>
      <c r="ER17" s="116"/>
      <c r="ES17" s="116"/>
      <c r="ET17" s="116"/>
      <c r="EU17" s="116"/>
      <c r="EV17" s="116"/>
      <c r="EW17" s="116"/>
      <c r="EX17" s="116"/>
      <c r="EY17" s="116"/>
      <c r="EZ17" s="116"/>
      <c r="FA17" s="116"/>
      <c r="FB17" s="116"/>
      <c r="FC17" s="116"/>
      <c r="FD17" s="116"/>
      <c r="FE17" s="116"/>
      <c r="FF17" s="116"/>
      <c r="FG17" s="116"/>
      <c r="FH17" s="116"/>
      <c r="FI17" s="116"/>
      <c r="FJ17" s="116"/>
      <c r="FK17" s="116"/>
      <c r="FL17" s="116"/>
      <c r="FM17" s="116"/>
      <c r="FN17" s="116"/>
      <c r="FO17" s="116"/>
      <c r="FP17" s="116"/>
      <c r="FQ17" s="116"/>
      <c r="FR17" s="116"/>
      <c r="FS17" s="116"/>
      <c r="FT17" s="116"/>
      <c r="FU17" s="116"/>
      <c r="FV17" s="116"/>
      <c r="FW17" s="116"/>
      <c r="FX17" s="116"/>
      <c r="FY17" s="116"/>
      <c r="FZ17" s="116"/>
      <c r="GA17" s="116"/>
      <c r="GB17" s="116"/>
      <c r="GC17" s="116"/>
      <c r="GD17" s="116"/>
      <c r="GE17" s="116"/>
      <c r="GF17" s="116"/>
      <c r="GG17" s="116"/>
      <c r="GH17" s="116"/>
      <c r="GI17" s="116"/>
      <c r="GJ17" s="116"/>
      <c r="GK17" s="116"/>
      <c r="GL17" s="116"/>
      <c r="GM17" s="116"/>
      <c r="GN17" s="116"/>
      <c r="GO17" s="116"/>
      <c r="GP17" s="116"/>
      <c r="GQ17" s="116"/>
      <c r="GR17" s="116"/>
      <c r="GS17" s="116"/>
      <c r="GT17" s="116"/>
      <c r="GU17" s="116"/>
      <c r="GV17" s="116"/>
      <c r="GW17" s="116"/>
      <c r="GX17" s="116"/>
      <c r="GY17" s="116"/>
      <c r="GZ17" s="116"/>
      <c r="HA17" s="116"/>
      <c r="HB17" s="116"/>
      <c r="HC17" s="116"/>
      <c r="HD17" s="116"/>
      <c r="HE17" s="116"/>
      <c r="HF17" s="116"/>
      <c r="HG17" s="116"/>
      <c r="HH17" s="116"/>
      <c r="HI17" s="116"/>
      <c r="HJ17" s="116"/>
      <c r="HK17" s="116"/>
      <c r="HL17" s="116"/>
      <c r="HM17" s="116"/>
      <c r="HN17" s="116"/>
      <c r="HO17" s="116"/>
      <c r="HP17" s="116"/>
      <c r="HQ17" s="116"/>
      <c r="HR17" s="116"/>
      <c r="HS17" s="116"/>
    </row>
    <row r="18" spans="1:227" s="58" customFormat="1" x14ac:dyDescent="0.2">
      <c r="A18" s="115"/>
      <c r="B18" s="119" t="s">
        <v>148</v>
      </c>
      <c r="C18" s="109">
        <f>C16+C17</f>
        <v>9003.6</v>
      </c>
      <c r="D18" s="136">
        <v>0</v>
      </c>
      <c r="E18" s="117">
        <f t="shared" ref="E18:AJ18" si="4">E17+E16</f>
        <v>6272.4000000000005</v>
      </c>
      <c r="F18" s="54">
        <f t="shared" si="4"/>
        <v>382.40000000000003</v>
      </c>
      <c r="G18" s="54">
        <f t="shared" si="4"/>
        <v>382.40000000000003</v>
      </c>
      <c r="H18" s="54">
        <f t="shared" si="4"/>
        <v>910.40000000000009</v>
      </c>
      <c r="I18" s="54">
        <f t="shared" si="4"/>
        <v>528</v>
      </c>
      <c r="J18" s="54">
        <f t="shared" si="4"/>
        <v>528</v>
      </c>
      <c r="K18" s="54">
        <f t="shared" si="4"/>
        <v>0</v>
      </c>
      <c r="L18" s="54">
        <f t="shared" si="4"/>
        <v>0</v>
      </c>
      <c r="M18" s="54">
        <f t="shared" si="4"/>
        <v>0</v>
      </c>
      <c r="N18" s="54">
        <f t="shared" si="4"/>
        <v>0</v>
      </c>
      <c r="O18" s="54">
        <f t="shared" si="4"/>
        <v>0</v>
      </c>
      <c r="P18" s="54">
        <f t="shared" si="4"/>
        <v>0</v>
      </c>
      <c r="Q18" s="54">
        <f t="shared" si="4"/>
        <v>0</v>
      </c>
      <c r="R18" s="54">
        <f t="shared" si="4"/>
        <v>0</v>
      </c>
      <c r="S18" s="54">
        <f t="shared" si="4"/>
        <v>0</v>
      </c>
      <c r="T18" s="54">
        <f t="shared" si="4"/>
        <v>0</v>
      </c>
      <c r="U18" s="54">
        <f t="shared" si="4"/>
        <v>0</v>
      </c>
      <c r="V18" s="54">
        <f t="shared" si="4"/>
        <v>0</v>
      </c>
      <c r="W18" s="54">
        <f t="shared" si="4"/>
        <v>0</v>
      </c>
      <c r="X18" s="54">
        <f t="shared" si="4"/>
        <v>0</v>
      </c>
      <c r="Y18" s="54">
        <f t="shared" si="4"/>
        <v>0</v>
      </c>
      <c r="Z18" s="54">
        <f t="shared" si="4"/>
        <v>0</v>
      </c>
      <c r="AA18" s="54">
        <f t="shared" si="4"/>
        <v>0</v>
      </c>
      <c r="AB18" s="54">
        <f t="shared" si="4"/>
        <v>0</v>
      </c>
      <c r="AC18" s="54">
        <f t="shared" si="4"/>
        <v>0</v>
      </c>
      <c r="AD18" s="54">
        <f t="shared" si="4"/>
        <v>0</v>
      </c>
      <c r="AE18" s="54">
        <f t="shared" si="4"/>
        <v>0</v>
      </c>
      <c r="AF18" s="54">
        <f t="shared" si="4"/>
        <v>0</v>
      </c>
      <c r="AG18" s="54">
        <f t="shared" si="4"/>
        <v>0</v>
      </c>
      <c r="AH18" s="54">
        <f t="shared" si="4"/>
        <v>0</v>
      </c>
      <c r="AI18" s="54">
        <f t="shared" si="4"/>
        <v>0</v>
      </c>
      <c r="AJ18" s="54">
        <f t="shared" si="4"/>
        <v>0</v>
      </c>
      <c r="AK18" s="54">
        <f t="shared" ref="AK18:BL18" si="5">AK17+AK16</f>
        <v>0</v>
      </c>
      <c r="AL18" s="54">
        <f t="shared" si="5"/>
        <v>0</v>
      </c>
      <c r="AM18" s="54">
        <f t="shared" si="5"/>
        <v>0</v>
      </c>
      <c r="AN18" s="54">
        <f t="shared" si="5"/>
        <v>0</v>
      </c>
      <c r="AO18" s="54">
        <f t="shared" si="5"/>
        <v>0</v>
      </c>
      <c r="AP18" s="54">
        <f t="shared" si="5"/>
        <v>0</v>
      </c>
      <c r="AQ18" s="54">
        <f t="shared" si="5"/>
        <v>0</v>
      </c>
      <c r="AR18" s="54">
        <f t="shared" si="5"/>
        <v>0</v>
      </c>
      <c r="AS18" s="54">
        <f t="shared" si="5"/>
        <v>0</v>
      </c>
      <c r="AT18" s="54">
        <f t="shared" si="5"/>
        <v>0</v>
      </c>
      <c r="AU18" s="54">
        <f t="shared" si="5"/>
        <v>0</v>
      </c>
      <c r="AV18" s="54">
        <f t="shared" si="5"/>
        <v>0</v>
      </c>
      <c r="AW18" s="54">
        <f t="shared" si="5"/>
        <v>0</v>
      </c>
      <c r="AX18" s="54">
        <f t="shared" si="5"/>
        <v>0</v>
      </c>
      <c r="AY18" s="54">
        <f t="shared" si="5"/>
        <v>0</v>
      </c>
      <c r="AZ18" s="54">
        <f t="shared" si="5"/>
        <v>0</v>
      </c>
      <c r="BA18" s="54">
        <f t="shared" si="5"/>
        <v>0</v>
      </c>
      <c r="BB18" s="54">
        <f t="shared" si="5"/>
        <v>0</v>
      </c>
      <c r="BC18" s="54">
        <f t="shared" si="5"/>
        <v>0</v>
      </c>
      <c r="BD18" s="54">
        <f t="shared" si="5"/>
        <v>0</v>
      </c>
      <c r="BE18" s="54">
        <f t="shared" si="5"/>
        <v>0</v>
      </c>
      <c r="BF18" s="54">
        <f t="shared" si="5"/>
        <v>0</v>
      </c>
      <c r="BG18" s="54">
        <f t="shared" si="5"/>
        <v>0</v>
      </c>
      <c r="BH18" s="54">
        <f t="shared" si="5"/>
        <v>0</v>
      </c>
      <c r="BI18" s="54">
        <f t="shared" si="5"/>
        <v>0</v>
      </c>
      <c r="BJ18" s="54">
        <f t="shared" si="5"/>
        <v>0</v>
      </c>
      <c r="BK18" s="54">
        <f t="shared" si="5"/>
        <v>0</v>
      </c>
      <c r="BL18" s="54">
        <f t="shared" si="5"/>
        <v>0</v>
      </c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/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116"/>
      <c r="ED18" s="116"/>
      <c r="EE18" s="116"/>
      <c r="EF18" s="116"/>
      <c r="EG18" s="116"/>
      <c r="EH18" s="116"/>
      <c r="EI18" s="116"/>
      <c r="EJ18" s="116"/>
      <c r="EK18" s="116"/>
      <c r="EL18" s="116"/>
      <c r="EM18" s="116"/>
      <c r="EN18" s="116"/>
      <c r="EO18" s="116"/>
      <c r="EP18" s="116"/>
      <c r="EQ18" s="116"/>
      <c r="ER18" s="116"/>
      <c r="ES18" s="116"/>
      <c r="ET18" s="116"/>
      <c r="EU18" s="116"/>
      <c r="EV18" s="116"/>
      <c r="EW18" s="116"/>
      <c r="EX18" s="116"/>
      <c r="EY18" s="116"/>
      <c r="EZ18" s="116"/>
      <c r="FA18" s="116"/>
      <c r="FB18" s="116"/>
      <c r="FC18" s="116"/>
      <c r="FD18" s="116"/>
      <c r="FE18" s="116"/>
      <c r="FF18" s="116"/>
      <c r="FG18" s="116"/>
      <c r="FH18" s="116"/>
      <c r="FI18" s="116"/>
      <c r="FJ18" s="116"/>
      <c r="FK18" s="116"/>
      <c r="FL18" s="116"/>
      <c r="FM18" s="116"/>
      <c r="FN18" s="116"/>
      <c r="FO18" s="116"/>
      <c r="FP18" s="116"/>
      <c r="FQ18" s="116"/>
      <c r="FR18" s="116"/>
      <c r="FS18" s="116"/>
      <c r="FT18" s="116"/>
      <c r="FU18" s="116"/>
      <c r="FV18" s="116"/>
      <c r="FW18" s="116"/>
      <c r="FX18" s="116"/>
      <c r="FY18" s="116"/>
      <c r="FZ18" s="116"/>
      <c r="GA18" s="116"/>
      <c r="GB18" s="116"/>
      <c r="GC18" s="116"/>
      <c r="GD18" s="116"/>
      <c r="GE18" s="116"/>
      <c r="GF18" s="116"/>
      <c r="GG18" s="116"/>
      <c r="GH18" s="116"/>
      <c r="GI18" s="116"/>
      <c r="GJ18" s="116"/>
      <c r="GK18" s="116"/>
      <c r="GL18" s="116"/>
      <c r="GM18" s="116"/>
      <c r="GN18" s="116"/>
      <c r="GO18" s="116"/>
      <c r="GP18" s="116"/>
      <c r="GQ18" s="116"/>
      <c r="GR18" s="116"/>
      <c r="GS18" s="116"/>
      <c r="GT18" s="116"/>
      <c r="GU18" s="116"/>
      <c r="GV18" s="116"/>
      <c r="GW18" s="116"/>
      <c r="GX18" s="116"/>
      <c r="GY18" s="116"/>
      <c r="GZ18" s="116"/>
      <c r="HA18" s="116"/>
      <c r="HB18" s="116"/>
      <c r="HC18" s="116"/>
      <c r="HD18" s="116"/>
      <c r="HE18" s="116"/>
      <c r="HF18" s="116"/>
      <c r="HG18" s="116"/>
      <c r="HH18" s="116"/>
      <c r="HI18" s="116"/>
      <c r="HJ18" s="116"/>
      <c r="HK18" s="116"/>
      <c r="HL18" s="116"/>
      <c r="HM18" s="116"/>
      <c r="HN18" s="116"/>
      <c r="HO18" s="116"/>
      <c r="HP18" s="116"/>
      <c r="HQ18" s="116"/>
      <c r="HR18" s="116"/>
      <c r="HS18" s="116"/>
    </row>
    <row r="19" spans="1:227" s="58" customFormat="1" x14ac:dyDescent="0.2">
      <c r="A19" s="115"/>
      <c r="B19" s="119" t="s">
        <v>175</v>
      </c>
      <c r="C19" s="109">
        <f t="shared" ref="C19:AH19" si="6">C15+C18</f>
        <v>14849.6</v>
      </c>
      <c r="D19" s="150">
        <f t="shared" si="6"/>
        <v>0</v>
      </c>
      <c r="E19" s="150">
        <f t="shared" si="6"/>
        <v>10411.400000000001</v>
      </c>
      <c r="F19" s="150">
        <f t="shared" si="6"/>
        <v>621.40000000000009</v>
      </c>
      <c r="G19" s="150">
        <f t="shared" si="6"/>
        <v>621.40000000000009</v>
      </c>
      <c r="H19" s="150">
        <f t="shared" si="6"/>
        <v>1479.4</v>
      </c>
      <c r="I19" s="150">
        <f t="shared" si="6"/>
        <v>858</v>
      </c>
      <c r="J19" s="150">
        <f t="shared" si="6"/>
        <v>858</v>
      </c>
      <c r="K19" s="150">
        <f t="shared" si="6"/>
        <v>0</v>
      </c>
      <c r="L19" s="150">
        <f t="shared" si="6"/>
        <v>0</v>
      </c>
      <c r="M19" s="150">
        <f t="shared" si="6"/>
        <v>0</v>
      </c>
      <c r="N19" s="150">
        <f t="shared" si="6"/>
        <v>0</v>
      </c>
      <c r="O19" s="150">
        <f t="shared" si="6"/>
        <v>0</v>
      </c>
      <c r="P19" s="150">
        <f t="shared" si="6"/>
        <v>0</v>
      </c>
      <c r="Q19" s="150">
        <f t="shared" si="6"/>
        <v>0</v>
      </c>
      <c r="R19" s="150">
        <f t="shared" si="6"/>
        <v>0</v>
      </c>
      <c r="S19" s="150">
        <f t="shared" si="6"/>
        <v>0</v>
      </c>
      <c r="T19" s="150">
        <f t="shared" si="6"/>
        <v>0</v>
      </c>
      <c r="U19" s="150">
        <f t="shared" si="6"/>
        <v>0</v>
      </c>
      <c r="V19" s="150">
        <f t="shared" si="6"/>
        <v>0</v>
      </c>
      <c r="W19" s="150">
        <f t="shared" si="6"/>
        <v>0</v>
      </c>
      <c r="X19" s="150">
        <f t="shared" si="6"/>
        <v>0</v>
      </c>
      <c r="Y19" s="150">
        <f t="shared" si="6"/>
        <v>0</v>
      </c>
      <c r="Z19" s="150">
        <f t="shared" si="6"/>
        <v>0</v>
      </c>
      <c r="AA19" s="150">
        <f t="shared" si="6"/>
        <v>0</v>
      </c>
      <c r="AB19" s="150">
        <f t="shared" si="6"/>
        <v>0</v>
      </c>
      <c r="AC19" s="150">
        <f t="shared" si="6"/>
        <v>0</v>
      </c>
      <c r="AD19" s="150">
        <f t="shared" si="6"/>
        <v>0</v>
      </c>
      <c r="AE19" s="150">
        <f t="shared" si="6"/>
        <v>0</v>
      </c>
      <c r="AF19" s="150">
        <f t="shared" si="6"/>
        <v>0</v>
      </c>
      <c r="AG19" s="150">
        <f t="shared" si="6"/>
        <v>0</v>
      </c>
      <c r="AH19" s="150">
        <f t="shared" si="6"/>
        <v>0</v>
      </c>
      <c r="AI19" s="150">
        <f t="shared" ref="AI19:BL19" si="7">AI15+AI18</f>
        <v>0</v>
      </c>
      <c r="AJ19" s="150">
        <f t="shared" si="7"/>
        <v>0</v>
      </c>
      <c r="AK19" s="150">
        <f t="shared" si="7"/>
        <v>0</v>
      </c>
      <c r="AL19" s="150">
        <f t="shared" si="7"/>
        <v>0</v>
      </c>
      <c r="AM19" s="150">
        <f t="shared" si="7"/>
        <v>0</v>
      </c>
      <c r="AN19" s="150">
        <f t="shared" si="7"/>
        <v>0</v>
      </c>
      <c r="AO19" s="150">
        <f t="shared" si="7"/>
        <v>0</v>
      </c>
      <c r="AP19" s="150">
        <f t="shared" si="7"/>
        <v>0</v>
      </c>
      <c r="AQ19" s="150">
        <f t="shared" si="7"/>
        <v>0</v>
      </c>
      <c r="AR19" s="150">
        <f t="shared" si="7"/>
        <v>0</v>
      </c>
      <c r="AS19" s="150">
        <f t="shared" si="7"/>
        <v>0</v>
      </c>
      <c r="AT19" s="150">
        <f t="shared" si="7"/>
        <v>0</v>
      </c>
      <c r="AU19" s="150">
        <f t="shared" si="7"/>
        <v>0</v>
      </c>
      <c r="AV19" s="150">
        <f t="shared" si="7"/>
        <v>0</v>
      </c>
      <c r="AW19" s="150">
        <f t="shared" si="7"/>
        <v>0</v>
      </c>
      <c r="AX19" s="150">
        <f t="shared" si="7"/>
        <v>0</v>
      </c>
      <c r="AY19" s="150">
        <f t="shared" si="7"/>
        <v>0</v>
      </c>
      <c r="AZ19" s="150">
        <f t="shared" si="7"/>
        <v>0</v>
      </c>
      <c r="BA19" s="150">
        <f t="shared" si="7"/>
        <v>0</v>
      </c>
      <c r="BB19" s="150">
        <f t="shared" si="7"/>
        <v>0</v>
      </c>
      <c r="BC19" s="150">
        <f t="shared" si="7"/>
        <v>0</v>
      </c>
      <c r="BD19" s="150">
        <f t="shared" si="7"/>
        <v>0</v>
      </c>
      <c r="BE19" s="150">
        <f t="shared" si="7"/>
        <v>0</v>
      </c>
      <c r="BF19" s="150">
        <f t="shared" si="7"/>
        <v>0</v>
      </c>
      <c r="BG19" s="150">
        <f t="shared" si="7"/>
        <v>0</v>
      </c>
      <c r="BH19" s="150">
        <f t="shared" si="7"/>
        <v>0</v>
      </c>
      <c r="BI19" s="150">
        <f t="shared" si="7"/>
        <v>0</v>
      </c>
      <c r="BJ19" s="150">
        <f t="shared" si="7"/>
        <v>0</v>
      </c>
      <c r="BK19" s="150">
        <f t="shared" si="7"/>
        <v>0</v>
      </c>
      <c r="BL19" s="150">
        <f t="shared" si="7"/>
        <v>0</v>
      </c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</row>
    <row r="20" spans="1:227" s="41" customFormat="1" x14ac:dyDescent="0.2">
      <c r="A20" s="104"/>
      <c r="B20" s="119" t="s">
        <v>174</v>
      </c>
      <c r="C20" s="122">
        <f>C18/C15</f>
        <v>1.5401300034211427</v>
      </c>
      <c r="D20" s="122" t="e">
        <f>D18/D15</f>
        <v>#DIV/0!</v>
      </c>
      <c r="E20" s="12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55"/>
      <c r="BM20" s="59"/>
    </row>
    <row r="21" spans="1:227" s="41" customFormat="1" ht="18" x14ac:dyDescent="0.25">
      <c r="A21" s="104"/>
      <c r="B21" s="119" t="s">
        <v>147</v>
      </c>
      <c r="C21" s="168">
        <f>D23+SUM(E21:BL21)</f>
        <v>0</v>
      </c>
      <c r="D21" s="137"/>
      <c r="E21" s="117">
        <f>Expenses!F57</f>
        <v>0</v>
      </c>
      <c r="F21" s="7">
        <f>Expenses!G57</f>
        <v>0</v>
      </c>
      <c r="G21" s="7">
        <f>Expenses!H57</f>
        <v>0</v>
      </c>
      <c r="H21" s="7">
        <f>Expenses!I57</f>
        <v>0</v>
      </c>
      <c r="I21" s="7">
        <f>Expenses!J57</f>
        <v>0</v>
      </c>
      <c r="J21" s="7">
        <f>Expenses!K57</f>
        <v>0</v>
      </c>
      <c r="K21" s="7">
        <f>Expenses!L57</f>
        <v>0</v>
      </c>
      <c r="L21" s="7">
        <f>Expenses!M57</f>
        <v>0</v>
      </c>
      <c r="M21" s="7">
        <f>Expenses!N57</f>
        <v>0</v>
      </c>
      <c r="N21" s="7">
        <f>Expenses!O57</f>
        <v>0</v>
      </c>
      <c r="O21" s="7">
        <f>Expenses!P57</f>
        <v>0</v>
      </c>
      <c r="P21" s="7">
        <f>Expenses!Q57</f>
        <v>0</v>
      </c>
      <c r="Q21" s="7">
        <f>Expenses!R57</f>
        <v>0</v>
      </c>
      <c r="R21" s="7">
        <f>Expenses!S57</f>
        <v>0</v>
      </c>
      <c r="S21" s="7">
        <f>Expenses!T57</f>
        <v>0</v>
      </c>
      <c r="T21" s="7">
        <f>Expenses!U57</f>
        <v>0</v>
      </c>
      <c r="U21" s="7">
        <f>Expenses!V57</f>
        <v>0</v>
      </c>
      <c r="V21" s="7">
        <f>Expenses!W57</f>
        <v>0</v>
      </c>
      <c r="W21" s="7">
        <f>Expenses!X57</f>
        <v>0</v>
      </c>
      <c r="X21" s="7">
        <f>Expenses!Y57</f>
        <v>0</v>
      </c>
      <c r="Y21" s="7">
        <f>Expenses!Z57</f>
        <v>0</v>
      </c>
      <c r="Z21" s="7">
        <f>Expenses!AA57</f>
        <v>0</v>
      </c>
      <c r="AA21" s="7">
        <f>Expenses!AB57</f>
        <v>0</v>
      </c>
      <c r="AB21" s="7">
        <f>Expenses!AC57</f>
        <v>0</v>
      </c>
      <c r="AC21" s="7">
        <f>Expenses!AD57</f>
        <v>0</v>
      </c>
      <c r="AD21" s="7">
        <f>Expenses!AE57</f>
        <v>0</v>
      </c>
      <c r="AE21" s="7">
        <f>Expenses!AF57</f>
        <v>0</v>
      </c>
      <c r="AF21" s="7">
        <f>Expenses!AG57</f>
        <v>0</v>
      </c>
      <c r="AG21" s="7">
        <f>Expenses!AH57</f>
        <v>0</v>
      </c>
      <c r="AH21" s="7">
        <f>Expenses!AI57</f>
        <v>0</v>
      </c>
      <c r="AI21" s="7">
        <f>Expenses!AJ57</f>
        <v>0</v>
      </c>
      <c r="AJ21" s="7">
        <f>Expenses!AK57</f>
        <v>0</v>
      </c>
      <c r="AK21" s="7">
        <f>Expenses!AL57</f>
        <v>0</v>
      </c>
      <c r="AL21" s="7">
        <f>Expenses!AM57</f>
        <v>0</v>
      </c>
      <c r="AM21" s="7">
        <f>Expenses!AN57</f>
        <v>0</v>
      </c>
      <c r="AN21" s="7">
        <f>Expenses!AO57</f>
        <v>0</v>
      </c>
      <c r="AO21" s="7">
        <f>Expenses!AP57</f>
        <v>0</v>
      </c>
      <c r="AP21" s="7">
        <f>Expenses!AQ57</f>
        <v>0</v>
      </c>
      <c r="AQ21" s="7">
        <f>Expenses!AR57</f>
        <v>0</v>
      </c>
      <c r="AR21" s="7">
        <f>Expenses!AS57</f>
        <v>0</v>
      </c>
      <c r="AS21" s="7">
        <f>Expenses!AT57</f>
        <v>0</v>
      </c>
      <c r="AT21" s="7">
        <f>Expenses!AU57</f>
        <v>0</v>
      </c>
      <c r="AU21" s="7">
        <f>Expenses!AV57</f>
        <v>0</v>
      </c>
      <c r="AV21" s="7">
        <f>Expenses!AW57</f>
        <v>0</v>
      </c>
      <c r="AW21" s="7">
        <f>Expenses!AX57</f>
        <v>0</v>
      </c>
      <c r="AX21" s="7">
        <f>Expenses!AY57</f>
        <v>0</v>
      </c>
      <c r="AY21" s="7">
        <f>Expenses!AZ57</f>
        <v>0</v>
      </c>
      <c r="AZ21" s="7">
        <f>Expenses!BA57</f>
        <v>0</v>
      </c>
      <c r="BA21" s="7">
        <f>Expenses!BB57</f>
        <v>0</v>
      </c>
      <c r="BB21" s="7">
        <f>Expenses!BC57</f>
        <v>0</v>
      </c>
      <c r="BC21" s="7">
        <f>Expenses!BD57</f>
        <v>0</v>
      </c>
      <c r="BD21" s="7">
        <f>Expenses!BE57</f>
        <v>0</v>
      </c>
      <c r="BE21" s="7">
        <f>Expenses!BF57</f>
        <v>0</v>
      </c>
      <c r="BF21" s="7">
        <f>Expenses!BG57</f>
        <v>0</v>
      </c>
      <c r="BG21" s="7">
        <f>Expenses!BH57</f>
        <v>0</v>
      </c>
      <c r="BH21" s="7">
        <f>Expenses!BI57</f>
        <v>0</v>
      </c>
      <c r="BI21" s="7">
        <f>Expenses!BJ57</f>
        <v>0</v>
      </c>
      <c r="BJ21" s="7">
        <f>Expenses!BK57</f>
        <v>0</v>
      </c>
      <c r="BK21" s="7">
        <f>Expenses!BL57</f>
        <v>0</v>
      </c>
      <c r="BL21" s="34">
        <f>Expenses!BM57</f>
        <v>0</v>
      </c>
    </row>
    <row r="22" spans="1:227" s="41" customFormat="1" ht="18" x14ac:dyDescent="0.25">
      <c r="A22" s="104"/>
      <c r="B22" s="119" t="s">
        <v>123</v>
      </c>
      <c r="C22" s="169">
        <f>SUM(E22:BL22)</f>
        <v>1399.1600000000003</v>
      </c>
      <c r="D22" s="137"/>
      <c r="E22" s="118">
        <f>(E15+E16+E17+E21)*0.1</f>
        <v>1041.1400000000001</v>
      </c>
      <c r="F22" s="118">
        <f>(F15+F16+F17+F21)*0.1</f>
        <v>62.140000000000015</v>
      </c>
      <c r="G22" s="118">
        <f>(G15+G16+G17+G21)*0.1</f>
        <v>62.140000000000015</v>
      </c>
      <c r="H22" s="118">
        <f>(H15+H16+H17+H21)*0.1</f>
        <v>147.94000000000003</v>
      </c>
      <c r="I22" s="118"/>
      <c r="J22" s="118">
        <f t="shared" ref="J22:AO22" si="8">(J15+J16+J17+J21)*0.1</f>
        <v>85.800000000000011</v>
      </c>
      <c r="K22" s="118">
        <f t="shared" si="8"/>
        <v>0</v>
      </c>
      <c r="L22" s="118">
        <f t="shared" si="8"/>
        <v>0</v>
      </c>
      <c r="M22" s="118">
        <f t="shared" si="8"/>
        <v>0</v>
      </c>
      <c r="N22" s="118">
        <f t="shared" si="8"/>
        <v>0</v>
      </c>
      <c r="O22" s="118">
        <f t="shared" si="8"/>
        <v>0</v>
      </c>
      <c r="P22" s="118">
        <f t="shared" si="8"/>
        <v>0</v>
      </c>
      <c r="Q22" s="118">
        <f t="shared" si="8"/>
        <v>0</v>
      </c>
      <c r="R22" s="118">
        <f t="shared" si="8"/>
        <v>0</v>
      </c>
      <c r="S22" s="118">
        <f t="shared" si="8"/>
        <v>0</v>
      </c>
      <c r="T22" s="118">
        <f t="shared" si="8"/>
        <v>0</v>
      </c>
      <c r="U22" s="118">
        <f t="shared" si="8"/>
        <v>0</v>
      </c>
      <c r="V22" s="118">
        <f t="shared" si="8"/>
        <v>0</v>
      </c>
      <c r="W22" s="118">
        <f t="shared" si="8"/>
        <v>0</v>
      </c>
      <c r="X22" s="118">
        <f t="shared" si="8"/>
        <v>0</v>
      </c>
      <c r="Y22" s="118">
        <f t="shared" si="8"/>
        <v>0</v>
      </c>
      <c r="Z22" s="118">
        <f t="shared" si="8"/>
        <v>0</v>
      </c>
      <c r="AA22" s="118">
        <f t="shared" si="8"/>
        <v>0</v>
      </c>
      <c r="AB22" s="118">
        <f t="shared" si="8"/>
        <v>0</v>
      </c>
      <c r="AC22" s="118">
        <f t="shared" si="8"/>
        <v>0</v>
      </c>
      <c r="AD22" s="118">
        <f t="shared" si="8"/>
        <v>0</v>
      </c>
      <c r="AE22" s="118">
        <f t="shared" si="8"/>
        <v>0</v>
      </c>
      <c r="AF22" s="118">
        <f t="shared" si="8"/>
        <v>0</v>
      </c>
      <c r="AG22" s="118">
        <f t="shared" si="8"/>
        <v>0</v>
      </c>
      <c r="AH22" s="118">
        <f t="shared" si="8"/>
        <v>0</v>
      </c>
      <c r="AI22" s="118">
        <f t="shared" si="8"/>
        <v>0</v>
      </c>
      <c r="AJ22" s="118">
        <f t="shared" si="8"/>
        <v>0</v>
      </c>
      <c r="AK22" s="118">
        <f t="shared" si="8"/>
        <v>0</v>
      </c>
      <c r="AL22" s="118">
        <f t="shared" si="8"/>
        <v>0</v>
      </c>
      <c r="AM22" s="118">
        <f t="shared" si="8"/>
        <v>0</v>
      </c>
      <c r="AN22" s="118">
        <f t="shared" si="8"/>
        <v>0</v>
      </c>
      <c r="AO22" s="118">
        <f t="shared" si="8"/>
        <v>0</v>
      </c>
      <c r="AP22" s="118">
        <f t="shared" ref="AP22:BL22" si="9">(AP15+AP16+AP17+AP21)*0.1</f>
        <v>0</v>
      </c>
      <c r="AQ22" s="118">
        <f t="shared" si="9"/>
        <v>0</v>
      </c>
      <c r="AR22" s="118">
        <f t="shared" si="9"/>
        <v>0</v>
      </c>
      <c r="AS22" s="118">
        <f t="shared" si="9"/>
        <v>0</v>
      </c>
      <c r="AT22" s="118">
        <f t="shared" si="9"/>
        <v>0</v>
      </c>
      <c r="AU22" s="118">
        <f t="shared" si="9"/>
        <v>0</v>
      </c>
      <c r="AV22" s="118">
        <f t="shared" si="9"/>
        <v>0</v>
      </c>
      <c r="AW22" s="118">
        <f t="shared" si="9"/>
        <v>0</v>
      </c>
      <c r="AX22" s="118">
        <f t="shared" si="9"/>
        <v>0</v>
      </c>
      <c r="AY22" s="118">
        <f t="shared" si="9"/>
        <v>0</v>
      </c>
      <c r="AZ22" s="118">
        <f t="shared" si="9"/>
        <v>0</v>
      </c>
      <c r="BA22" s="118">
        <f t="shared" si="9"/>
        <v>0</v>
      </c>
      <c r="BB22" s="118">
        <f t="shared" si="9"/>
        <v>0</v>
      </c>
      <c r="BC22" s="118">
        <f t="shared" si="9"/>
        <v>0</v>
      </c>
      <c r="BD22" s="118">
        <f t="shared" si="9"/>
        <v>0</v>
      </c>
      <c r="BE22" s="118">
        <f t="shared" si="9"/>
        <v>0</v>
      </c>
      <c r="BF22" s="118">
        <f t="shared" si="9"/>
        <v>0</v>
      </c>
      <c r="BG22" s="118">
        <f t="shared" si="9"/>
        <v>0</v>
      </c>
      <c r="BH22" s="118">
        <f t="shared" si="9"/>
        <v>0</v>
      </c>
      <c r="BI22" s="118">
        <f t="shared" si="9"/>
        <v>0</v>
      </c>
      <c r="BJ22" s="118">
        <f t="shared" si="9"/>
        <v>0</v>
      </c>
      <c r="BK22" s="118">
        <f t="shared" si="9"/>
        <v>0</v>
      </c>
      <c r="BL22" s="118">
        <f t="shared" si="9"/>
        <v>0</v>
      </c>
    </row>
    <row r="23" spans="1:227" s="41" customFormat="1" x14ac:dyDescent="0.2">
      <c r="A23" s="104"/>
      <c r="B23" s="121" t="s">
        <v>121</v>
      </c>
      <c r="C23" s="108">
        <f>SUM(C21:C22)</f>
        <v>1399.1600000000003</v>
      </c>
      <c r="D23" s="132">
        <v>0</v>
      </c>
      <c r="E23" s="117">
        <f>E21+E22</f>
        <v>1041.1400000000001</v>
      </c>
      <c r="F23" s="7">
        <f t="shared" ref="F23:BL23" si="10">F21+F22</f>
        <v>62.140000000000015</v>
      </c>
      <c r="G23" s="7">
        <f t="shared" si="10"/>
        <v>62.140000000000015</v>
      </c>
      <c r="H23" s="7">
        <f t="shared" si="10"/>
        <v>147.94000000000003</v>
      </c>
      <c r="I23" s="7">
        <f t="shared" si="10"/>
        <v>0</v>
      </c>
      <c r="J23" s="7">
        <f t="shared" si="10"/>
        <v>85.800000000000011</v>
      </c>
      <c r="K23" s="7">
        <f t="shared" si="10"/>
        <v>0</v>
      </c>
      <c r="L23" s="7">
        <f t="shared" si="10"/>
        <v>0</v>
      </c>
      <c r="M23" s="7">
        <f t="shared" si="10"/>
        <v>0</v>
      </c>
      <c r="N23" s="7">
        <f t="shared" si="10"/>
        <v>0</v>
      </c>
      <c r="O23" s="7">
        <f t="shared" si="10"/>
        <v>0</v>
      </c>
      <c r="P23" s="7">
        <f t="shared" si="10"/>
        <v>0</v>
      </c>
      <c r="Q23" s="7">
        <f t="shared" si="10"/>
        <v>0</v>
      </c>
      <c r="R23" s="7">
        <f t="shared" si="10"/>
        <v>0</v>
      </c>
      <c r="S23" s="7">
        <f t="shared" si="10"/>
        <v>0</v>
      </c>
      <c r="T23" s="7">
        <f t="shared" si="10"/>
        <v>0</v>
      </c>
      <c r="U23" s="7">
        <f t="shared" si="10"/>
        <v>0</v>
      </c>
      <c r="V23" s="7">
        <f t="shared" si="10"/>
        <v>0</v>
      </c>
      <c r="W23" s="7">
        <f t="shared" si="10"/>
        <v>0</v>
      </c>
      <c r="X23" s="7">
        <f t="shared" si="10"/>
        <v>0</v>
      </c>
      <c r="Y23" s="7">
        <f t="shared" si="10"/>
        <v>0</v>
      </c>
      <c r="Z23" s="7">
        <f t="shared" si="10"/>
        <v>0</v>
      </c>
      <c r="AA23" s="7">
        <f t="shared" si="10"/>
        <v>0</v>
      </c>
      <c r="AB23" s="7">
        <f t="shared" si="10"/>
        <v>0</v>
      </c>
      <c r="AC23" s="7">
        <f t="shared" si="10"/>
        <v>0</v>
      </c>
      <c r="AD23" s="7">
        <f t="shared" si="10"/>
        <v>0</v>
      </c>
      <c r="AE23" s="7">
        <f t="shared" si="10"/>
        <v>0</v>
      </c>
      <c r="AF23" s="7">
        <f t="shared" si="10"/>
        <v>0</v>
      </c>
      <c r="AG23" s="7">
        <f t="shared" si="10"/>
        <v>0</v>
      </c>
      <c r="AH23" s="7">
        <f t="shared" si="10"/>
        <v>0</v>
      </c>
      <c r="AI23" s="7">
        <f t="shared" si="10"/>
        <v>0</v>
      </c>
      <c r="AJ23" s="7">
        <f t="shared" si="10"/>
        <v>0</v>
      </c>
      <c r="AK23" s="7">
        <f t="shared" si="10"/>
        <v>0</v>
      </c>
      <c r="AL23" s="7">
        <f t="shared" si="10"/>
        <v>0</v>
      </c>
      <c r="AM23" s="7">
        <f t="shared" si="10"/>
        <v>0</v>
      </c>
      <c r="AN23" s="7">
        <f t="shared" si="10"/>
        <v>0</v>
      </c>
      <c r="AO23" s="7">
        <f t="shared" si="10"/>
        <v>0</v>
      </c>
      <c r="AP23" s="7">
        <f t="shared" si="10"/>
        <v>0</v>
      </c>
      <c r="AQ23" s="7">
        <f t="shared" si="10"/>
        <v>0</v>
      </c>
      <c r="AR23" s="7">
        <f t="shared" si="10"/>
        <v>0</v>
      </c>
      <c r="AS23" s="7">
        <f t="shared" si="10"/>
        <v>0</v>
      </c>
      <c r="AT23" s="7">
        <f t="shared" si="10"/>
        <v>0</v>
      </c>
      <c r="AU23" s="7">
        <f t="shared" si="10"/>
        <v>0</v>
      </c>
      <c r="AV23" s="7">
        <f t="shared" si="10"/>
        <v>0</v>
      </c>
      <c r="AW23" s="7">
        <f t="shared" si="10"/>
        <v>0</v>
      </c>
      <c r="AX23" s="7">
        <f t="shared" si="10"/>
        <v>0</v>
      </c>
      <c r="AY23" s="7">
        <f t="shared" si="10"/>
        <v>0</v>
      </c>
      <c r="AZ23" s="7">
        <f t="shared" si="10"/>
        <v>0</v>
      </c>
      <c r="BA23" s="7">
        <f t="shared" si="10"/>
        <v>0</v>
      </c>
      <c r="BB23" s="7">
        <f t="shared" si="10"/>
        <v>0</v>
      </c>
      <c r="BC23" s="7">
        <f t="shared" si="10"/>
        <v>0</v>
      </c>
      <c r="BD23" s="7">
        <f t="shared" si="10"/>
        <v>0</v>
      </c>
      <c r="BE23" s="7">
        <f t="shared" si="10"/>
        <v>0</v>
      </c>
      <c r="BF23" s="7">
        <f t="shared" si="10"/>
        <v>0</v>
      </c>
      <c r="BG23" s="7">
        <f t="shared" si="10"/>
        <v>0</v>
      </c>
      <c r="BH23" s="7">
        <f t="shared" si="10"/>
        <v>0</v>
      </c>
      <c r="BI23" s="7">
        <f t="shared" si="10"/>
        <v>0</v>
      </c>
      <c r="BJ23" s="7">
        <f t="shared" si="10"/>
        <v>0</v>
      </c>
      <c r="BK23" s="7">
        <f t="shared" si="10"/>
        <v>0</v>
      </c>
      <c r="BL23" s="34">
        <f t="shared" si="10"/>
        <v>0</v>
      </c>
    </row>
    <row r="24" spans="1:227" s="37" customFormat="1" x14ac:dyDescent="0.2">
      <c r="A24" s="104"/>
      <c r="B24" s="119" t="s">
        <v>11</v>
      </c>
      <c r="C24" s="108">
        <f>C23+C19</f>
        <v>16248.76</v>
      </c>
      <c r="D24" s="151">
        <f t="shared" ref="D24:BL24" si="11">D23+D19</f>
        <v>0</v>
      </c>
      <c r="E24" s="151">
        <f t="shared" si="11"/>
        <v>11452.54</v>
      </c>
      <c r="F24" s="151">
        <f t="shared" si="11"/>
        <v>683.54000000000008</v>
      </c>
      <c r="G24" s="151">
        <f t="shared" si="11"/>
        <v>683.54000000000008</v>
      </c>
      <c r="H24" s="151">
        <f t="shared" si="11"/>
        <v>1627.3400000000001</v>
      </c>
      <c r="I24" s="151">
        <f t="shared" si="11"/>
        <v>858</v>
      </c>
      <c r="J24" s="151">
        <f t="shared" si="11"/>
        <v>943.8</v>
      </c>
      <c r="K24" s="151">
        <f t="shared" si="11"/>
        <v>0</v>
      </c>
      <c r="L24" s="151">
        <f t="shared" si="11"/>
        <v>0</v>
      </c>
      <c r="M24" s="151">
        <f t="shared" si="11"/>
        <v>0</v>
      </c>
      <c r="N24" s="151">
        <f t="shared" si="11"/>
        <v>0</v>
      </c>
      <c r="O24" s="151">
        <f t="shared" si="11"/>
        <v>0</v>
      </c>
      <c r="P24" s="151">
        <f t="shared" si="11"/>
        <v>0</v>
      </c>
      <c r="Q24" s="151">
        <f t="shared" si="11"/>
        <v>0</v>
      </c>
      <c r="R24" s="151">
        <f t="shared" si="11"/>
        <v>0</v>
      </c>
      <c r="S24" s="151">
        <f t="shared" si="11"/>
        <v>0</v>
      </c>
      <c r="T24" s="151">
        <f t="shared" si="11"/>
        <v>0</v>
      </c>
      <c r="U24" s="151">
        <f t="shared" si="11"/>
        <v>0</v>
      </c>
      <c r="V24" s="151">
        <f t="shared" si="11"/>
        <v>0</v>
      </c>
      <c r="W24" s="151">
        <f t="shared" si="11"/>
        <v>0</v>
      </c>
      <c r="X24" s="151">
        <f t="shared" si="11"/>
        <v>0</v>
      </c>
      <c r="Y24" s="151">
        <f t="shared" si="11"/>
        <v>0</v>
      </c>
      <c r="Z24" s="151">
        <f t="shared" si="11"/>
        <v>0</v>
      </c>
      <c r="AA24" s="151">
        <f t="shared" si="11"/>
        <v>0</v>
      </c>
      <c r="AB24" s="151">
        <f t="shared" si="11"/>
        <v>0</v>
      </c>
      <c r="AC24" s="151">
        <f t="shared" si="11"/>
        <v>0</v>
      </c>
      <c r="AD24" s="151">
        <f t="shared" si="11"/>
        <v>0</v>
      </c>
      <c r="AE24" s="151">
        <f t="shared" si="11"/>
        <v>0</v>
      </c>
      <c r="AF24" s="151">
        <f t="shared" si="11"/>
        <v>0</v>
      </c>
      <c r="AG24" s="151">
        <f t="shared" si="11"/>
        <v>0</v>
      </c>
      <c r="AH24" s="151">
        <f t="shared" si="11"/>
        <v>0</v>
      </c>
      <c r="AI24" s="151">
        <f t="shared" si="11"/>
        <v>0</v>
      </c>
      <c r="AJ24" s="151">
        <f t="shared" si="11"/>
        <v>0</v>
      </c>
      <c r="AK24" s="151">
        <f t="shared" si="11"/>
        <v>0</v>
      </c>
      <c r="AL24" s="151">
        <f t="shared" si="11"/>
        <v>0</v>
      </c>
      <c r="AM24" s="151">
        <f t="shared" si="11"/>
        <v>0</v>
      </c>
      <c r="AN24" s="151">
        <f t="shared" si="11"/>
        <v>0</v>
      </c>
      <c r="AO24" s="151">
        <f t="shared" si="11"/>
        <v>0</v>
      </c>
      <c r="AP24" s="151">
        <f t="shared" si="11"/>
        <v>0</v>
      </c>
      <c r="AQ24" s="151">
        <f t="shared" si="11"/>
        <v>0</v>
      </c>
      <c r="AR24" s="151">
        <f t="shared" si="11"/>
        <v>0</v>
      </c>
      <c r="AS24" s="151">
        <f t="shared" si="11"/>
        <v>0</v>
      </c>
      <c r="AT24" s="151">
        <f t="shared" si="11"/>
        <v>0</v>
      </c>
      <c r="AU24" s="151">
        <f t="shared" si="11"/>
        <v>0</v>
      </c>
      <c r="AV24" s="151">
        <f t="shared" si="11"/>
        <v>0</v>
      </c>
      <c r="AW24" s="151">
        <f t="shared" si="11"/>
        <v>0</v>
      </c>
      <c r="AX24" s="151">
        <f t="shared" si="11"/>
        <v>0</v>
      </c>
      <c r="AY24" s="151">
        <f t="shared" si="11"/>
        <v>0</v>
      </c>
      <c r="AZ24" s="151">
        <f t="shared" si="11"/>
        <v>0</v>
      </c>
      <c r="BA24" s="151">
        <f t="shared" si="11"/>
        <v>0</v>
      </c>
      <c r="BB24" s="151">
        <f t="shared" si="11"/>
        <v>0</v>
      </c>
      <c r="BC24" s="151">
        <f t="shared" si="11"/>
        <v>0</v>
      </c>
      <c r="BD24" s="151">
        <f t="shared" si="11"/>
        <v>0</v>
      </c>
      <c r="BE24" s="151">
        <f t="shared" si="11"/>
        <v>0</v>
      </c>
      <c r="BF24" s="151">
        <f t="shared" si="11"/>
        <v>0</v>
      </c>
      <c r="BG24" s="151">
        <f t="shared" si="11"/>
        <v>0</v>
      </c>
      <c r="BH24" s="151">
        <f t="shared" si="11"/>
        <v>0</v>
      </c>
      <c r="BI24" s="151">
        <f t="shared" si="11"/>
        <v>0</v>
      </c>
      <c r="BJ24" s="151">
        <f t="shared" si="11"/>
        <v>0</v>
      </c>
      <c r="BK24" s="151">
        <f t="shared" si="11"/>
        <v>0</v>
      </c>
      <c r="BL24" s="151">
        <f t="shared" si="11"/>
        <v>0</v>
      </c>
    </row>
    <row r="25" spans="1:227" s="167" customFormat="1" hidden="1" x14ac:dyDescent="0.2">
      <c r="A25" s="160"/>
      <c r="B25" s="161" t="s">
        <v>126</v>
      </c>
      <c r="C25" s="162"/>
      <c r="D25" s="163"/>
      <c r="E25" s="164">
        <f>D24+E24</f>
        <v>11452.54</v>
      </c>
      <c r="F25" s="165">
        <f>E25+F24</f>
        <v>12136.080000000002</v>
      </c>
      <c r="G25" s="165">
        <f t="shared" ref="G25:BK25" si="12">F25+G24</f>
        <v>12819.620000000003</v>
      </c>
      <c r="H25" s="165">
        <f t="shared" si="12"/>
        <v>14446.960000000003</v>
      </c>
      <c r="I25" s="165">
        <f t="shared" si="12"/>
        <v>15304.960000000003</v>
      </c>
      <c r="J25" s="165">
        <f t="shared" si="12"/>
        <v>16248.760000000002</v>
      </c>
      <c r="K25" s="165">
        <f t="shared" si="12"/>
        <v>16248.760000000002</v>
      </c>
      <c r="L25" s="165">
        <f t="shared" si="12"/>
        <v>16248.760000000002</v>
      </c>
      <c r="M25" s="165">
        <f t="shared" si="12"/>
        <v>16248.760000000002</v>
      </c>
      <c r="N25" s="165">
        <f t="shared" si="12"/>
        <v>16248.760000000002</v>
      </c>
      <c r="O25" s="165">
        <f t="shared" si="12"/>
        <v>16248.760000000002</v>
      </c>
      <c r="P25" s="165">
        <f t="shared" si="12"/>
        <v>16248.760000000002</v>
      </c>
      <c r="Q25" s="165">
        <f t="shared" si="12"/>
        <v>16248.760000000002</v>
      </c>
      <c r="R25" s="165">
        <f t="shared" si="12"/>
        <v>16248.760000000002</v>
      </c>
      <c r="S25" s="165">
        <f t="shared" si="12"/>
        <v>16248.760000000002</v>
      </c>
      <c r="T25" s="165">
        <f t="shared" si="12"/>
        <v>16248.760000000002</v>
      </c>
      <c r="U25" s="165">
        <f t="shared" si="12"/>
        <v>16248.760000000002</v>
      </c>
      <c r="V25" s="165">
        <f t="shared" si="12"/>
        <v>16248.760000000002</v>
      </c>
      <c r="W25" s="165">
        <f t="shared" si="12"/>
        <v>16248.760000000002</v>
      </c>
      <c r="X25" s="165">
        <f t="shared" si="12"/>
        <v>16248.760000000002</v>
      </c>
      <c r="Y25" s="165">
        <f t="shared" si="12"/>
        <v>16248.760000000002</v>
      </c>
      <c r="Z25" s="165">
        <f t="shared" si="12"/>
        <v>16248.760000000002</v>
      </c>
      <c r="AA25" s="165">
        <f t="shared" si="12"/>
        <v>16248.760000000002</v>
      </c>
      <c r="AB25" s="165">
        <f t="shared" si="12"/>
        <v>16248.760000000002</v>
      </c>
      <c r="AC25" s="165">
        <f t="shared" si="12"/>
        <v>16248.760000000002</v>
      </c>
      <c r="AD25" s="165">
        <f t="shared" si="12"/>
        <v>16248.760000000002</v>
      </c>
      <c r="AE25" s="165">
        <f t="shared" si="12"/>
        <v>16248.760000000002</v>
      </c>
      <c r="AF25" s="165">
        <f t="shared" si="12"/>
        <v>16248.760000000002</v>
      </c>
      <c r="AG25" s="165">
        <f t="shared" si="12"/>
        <v>16248.760000000002</v>
      </c>
      <c r="AH25" s="165">
        <f t="shared" si="12"/>
        <v>16248.760000000002</v>
      </c>
      <c r="AI25" s="165">
        <f t="shared" si="12"/>
        <v>16248.760000000002</v>
      </c>
      <c r="AJ25" s="165">
        <f t="shared" si="12"/>
        <v>16248.760000000002</v>
      </c>
      <c r="AK25" s="165">
        <f t="shared" si="12"/>
        <v>16248.760000000002</v>
      </c>
      <c r="AL25" s="165">
        <f t="shared" si="12"/>
        <v>16248.760000000002</v>
      </c>
      <c r="AM25" s="165">
        <f t="shared" si="12"/>
        <v>16248.760000000002</v>
      </c>
      <c r="AN25" s="165">
        <f t="shared" si="12"/>
        <v>16248.760000000002</v>
      </c>
      <c r="AO25" s="165">
        <f t="shared" si="12"/>
        <v>16248.760000000002</v>
      </c>
      <c r="AP25" s="165">
        <f t="shared" si="12"/>
        <v>16248.760000000002</v>
      </c>
      <c r="AQ25" s="165">
        <f t="shared" si="12"/>
        <v>16248.760000000002</v>
      </c>
      <c r="AR25" s="165">
        <f t="shared" si="12"/>
        <v>16248.760000000002</v>
      </c>
      <c r="AS25" s="165">
        <f t="shared" si="12"/>
        <v>16248.760000000002</v>
      </c>
      <c r="AT25" s="165">
        <f t="shared" si="12"/>
        <v>16248.760000000002</v>
      </c>
      <c r="AU25" s="165">
        <f t="shared" si="12"/>
        <v>16248.760000000002</v>
      </c>
      <c r="AV25" s="165">
        <f t="shared" si="12"/>
        <v>16248.760000000002</v>
      </c>
      <c r="AW25" s="165">
        <f t="shared" si="12"/>
        <v>16248.760000000002</v>
      </c>
      <c r="AX25" s="165">
        <f t="shared" si="12"/>
        <v>16248.760000000002</v>
      </c>
      <c r="AY25" s="165">
        <f t="shared" si="12"/>
        <v>16248.760000000002</v>
      </c>
      <c r="AZ25" s="165">
        <f t="shared" si="12"/>
        <v>16248.760000000002</v>
      </c>
      <c r="BA25" s="165">
        <f t="shared" si="12"/>
        <v>16248.760000000002</v>
      </c>
      <c r="BB25" s="165">
        <f t="shared" si="12"/>
        <v>16248.760000000002</v>
      </c>
      <c r="BC25" s="165">
        <f t="shared" si="12"/>
        <v>16248.760000000002</v>
      </c>
      <c r="BD25" s="165">
        <f t="shared" si="12"/>
        <v>16248.760000000002</v>
      </c>
      <c r="BE25" s="165">
        <f t="shared" si="12"/>
        <v>16248.760000000002</v>
      </c>
      <c r="BF25" s="165">
        <f t="shared" si="12"/>
        <v>16248.760000000002</v>
      </c>
      <c r="BG25" s="165">
        <f t="shared" si="12"/>
        <v>16248.760000000002</v>
      </c>
      <c r="BH25" s="165">
        <f t="shared" si="12"/>
        <v>16248.760000000002</v>
      </c>
      <c r="BI25" s="165">
        <f t="shared" si="12"/>
        <v>16248.760000000002</v>
      </c>
      <c r="BJ25" s="165">
        <f t="shared" si="12"/>
        <v>16248.760000000002</v>
      </c>
      <c r="BK25" s="165">
        <f t="shared" si="12"/>
        <v>16248.760000000002</v>
      </c>
      <c r="BL25" s="166">
        <f>BK25+BL24</f>
        <v>16248.760000000002</v>
      </c>
    </row>
    <row r="26" spans="1:227" s="114" customFormat="1" x14ac:dyDescent="0.2">
      <c r="A26" s="110"/>
      <c r="B26" s="51" t="s">
        <v>12</v>
      </c>
      <c r="C26" s="111">
        <f>C9-C24</f>
        <v>-16248.76</v>
      </c>
      <c r="D26" s="138">
        <f>D9-D24</f>
        <v>0</v>
      </c>
      <c r="E26" s="127">
        <f t="shared" ref="E26:AJ26" si="13">E13-E25</f>
        <v>-11452.54</v>
      </c>
      <c r="F26" s="112">
        <f t="shared" si="13"/>
        <v>-12136.080000000002</v>
      </c>
      <c r="G26" s="112">
        <f t="shared" si="13"/>
        <v>-12819.620000000003</v>
      </c>
      <c r="H26" s="112">
        <f t="shared" si="13"/>
        <v>-14446.960000000003</v>
      </c>
      <c r="I26" s="112">
        <f t="shared" si="13"/>
        <v>-15304.960000000003</v>
      </c>
      <c r="J26" s="112">
        <f t="shared" si="13"/>
        <v>-16248.760000000002</v>
      </c>
      <c r="K26" s="112">
        <f t="shared" si="13"/>
        <v>-16248.760000000002</v>
      </c>
      <c r="L26" s="112">
        <f t="shared" si="13"/>
        <v>-16248.760000000002</v>
      </c>
      <c r="M26" s="112">
        <f t="shared" si="13"/>
        <v>-16248.760000000002</v>
      </c>
      <c r="N26" s="112">
        <f t="shared" si="13"/>
        <v>-16248.760000000002</v>
      </c>
      <c r="O26" s="112">
        <f t="shared" si="13"/>
        <v>-16248.760000000002</v>
      </c>
      <c r="P26" s="112">
        <f t="shared" si="13"/>
        <v>-16248.760000000002</v>
      </c>
      <c r="Q26" s="112">
        <f t="shared" si="13"/>
        <v>-16248.760000000002</v>
      </c>
      <c r="R26" s="112">
        <f t="shared" si="13"/>
        <v>-16248.760000000002</v>
      </c>
      <c r="S26" s="112">
        <f t="shared" si="13"/>
        <v>-16248.760000000002</v>
      </c>
      <c r="T26" s="112">
        <f t="shared" si="13"/>
        <v>-16248.760000000002</v>
      </c>
      <c r="U26" s="112">
        <f t="shared" si="13"/>
        <v>-16248.760000000002</v>
      </c>
      <c r="V26" s="112">
        <f t="shared" si="13"/>
        <v>-16248.760000000002</v>
      </c>
      <c r="W26" s="112">
        <f t="shared" si="13"/>
        <v>-16248.760000000002</v>
      </c>
      <c r="X26" s="112">
        <f t="shared" si="13"/>
        <v>-16248.760000000002</v>
      </c>
      <c r="Y26" s="112">
        <f t="shared" si="13"/>
        <v>-16248.760000000002</v>
      </c>
      <c r="Z26" s="112">
        <f t="shared" si="13"/>
        <v>-16248.760000000002</v>
      </c>
      <c r="AA26" s="112">
        <f t="shared" si="13"/>
        <v>-16248.760000000002</v>
      </c>
      <c r="AB26" s="112">
        <f t="shared" si="13"/>
        <v>-16248.760000000002</v>
      </c>
      <c r="AC26" s="112">
        <f t="shared" si="13"/>
        <v>-16248.760000000002</v>
      </c>
      <c r="AD26" s="112">
        <f t="shared" si="13"/>
        <v>-16248.760000000002</v>
      </c>
      <c r="AE26" s="112">
        <f t="shared" si="13"/>
        <v>-16248.760000000002</v>
      </c>
      <c r="AF26" s="112">
        <f t="shared" si="13"/>
        <v>-16248.760000000002</v>
      </c>
      <c r="AG26" s="112">
        <f t="shared" si="13"/>
        <v>-16248.760000000002</v>
      </c>
      <c r="AH26" s="112">
        <f t="shared" si="13"/>
        <v>-16248.760000000002</v>
      </c>
      <c r="AI26" s="112">
        <f t="shared" si="13"/>
        <v>-16248.760000000002</v>
      </c>
      <c r="AJ26" s="112">
        <f t="shared" si="13"/>
        <v>-16248.760000000002</v>
      </c>
      <c r="AK26" s="112">
        <f t="shared" ref="AK26:BL26" si="14">AK13-AK25</f>
        <v>-16248.760000000002</v>
      </c>
      <c r="AL26" s="112">
        <f t="shared" si="14"/>
        <v>-16248.760000000002</v>
      </c>
      <c r="AM26" s="112">
        <f t="shared" si="14"/>
        <v>-16248.760000000002</v>
      </c>
      <c r="AN26" s="112">
        <f t="shared" si="14"/>
        <v>-16248.760000000002</v>
      </c>
      <c r="AO26" s="112">
        <f t="shared" si="14"/>
        <v>-16248.760000000002</v>
      </c>
      <c r="AP26" s="112">
        <f t="shared" si="14"/>
        <v>-16248.760000000002</v>
      </c>
      <c r="AQ26" s="112">
        <f t="shared" si="14"/>
        <v>-16248.760000000002</v>
      </c>
      <c r="AR26" s="112">
        <f t="shared" si="14"/>
        <v>-16248.760000000002</v>
      </c>
      <c r="AS26" s="112">
        <f t="shared" si="14"/>
        <v>-16248.760000000002</v>
      </c>
      <c r="AT26" s="112">
        <f t="shared" si="14"/>
        <v>-16248.760000000002</v>
      </c>
      <c r="AU26" s="112">
        <f t="shared" si="14"/>
        <v>-16248.760000000002</v>
      </c>
      <c r="AV26" s="112">
        <f t="shared" si="14"/>
        <v>-16248.760000000002</v>
      </c>
      <c r="AW26" s="112">
        <f t="shared" si="14"/>
        <v>-16248.760000000002</v>
      </c>
      <c r="AX26" s="112">
        <f t="shared" si="14"/>
        <v>-16248.760000000002</v>
      </c>
      <c r="AY26" s="112">
        <f t="shared" si="14"/>
        <v>-16248.760000000002</v>
      </c>
      <c r="AZ26" s="112">
        <f t="shared" si="14"/>
        <v>-16248.760000000002</v>
      </c>
      <c r="BA26" s="112">
        <f t="shared" si="14"/>
        <v>-16248.760000000002</v>
      </c>
      <c r="BB26" s="112">
        <f t="shared" si="14"/>
        <v>-16248.760000000002</v>
      </c>
      <c r="BC26" s="112">
        <f t="shared" si="14"/>
        <v>-16248.760000000002</v>
      </c>
      <c r="BD26" s="112">
        <f t="shared" si="14"/>
        <v>-16248.760000000002</v>
      </c>
      <c r="BE26" s="112">
        <f t="shared" si="14"/>
        <v>-16248.760000000002</v>
      </c>
      <c r="BF26" s="112">
        <f t="shared" si="14"/>
        <v>-16248.760000000002</v>
      </c>
      <c r="BG26" s="112">
        <f t="shared" si="14"/>
        <v>-16248.760000000002</v>
      </c>
      <c r="BH26" s="112">
        <f t="shared" si="14"/>
        <v>-16248.760000000002</v>
      </c>
      <c r="BI26" s="112">
        <f t="shared" si="14"/>
        <v>-16248.760000000002</v>
      </c>
      <c r="BJ26" s="112">
        <f t="shared" si="14"/>
        <v>-16248.760000000002</v>
      </c>
      <c r="BK26" s="112">
        <f t="shared" si="14"/>
        <v>-16248.760000000002</v>
      </c>
      <c r="BL26" s="113">
        <f t="shared" si="14"/>
        <v>-16248.760000000002</v>
      </c>
    </row>
    <row r="27" spans="1:227" s="41" customFormat="1" ht="13.5" thickBot="1" x14ac:dyDescent="0.25">
      <c r="A27" s="104"/>
      <c r="B27" s="52" t="s">
        <v>13</v>
      </c>
      <c r="C27" s="145" t="e">
        <f>C26/C9</f>
        <v>#DIV/0!</v>
      </c>
      <c r="D27" s="139" t="e">
        <f>D26/D9</f>
        <v>#DIV/0!</v>
      </c>
      <c r="E27" s="12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56"/>
    </row>
    <row r="28" spans="1:227" s="41" customFormat="1" ht="13.5" thickBot="1" x14ac:dyDescent="0.25">
      <c r="A28" s="104"/>
      <c r="B28" s="141" t="s">
        <v>127</v>
      </c>
      <c r="C28" s="142"/>
      <c r="D28" s="140">
        <f>D10-D24</f>
        <v>0</v>
      </c>
      <c r="E28" s="129">
        <f t="shared" ref="E28:AJ28" si="15">E14-E25</f>
        <v>-11452.54</v>
      </c>
      <c r="F28" s="35">
        <f t="shared" si="15"/>
        <v>-12136.080000000002</v>
      </c>
      <c r="G28" s="35">
        <f t="shared" si="15"/>
        <v>-12819.620000000003</v>
      </c>
      <c r="H28" s="35">
        <f t="shared" si="15"/>
        <v>-14446.960000000003</v>
      </c>
      <c r="I28" s="35">
        <f t="shared" si="15"/>
        <v>-15304.960000000003</v>
      </c>
      <c r="J28" s="35">
        <f t="shared" si="15"/>
        <v>-16248.760000000002</v>
      </c>
      <c r="K28" s="35">
        <f t="shared" si="15"/>
        <v>-16248.760000000002</v>
      </c>
      <c r="L28" s="35">
        <f t="shared" si="15"/>
        <v>-16248.760000000002</v>
      </c>
      <c r="M28" s="35">
        <f t="shared" si="15"/>
        <v>-16248.760000000002</v>
      </c>
      <c r="N28" s="35">
        <f t="shared" si="15"/>
        <v>-16248.760000000002</v>
      </c>
      <c r="O28" s="35">
        <f t="shared" si="15"/>
        <v>-16248.760000000002</v>
      </c>
      <c r="P28" s="35">
        <f t="shared" si="15"/>
        <v>-16248.760000000002</v>
      </c>
      <c r="Q28" s="35">
        <f t="shared" si="15"/>
        <v>-16248.760000000002</v>
      </c>
      <c r="R28" s="35">
        <f t="shared" si="15"/>
        <v>-16248.760000000002</v>
      </c>
      <c r="S28" s="35">
        <f t="shared" si="15"/>
        <v>-16248.760000000002</v>
      </c>
      <c r="T28" s="35">
        <f t="shared" si="15"/>
        <v>-16248.760000000002</v>
      </c>
      <c r="U28" s="35">
        <f t="shared" si="15"/>
        <v>-16248.760000000002</v>
      </c>
      <c r="V28" s="35">
        <f t="shared" si="15"/>
        <v>-16248.760000000002</v>
      </c>
      <c r="W28" s="35">
        <f t="shared" si="15"/>
        <v>-16248.760000000002</v>
      </c>
      <c r="X28" s="35">
        <f t="shared" si="15"/>
        <v>-16248.760000000002</v>
      </c>
      <c r="Y28" s="35">
        <f t="shared" si="15"/>
        <v>-16248.760000000002</v>
      </c>
      <c r="Z28" s="35">
        <f t="shared" si="15"/>
        <v>-16248.760000000002</v>
      </c>
      <c r="AA28" s="35">
        <f t="shared" si="15"/>
        <v>-16248.760000000002</v>
      </c>
      <c r="AB28" s="35">
        <f t="shared" si="15"/>
        <v>-16248.760000000002</v>
      </c>
      <c r="AC28" s="35">
        <f t="shared" si="15"/>
        <v>-16248.760000000002</v>
      </c>
      <c r="AD28" s="35">
        <f t="shared" si="15"/>
        <v>-16248.760000000002</v>
      </c>
      <c r="AE28" s="35">
        <f t="shared" si="15"/>
        <v>-16248.760000000002</v>
      </c>
      <c r="AF28" s="35">
        <f t="shared" si="15"/>
        <v>-16248.760000000002</v>
      </c>
      <c r="AG28" s="35">
        <f t="shared" si="15"/>
        <v>-16248.760000000002</v>
      </c>
      <c r="AH28" s="35">
        <f t="shared" si="15"/>
        <v>-16248.760000000002</v>
      </c>
      <c r="AI28" s="35">
        <f t="shared" si="15"/>
        <v>-16248.760000000002</v>
      </c>
      <c r="AJ28" s="35">
        <f t="shared" si="15"/>
        <v>-16248.760000000002</v>
      </c>
      <c r="AK28" s="35">
        <f t="shared" ref="AK28:BL28" si="16">AK14-AK25</f>
        <v>-16248.760000000002</v>
      </c>
      <c r="AL28" s="35">
        <f t="shared" si="16"/>
        <v>-16248.760000000002</v>
      </c>
      <c r="AM28" s="35">
        <f t="shared" si="16"/>
        <v>-16248.760000000002</v>
      </c>
      <c r="AN28" s="35">
        <f t="shared" si="16"/>
        <v>-16248.760000000002</v>
      </c>
      <c r="AO28" s="35">
        <f t="shared" si="16"/>
        <v>-16248.760000000002</v>
      </c>
      <c r="AP28" s="35">
        <f t="shared" si="16"/>
        <v>-16248.760000000002</v>
      </c>
      <c r="AQ28" s="35">
        <f t="shared" si="16"/>
        <v>-16248.760000000002</v>
      </c>
      <c r="AR28" s="35">
        <f t="shared" si="16"/>
        <v>-16248.760000000002</v>
      </c>
      <c r="AS28" s="35">
        <f t="shared" si="16"/>
        <v>-16248.760000000002</v>
      </c>
      <c r="AT28" s="35">
        <f t="shared" si="16"/>
        <v>-16248.760000000002</v>
      </c>
      <c r="AU28" s="35">
        <f t="shared" si="16"/>
        <v>-16248.760000000002</v>
      </c>
      <c r="AV28" s="35">
        <f t="shared" si="16"/>
        <v>-16248.760000000002</v>
      </c>
      <c r="AW28" s="35">
        <f t="shared" si="16"/>
        <v>-16248.760000000002</v>
      </c>
      <c r="AX28" s="35">
        <f t="shared" si="16"/>
        <v>-16248.760000000002</v>
      </c>
      <c r="AY28" s="35">
        <f t="shared" si="16"/>
        <v>-16248.760000000002</v>
      </c>
      <c r="AZ28" s="35">
        <f t="shared" si="16"/>
        <v>-16248.760000000002</v>
      </c>
      <c r="BA28" s="35">
        <f t="shared" si="16"/>
        <v>-16248.760000000002</v>
      </c>
      <c r="BB28" s="35">
        <f t="shared" si="16"/>
        <v>-16248.760000000002</v>
      </c>
      <c r="BC28" s="35">
        <f t="shared" si="16"/>
        <v>-16248.760000000002</v>
      </c>
      <c r="BD28" s="35">
        <f t="shared" si="16"/>
        <v>-16248.760000000002</v>
      </c>
      <c r="BE28" s="35">
        <f t="shared" si="16"/>
        <v>-16248.760000000002</v>
      </c>
      <c r="BF28" s="35">
        <f t="shared" si="16"/>
        <v>-16248.760000000002</v>
      </c>
      <c r="BG28" s="35">
        <f t="shared" si="16"/>
        <v>-16248.760000000002</v>
      </c>
      <c r="BH28" s="35">
        <f t="shared" si="16"/>
        <v>-16248.760000000002</v>
      </c>
      <c r="BI28" s="35">
        <f t="shared" si="16"/>
        <v>-16248.760000000002</v>
      </c>
      <c r="BJ28" s="35">
        <f t="shared" si="16"/>
        <v>-16248.760000000002</v>
      </c>
      <c r="BK28" s="35">
        <f t="shared" si="16"/>
        <v>-16248.760000000002</v>
      </c>
      <c r="BL28" s="36">
        <f t="shared" si="16"/>
        <v>-16248.760000000002</v>
      </c>
    </row>
    <row r="29" spans="1:227" ht="13.5" thickBot="1" x14ac:dyDescent="0.25">
      <c r="B29" s="200" t="s">
        <v>176</v>
      </c>
      <c r="C29" s="201" t="e">
        <f>(C26+C22)/C9</f>
        <v>#DIV/0!</v>
      </c>
    </row>
    <row r="31" spans="1:227" s="181" customFormat="1" hidden="1" x14ac:dyDescent="0.2">
      <c r="A31" s="41"/>
      <c r="E31" s="205">
        <f>IF(E28&lt;0,E28*Expenses!$D$60/12,0)</f>
        <v>-23.859458333333336</v>
      </c>
      <c r="F31" s="206">
        <f>IF(F28&lt;0,F28*Expenses!$D$60/12,0)</f>
        <v>-25.283500000000004</v>
      </c>
      <c r="G31" s="206">
        <f>IF(G28&lt;0,G28*Expenses!$D$60/12,0)</f>
        <v>-26.707541666666675</v>
      </c>
      <c r="H31" s="206">
        <f>IF(H28&lt;0,H28*Expenses!$D$60/12,0)</f>
        <v>-30.097833333333341</v>
      </c>
      <c r="I31" s="206">
        <f>IF(I28&lt;0,I28*Expenses!$D$60/12,0)</f>
        <v>-31.885333333333339</v>
      </c>
      <c r="J31" s="206">
        <f>IF(J28&lt;0,J28*Expenses!$D$60/12,0)</f>
        <v>-33.851583333333338</v>
      </c>
      <c r="K31" s="206">
        <f>IF(K28&lt;0,K28*Expenses!$D$60/12,0)</f>
        <v>-33.851583333333338</v>
      </c>
      <c r="L31" s="206">
        <f>IF(L28&lt;0,L28*Expenses!$D$60/12,0)</f>
        <v>-33.851583333333338</v>
      </c>
      <c r="M31" s="206">
        <f>IF(M28&lt;0,M28*Expenses!$D$60/12,0)</f>
        <v>-33.851583333333338</v>
      </c>
      <c r="N31" s="206">
        <f>IF(N28&lt;0,N28*Expenses!$D$60/12,0)</f>
        <v>-33.851583333333338</v>
      </c>
      <c r="O31" s="206">
        <f>IF(O28&lt;0,O28*Expenses!$D$60/12,0)</f>
        <v>-33.851583333333338</v>
      </c>
      <c r="P31" s="206">
        <f>IF(P28&lt;0,P28*Expenses!$D$60/12,0)</f>
        <v>-33.851583333333338</v>
      </c>
      <c r="Q31" s="206">
        <f>IF(Q28&lt;0,Q28*Expenses!$D$60/12,0)</f>
        <v>-33.851583333333338</v>
      </c>
      <c r="R31" s="206">
        <f>IF(R28&lt;0,R28*Expenses!$D$60/12,0)</f>
        <v>-33.851583333333338</v>
      </c>
      <c r="S31" s="206">
        <f>IF(S28&lt;0,S28*Expenses!$D$60/12,0)</f>
        <v>-33.851583333333338</v>
      </c>
      <c r="T31" s="206">
        <f>IF(T28&lt;0,T28*Expenses!$D$60/12,0)</f>
        <v>-33.851583333333338</v>
      </c>
      <c r="U31" s="206">
        <f>IF(U28&lt;0,U28*Expenses!$D$60/12,0)</f>
        <v>-33.851583333333338</v>
      </c>
      <c r="V31" s="206">
        <f>IF(V28&lt;0,V28*Expenses!$D$60/12,0)</f>
        <v>-33.851583333333338</v>
      </c>
      <c r="W31" s="206">
        <f>IF(W28&lt;0,W28*Expenses!$D$60/12,0)</f>
        <v>-33.851583333333338</v>
      </c>
      <c r="X31" s="206">
        <f>IF(X28&lt;0,X28*Expenses!$D$60/12,0)</f>
        <v>-33.851583333333338</v>
      </c>
      <c r="Y31" s="206">
        <f>IF(Y28&lt;0,Y28*Expenses!$D$60/12,0)</f>
        <v>-33.851583333333338</v>
      </c>
      <c r="Z31" s="206">
        <f>IF(Z28&lt;0,Z28*Expenses!$D$60/12,0)</f>
        <v>-33.851583333333338</v>
      </c>
      <c r="AA31" s="206">
        <f>IF(AA28&lt;0,AA28*Expenses!$D$60/12,0)</f>
        <v>-33.851583333333338</v>
      </c>
      <c r="AB31" s="206">
        <f>IF(AB28&lt;0,AB28*Expenses!$D$60/12,0)</f>
        <v>-33.851583333333338</v>
      </c>
      <c r="AC31" s="206">
        <f>IF(AC28&lt;0,AC28*Expenses!$D$60/12,0)</f>
        <v>-33.851583333333338</v>
      </c>
      <c r="AD31" s="206">
        <f>IF(AD28&lt;0,AD28*Expenses!$D$60/12,0)</f>
        <v>-33.851583333333338</v>
      </c>
      <c r="AE31" s="206">
        <f>IF(AE28&lt;0,AE28*Expenses!$D$60/12,0)</f>
        <v>-33.851583333333338</v>
      </c>
      <c r="AF31" s="206">
        <f>IF(AF28&lt;0,AF28*Expenses!$D$60/12,0)</f>
        <v>-33.851583333333338</v>
      </c>
      <c r="AG31" s="206">
        <f>IF(AG28&lt;0,AG28*Expenses!$D$60/12,0)</f>
        <v>-33.851583333333338</v>
      </c>
      <c r="AH31" s="206">
        <f>IF(AH28&lt;0,AH28*Expenses!$D$60/12,0)</f>
        <v>-33.851583333333338</v>
      </c>
      <c r="AI31" s="206">
        <f>IF(AI28&lt;0,AI28*Expenses!$D$60/12,0)</f>
        <v>-33.851583333333338</v>
      </c>
      <c r="AJ31" s="206">
        <f>IF(AJ28&lt;0,AJ28*Expenses!$D$60/12,0)</f>
        <v>-33.851583333333338</v>
      </c>
      <c r="AK31" s="206">
        <f>IF(AK28&lt;0,AK28*Expenses!$D$60/12,0)</f>
        <v>-33.851583333333338</v>
      </c>
      <c r="AL31" s="206">
        <f>IF(AL28&lt;0,AL28*Expenses!$D$60/12,0)</f>
        <v>-33.851583333333338</v>
      </c>
      <c r="AM31" s="206">
        <f>IF(AM28&lt;0,AM28*Expenses!$D$60/12,0)</f>
        <v>-33.851583333333338</v>
      </c>
      <c r="AN31" s="206">
        <f>IF(AN28&lt;0,AN28*Expenses!$D$60/12,0)</f>
        <v>-33.851583333333338</v>
      </c>
      <c r="AO31" s="206">
        <f>IF(AO28&lt;0,AO28*Expenses!$D$60/12,0)</f>
        <v>-33.851583333333338</v>
      </c>
      <c r="AP31" s="206">
        <f>IF(AP28&lt;0,AP28*Expenses!$D$60/12,0)</f>
        <v>-33.851583333333338</v>
      </c>
      <c r="AQ31" s="206">
        <f>IF(AQ28&lt;0,AQ28*Expenses!$D$60/12,0)</f>
        <v>-33.851583333333338</v>
      </c>
      <c r="AR31" s="206">
        <f>IF(AR28&lt;0,AR28*Expenses!$D$60/12,0)</f>
        <v>-33.851583333333338</v>
      </c>
      <c r="AS31" s="206">
        <f>IF(AS28&lt;0,AS28*Expenses!$D$60/12,0)</f>
        <v>-33.851583333333338</v>
      </c>
      <c r="AT31" s="206">
        <f>IF(AT28&lt;0,AT28*Expenses!$D$60/12,0)</f>
        <v>-33.851583333333338</v>
      </c>
      <c r="AU31" s="206">
        <f>IF(AU28&lt;0,AU28*Expenses!$D$60/12,0)</f>
        <v>-33.851583333333338</v>
      </c>
      <c r="AV31" s="206">
        <f>IF(AV28&lt;0,AV28*Expenses!$D$60/12,0)</f>
        <v>-33.851583333333338</v>
      </c>
      <c r="AW31" s="206">
        <f>IF(AW28&lt;0,AW28*Expenses!$D$60/12,0)</f>
        <v>-33.851583333333338</v>
      </c>
      <c r="AX31" s="206">
        <f>IF(AX28&lt;0,AX28*Expenses!$D$60/12,0)</f>
        <v>-33.851583333333338</v>
      </c>
      <c r="AY31" s="206">
        <f>IF(AY28&lt;0,AY28*Expenses!$D$60/12,0)</f>
        <v>-33.851583333333338</v>
      </c>
      <c r="AZ31" s="206">
        <f>IF(AZ28&lt;0,AZ28*Expenses!$D$60/12,0)</f>
        <v>-33.851583333333338</v>
      </c>
      <c r="BA31" s="206">
        <f>IF(BA28&lt;0,BA28*Expenses!$D$60/12,0)</f>
        <v>-33.851583333333338</v>
      </c>
      <c r="BB31" s="206">
        <f>IF(BB28&lt;0,BB28*Expenses!$D$60/12,0)</f>
        <v>-33.851583333333338</v>
      </c>
      <c r="BC31" s="206">
        <f>IF(BC28&lt;0,BC28*Expenses!$D$60/12,0)</f>
        <v>-33.851583333333338</v>
      </c>
      <c r="BD31" s="206">
        <f>IF(BD28&lt;0,BD28*Expenses!$D$60/12,0)</f>
        <v>-33.851583333333338</v>
      </c>
      <c r="BE31" s="206">
        <f>IF(BE28&lt;0,BE28*Expenses!$D$60/12,0)</f>
        <v>-33.851583333333338</v>
      </c>
      <c r="BF31" s="206">
        <f>IF(BF28&lt;0,BF28*Expenses!$D$60/12,0)</f>
        <v>-33.851583333333338</v>
      </c>
      <c r="BG31" s="206">
        <f>IF(BG28&lt;0,BG28*Expenses!$D$60/12,0)</f>
        <v>-33.851583333333338</v>
      </c>
      <c r="BH31" s="206">
        <f>IF(BH28&lt;0,BH28*Expenses!$D$60/12,0)</f>
        <v>-33.851583333333338</v>
      </c>
      <c r="BI31" s="206">
        <f>IF(BI28&lt;0,BI28*Expenses!$D$60/12,0)</f>
        <v>-33.851583333333338</v>
      </c>
      <c r="BJ31" s="206">
        <f>IF(BJ28&lt;0,BJ28*Expenses!$D$60/12,0)</f>
        <v>-33.851583333333338</v>
      </c>
      <c r="BK31" s="206">
        <f>IF(BK28&lt;0,BK28*Expenses!$D$60/12,0)</f>
        <v>-33.851583333333338</v>
      </c>
      <c r="BL31" s="206">
        <f>IF(BL28&lt;0,BL28*Expenses!$D$60/12,0)</f>
        <v>-33.851583333333338</v>
      </c>
    </row>
    <row r="33" spans="2:5" x14ac:dyDescent="0.2">
      <c r="B33" t="s">
        <v>4</v>
      </c>
    </row>
    <row r="34" spans="2:5" x14ac:dyDescent="0.2">
      <c r="B34" s="1"/>
      <c r="C34" s="5" t="s">
        <v>1</v>
      </c>
    </row>
    <row r="35" spans="2:5" x14ac:dyDescent="0.2">
      <c r="B35" s="2"/>
      <c r="C35" s="5" t="s">
        <v>2</v>
      </c>
    </row>
    <row r="36" spans="2:5" x14ac:dyDescent="0.2">
      <c r="B36" s="3"/>
      <c r="C36" s="5" t="s">
        <v>3</v>
      </c>
    </row>
    <row r="37" spans="2:5" x14ac:dyDescent="0.2">
      <c r="B37" t="s">
        <v>124</v>
      </c>
    </row>
    <row r="38" spans="2:5" x14ac:dyDescent="0.2">
      <c r="B38" s="33"/>
      <c r="E38" s="33"/>
    </row>
  </sheetData>
  <mergeCells count="8">
    <mergeCell ref="G2:I2"/>
    <mergeCell ref="G3:I3"/>
    <mergeCell ref="B8:C8"/>
    <mergeCell ref="C2:D2"/>
    <mergeCell ref="C3:D3"/>
    <mergeCell ref="C4:D4"/>
    <mergeCell ref="C5:D5"/>
    <mergeCell ref="G4:I4"/>
  </mergeCells>
  <phoneticPr fontId="2" type="noConversion"/>
  <printOptions horizontalCentered="1" verticalCentered="1" headings="1" gridLines="1"/>
  <pageMargins left="0.35433070866141736" right="0.35433070866141736" top="0.35433070866141736" bottom="0.31496062992125984" header="0.51181102362204722" footer="0.51181102362204722"/>
  <pageSetup paperSize="9" scale="68" fitToWidth="5" pageOrder="overThenDown" orientation="landscape" blackAndWhite="1" r:id="rId1"/>
  <headerFooter alignWithMargins="0">
    <oddHeader>&amp;A</oddHeader>
    <oddFooter>Strona &amp;P z &amp;N</oddFooter>
  </headerFooter>
  <colBreaks count="3" manualBreakCount="3">
    <brk id="33" max="26" man="1"/>
    <brk id="46" max="26" man="1"/>
    <brk id="57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0"/>
  <sheetViews>
    <sheetView tabSelected="1" zoomScale="70" zoomScaleNormal="70" workbookViewId="0">
      <pane xSplit="14" ySplit="30" topLeftCell="O55" activePane="bottomRight" state="frozen"/>
      <selection pane="topRight" activeCell="O1" sqref="O1"/>
      <selection pane="bottomLeft" activeCell="A31" sqref="A31"/>
      <selection pane="bottomRight" activeCell="L16" sqref="L16"/>
    </sheetView>
  </sheetViews>
  <sheetFormatPr defaultRowHeight="12.75" x14ac:dyDescent="0.2"/>
  <cols>
    <col min="1" max="1" width="16.28515625" style="212" customWidth="1"/>
    <col min="2" max="2" width="26.140625" style="212" customWidth="1"/>
    <col min="3" max="3" width="9.140625" style="212"/>
    <col min="4" max="4" width="20.5703125" style="212" customWidth="1"/>
    <col min="5" max="6" width="17.28515625" style="212" customWidth="1"/>
    <col min="7" max="18" width="10.28515625" style="212" customWidth="1"/>
    <col min="19" max="59" width="9.140625" style="212"/>
    <col min="60" max="60" width="11.5703125" style="212" customWidth="1"/>
    <col min="61" max="16384" width="9.140625" style="212"/>
  </cols>
  <sheetData>
    <row r="1" spans="1:67" ht="20.25" x14ac:dyDescent="0.3">
      <c r="A1" s="17" t="s">
        <v>130</v>
      </c>
      <c r="B1" s="18"/>
      <c r="C1" s="18"/>
      <c r="D1" s="18"/>
      <c r="E1" s="191"/>
      <c r="F1" s="18"/>
      <c r="G1" s="18"/>
      <c r="H1" s="18"/>
      <c r="I1" s="18"/>
      <c r="J1" s="18"/>
    </row>
    <row r="2" spans="1:67" ht="20.25" x14ac:dyDescent="0.3">
      <c r="A2" s="63"/>
      <c r="B2" s="64"/>
      <c r="C2" s="64"/>
      <c r="D2" s="18"/>
      <c r="E2" s="191"/>
      <c r="F2" s="18"/>
      <c r="G2" s="18"/>
      <c r="H2" s="18"/>
      <c r="I2" s="181" t="s">
        <v>4</v>
      </c>
      <c r="J2" s="181"/>
    </row>
    <row r="3" spans="1:67" x14ac:dyDescent="0.2">
      <c r="A3" s="14" t="s">
        <v>137</v>
      </c>
      <c r="B3" s="15"/>
      <c r="C3" s="84" t="str">
        <f>Forecast!G4</f>
        <v>POLISH ZŁOTY</v>
      </c>
      <c r="D3" s="279" t="s">
        <v>131</v>
      </c>
      <c r="E3" s="280"/>
      <c r="F3" s="281" t="str">
        <f>Forecast!C2</f>
        <v>Project Name</v>
      </c>
      <c r="G3" s="282"/>
      <c r="H3" s="181"/>
      <c r="I3" s="1"/>
      <c r="J3" s="5" t="s">
        <v>1</v>
      </c>
    </row>
    <row r="4" spans="1:67" x14ac:dyDescent="0.2">
      <c r="A4" s="16" t="s">
        <v>138</v>
      </c>
      <c r="B4" s="15"/>
      <c r="C4" s="173" t="str">
        <f>Forecast!G3</f>
        <v>2018-00-00</v>
      </c>
      <c r="D4" s="279" t="s">
        <v>132</v>
      </c>
      <c r="E4" s="280"/>
      <c r="F4" s="281" t="str">
        <f>Forecast!C3</f>
        <v>000000-00</v>
      </c>
      <c r="G4" s="282"/>
      <c r="H4" s="181"/>
      <c r="I4" s="2"/>
      <c r="J4" s="5" t="s">
        <v>2</v>
      </c>
    </row>
    <row r="5" spans="1:67" x14ac:dyDescent="0.2">
      <c r="A5" s="65"/>
      <c r="B5" s="8"/>
      <c r="C5" s="8"/>
      <c r="D5" s="8"/>
      <c r="E5" s="192"/>
      <c r="F5" s="8"/>
      <c r="G5" s="66"/>
      <c r="H5" s="8"/>
      <c r="I5" s="3"/>
      <c r="J5" s="5" t="s">
        <v>3</v>
      </c>
    </row>
    <row r="7" spans="1:67" ht="15.75" x14ac:dyDescent="0.25">
      <c r="D7" s="148" t="s">
        <v>152</v>
      </c>
      <c r="E7" s="146"/>
      <c r="F7" s="147"/>
      <c r="G7" s="149">
        <v>0</v>
      </c>
      <c r="H7" s="149">
        <v>0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>
        <v>0</v>
      </c>
      <c r="P7" s="149">
        <v>0</v>
      </c>
      <c r="Q7" s="149">
        <v>0</v>
      </c>
      <c r="R7" s="149">
        <v>0</v>
      </c>
      <c r="S7" s="149">
        <v>0.03</v>
      </c>
      <c r="T7" s="149">
        <v>0.03</v>
      </c>
      <c r="U7" s="149">
        <v>0.03</v>
      </c>
      <c r="V7" s="149">
        <v>0.03</v>
      </c>
      <c r="W7" s="149">
        <v>0.03</v>
      </c>
      <c r="X7" s="149">
        <v>0.03</v>
      </c>
      <c r="Y7" s="149">
        <v>0.03</v>
      </c>
      <c r="Z7" s="149">
        <v>0.03</v>
      </c>
      <c r="AA7" s="149">
        <v>0.03</v>
      </c>
      <c r="AB7" s="149">
        <v>0.03</v>
      </c>
      <c r="AC7" s="149">
        <v>0.03</v>
      </c>
      <c r="AD7" s="149">
        <v>0.03</v>
      </c>
      <c r="AE7" s="149">
        <v>7.0000000000000007E-2</v>
      </c>
      <c r="AF7" s="149">
        <v>7.0000000000000007E-2</v>
      </c>
      <c r="AG7" s="149">
        <v>7.0000000000000007E-2</v>
      </c>
      <c r="AH7" s="149">
        <v>7.0000000000000007E-2</v>
      </c>
      <c r="AI7" s="149">
        <v>7.0000000000000007E-2</v>
      </c>
      <c r="AJ7" s="149">
        <v>7.0000000000000007E-2</v>
      </c>
      <c r="AK7" s="149">
        <v>7.0000000000000007E-2</v>
      </c>
      <c r="AL7" s="149">
        <v>7.0000000000000007E-2</v>
      </c>
      <c r="AM7" s="149">
        <v>7.0000000000000007E-2</v>
      </c>
      <c r="AN7" s="149">
        <v>7.0000000000000007E-2</v>
      </c>
      <c r="AO7" s="149">
        <v>7.0000000000000007E-2</v>
      </c>
      <c r="AP7" s="149">
        <v>7.0000000000000007E-2</v>
      </c>
      <c r="AQ7" s="149">
        <v>0.12</v>
      </c>
      <c r="AR7" s="149">
        <v>0.12</v>
      </c>
      <c r="AS7" s="149">
        <v>0.12</v>
      </c>
      <c r="AT7" s="149">
        <v>0.12</v>
      </c>
      <c r="AU7" s="149">
        <v>0.12</v>
      </c>
      <c r="AV7" s="149">
        <v>0.12</v>
      </c>
      <c r="AW7" s="149">
        <v>0.12</v>
      </c>
      <c r="AX7" s="149">
        <v>0.12</v>
      </c>
      <c r="AY7" s="149">
        <v>0.12</v>
      </c>
      <c r="AZ7" s="149">
        <v>0.12</v>
      </c>
      <c r="BA7" s="149">
        <v>0.12</v>
      </c>
      <c r="BB7" s="149">
        <v>0.12</v>
      </c>
      <c r="BC7" s="149">
        <v>0.16</v>
      </c>
      <c r="BD7" s="149">
        <v>0.16</v>
      </c>
      <c r="BE7" s="149">
        <v>0.16</v>
      </c>
      <c r="BF7" s="149">
        <v>0.16</v>
      </c>
      <c r="BG7" s="149">
        <v>0.16</v>
      </c>
      <c r="BH7" s="149">
        <v>0.16</v>
      </c>
      <c r="BI7" s="149">
        <v>0.16</v>
      </c>
      <c r="BJ7" s="149">
        <v>0.16</v>
      </c>
      <c r="BK7" s="149">
        <v>0.16</v>
      </c>
      <c r="BL7" s="149">
        <v>0.16</v>
      </c>
      <c r="BM7" s="149">
        <v>0.16</v>
      </c>
      <c r="BN7" s="149">
        <v>0.16</v>
      </c>
    </row>
    <row r="8" spans="1:67" s="226" customFormat="1" ht="15.75" x14ac:dyDescent="0.25">
      <c r="D8" s="227"/>
      <c r="E8" s="40"/>
      <c r="F8" s="228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29"/>
      <c r="AX8" s="229"/>
      <c r="AY8" s="229"/>
      <c r="AZ8" s="229"/>
      <c r="BA8" s="229"/>
      <c r="BB8" s="229"/>
      <c r="BC8" s="229"/>
      <c r="BD8" s="229"/>
      <c r="BE8" s="229"/>
      <c r="BF8" s="229"/>
      <c r="BG8" s="229"/>
      <c r="BH8" s="229"/>
      <c r="BI8" s="229"/>
      <c r="BJ8" s="229"/>
      <c r="BK8" s="229"/>
      <c r="BL8" s="229"/>
      <c r="BM8" s="229"/>
      <c r="BN8" s="229"/>
    </row>
    <row r="9" spans="1:67" ht="15" x14ac:dyDescent="0.25">
      <c r="D9" s="277" t="s">
        <v>135</v>
      </c>
      <c r="E9" s="278"/>
      <c r="F9" s="211"/>
      <c r="G9" s="82">
        <f>Forecast!E8</f>
        <v>43191</v>
      </c>
      <c r="H9" s="82">
        <f>Forecast!F8</f>
        <v>43221</v>
      </c>
      <c r="I9" s="82">
        <f>Forecast!G8</f>
        <v>43252</v>
      </c>
      <c r="J9" s="82">
        <f>Forecast!H8</f>
        <v>43282</v>
      </c>
      <c r="K9" s="82">
        <f>Forecast!I8</f>
        <v>43313</v>
      </c>
      <c r="L9" s="82">
        <f>Forecast!J8</f>
        <v>43344</v>
      </c>
      <c r="M9" s="82">
        <f>Forecast!K8</f>
        <v>43374</v>
      </c>
      <c r="N9" s="82">
        <f>Forecast!L8</f>
        <v>43405</v>
      </c>
      <c r="O9" s="82">
        <f>Forecast!M8</f>
        <v>43435</v>
      </c>
      <c r="P9" s="82">
        <f>Forecast!N8</f>
        <v>43466</v>
      </c>
      <c r="Q9" s="82">
        <f>Forecast!O8</f>
        <v>43497</v>
      </c>
      <c r="R9" s="82">
        <f>Forecast!P8</f>
        <v>43525</v>
      </c>
      <c r="S9" s="82">
        <f>Forecast!Q8</f>
        <v>43556</v>
      </c>
      <c r="T9" s="82">
        <f>Forecast!R8</f>
        <v>43586</v>
      </c>
      <c r="U9" s="82">
        <f>Forecast!S8</f>
        <v>43617</v>
      </c>
      <c r="V9" s="82">
        <f>Forecast!T8</f>
        <v>43647</v>
      </c>
      <c r="W9" s="82">
        <f>Forecast!U8</f>
        <v>43678</v>
      </c>
      <c r="X9" s="82">
        <f>Forecast!V8</f>
        <v>43709</v>
      </c>
      <c r="Y9" s="82">
        <f>Forecast!W8</f>
        <v>43739</v>
      </c>
      <c r="Z9" s="82">
        <f>Forecast!X8</f>
        <v>43770</v>
      </c>
      <c r="AA9" s="82">
        <f>Forecast!Y8</f>
        <v>43800</v>
      </c>
      <c r="AB9" s="82">
        <f>Forecast!Z8</f>
        <v>43831</v>
      </c>
      <c r="AC9" s="82">
        <f>Forecast!AA8</f>
        <v>43862</v>
      </c>
      <c r="AD9" s="82">
        <f>Forecast!AB8</f>
        <v>43891</v>
      </c>
      <c r="AE9" s="82">
        <f>Forecast!AC8</f>
        <v>43922</v>
      </c>
      <c r="AF9" s="82">
        <f>Forecast!AD8</f>
        <v>43952</v>
      </c>
      <c r="AG9" s="82">
        <f>Forecast!AE8</f>
        <v>43983</v>
      </c>
      <c r="AH9" s="82">
        <f>Forecast!AF8</f>
        <v>44013</v>
      </c>
      <c r="AI9" s="82">
        <f>Forecast!AG8</f>
        <v>44044</v>
      </c>
      <c r="AJ9" s="82">
        <f>Forecast!AH8</f>
        <v>44075</v>
      </c>
      <c r="AK9" s="82">
        <f>Forecast!AI8</f>
        <v>44105</v>
      </c>
      <c r="AL9" s="82">
        <f>Forecast!AJ8</f>
        <v>44136</v>
      </c>
      <c r="AM9" s="82">
        <f>Forecast!AK8</f>
        <v>44166</v>
      </c>
      <c r="AN9" s="82">
        <f>Forecast!AL8</f>
        <v>44197</v>
      </c>
      <c r="AO9" s="82">
        <f>Forecast!AM8</f>
        <v>44228</v>
      </c>
      <c r="AP9" s="82">
        <f>Forecast!AN8</f>
        <v>44256</v>
      </c>
      <c r="AQ9" s="82">
        <f>Forecast!AO8</f>
        <v>44287</v>
      </c>
      <c r="AR9" s="82">
        <f>Forecast!AP8</f>
        <v>44317</v>
      </c>
      <c r="AS9" s="82">
        <f>Forecast!AQ8</f>
        <v>44348</v>
      </c>
      <c r="AT9" s="82">
        <f>Forecast!AR8</f>
        <v>44378</v>
      </c>
      <c r="AU9" s="82">
        <f>Forecast!AS8</f>
        <v>44409</v>
      </c>
      <c r="AV9" s="82">
        <f>Forecast!AT8</f>
        <v>44440</v>
      </c>
      <c r="AW9" s="82">
        <f>Forecast!AU8</f>
        <v>44470</v>
      </c>
      <c r="AX9" s="82">
        <f>Forecast!AV8</f>
        <v>44501</v>
      </c>
      <c r="AY9" s="82">
        <f>Forecast!AW8</f>
        <v>44531</v>
      </c>
      <c r="AZ9" s="82">
        <f>Forecast!AX8</f>
        <v>44562</v>
      </c>
      <c r="BA9" s="82">
        <f>Forecast!AY8</f>
        <v>44593</v>
      </c>
      <c r="BB9" s="82">
        <f>Forecast!AZ8</f>
        <v>44621</v>
      </c>
      <c r="BC9" s="82">
        <f>Forecast!BA8</f>
        <v>44652</v>
      </c>
      <c r="BD9" s="82">
        <f>Forecast!BB8</f>
        <v>44682</v>
      </c>
      <c r="BE9" s="82">
        <f>Forecast!BC8</f>
        <v>44713</v>
      </c>
      <c r="BF9" s="82">
        <f>Forecast!BD8</f>
        <v>44743</v>
      </c>
      <c r="BG9" s="82">
        <f>Forecast!BE8</f>
        <v>44774</v>
      </c>
      <c r="BH9" s="82">
        <f>Forecast!BF8</f>
        <v>44805</v>
      </c>
      <c r="BI9" s="82">
        <f>Forecast!BG8</f>
        <v>44835</v>
      </c>
      <c r="BJ9" s="82">
        <f>Forecast!BH8</f>
        <v>44866</v>
      </c>
      <c r="BK9" s="82">
        <f>Forecast!BI8</f>
        <v>44896</v>
      </c>
      <c r="BL9" s="82">
        <f>Forecast!BJ8</f>
        <v>44927</v>
      </c>
      <c r="BM9" s="82">
        <f>Forecast!BK8</f>
        <v>44958</v>
      </c>
      <c r="BN9" s="82">
        <f>Forecast!BL8</f>
        <v>44986</v>
      </c>
      <c r="BO9" s="230"/>
    </row>
    <row r="10" spans="1:67" ht="15" x14ac:dyDescent="0.25">
      <c r="A10" s="82" t="s">
        <v>200</v>
      </c>
      <c r="B10" s="82" t="s">
        <v>201</v>
      </c>
      <c r="C10" s="82" t="s">
        <v>202</v>
      </c>
      <c r="D10" s="82" t="s">
        <v>203</v>
      </c>
      <c r="E10" s="82" t="s">
        <v>204</v>
      </c>
      <c r="F10" s="82" t="s">
        <v>96</v>
      </c>
      <c r="G10" s="82" t="s">
        <v>15</v>
      </c>
      <c r="H10" s="82" t="s">
        <v>16</v>
      </c>
      <c r="I10" s="82" t="s">
        <v>17</v>
      </c>
      <c r="J10" s="82" t="s">
        <v>18</v>
      </c>
      <c r="K10" s="82" t="s">
        <v>19</v>
      </c>
      <c r="L10" s="82" t="s">
        <v>20</v>
      </c>
      <c r="M10" s="82" t="s">
        <v>21</v>
      </c>
      <c r="N10" s="82" t="s">
        <v>22</v>
      </c>
      <c r="O10" s="82" t="s">
        <v>23</v>
      </c>
      <c r="P10" s="82" t="s">
        <v>24</v>
      </c>
      <c r="Q10" s="82" t="s">
        <v>25</v>
      </c>
      <c r="R10" s="82" t="s">
        <v>26</v>
      </c>
      <c r="S10" s="82" t="s">
        <v>27</v>
      </c>
      <c r="T10" s="82" t="s">
        <v>28</v>
      </c>
      <c r="U10" s="82" t="s">
        <v>29</v>
      </c>
      <c r="V10" s="82" t="s">
        <v>30</v>
      </c>
      <c r="W10" s="82" t="s">
        <v>31</v>
      </c>
      <c r="X10" s="82" t="s">
        <v>32</v>
      </c>
      <c r="Y10" s="82" t="s">
        <v>33</v>
      </c>
      <c r="Z10" s="82" t="s">
        <v>34</v>
      </c>
      <c r="AA10" s="82" t="s">
        <v>35</v>
      </c>
      <c r="AB10" s="82" t="s">
        <v>36</v>
      </c>
      <c r="AC10" s="82" t="s">
        <v>37</v>
      </c>
      <c r="AD10" s="82" t="s">
        <v>38</v>
      </c>
      <c r="AE10" s="82" t="s">
        <v>39</v>
      </c>
      <c r="AF10" s="82" t="s">
        <v>40</v>
      </c>
      <c r="AG10" s="82" t="s">
        <v>41</v>
      </c>
      <c r="AH10" s="82" t="s">
        <v>42</v>
      </c>
      <c r="AI10" s="82" t="s">
        <v>43</v>
      </c>
      <c r="AJ10" s="82" t="s">
        <v>44</v>
      </c>
      <c r="AK10" s="82" t="s">
        <v>45</v>
      </c>
      <c r="AL10" s="82" t="s">
        <v>46</v>
      </c>
      <c r="AM10" s="82" t="s">
        <v>47</v>
      </c>
      <c r="AN10" s="82" t="s">
        <v>48</v>
      </c>
      <c r="AO10" s="82" t="s">
        <v>49</v>
      </c>
      <c r="AP10" s="82" t="s">
        <v>50</v>
      </c>
      <c r="AQ10" s="82" t="s">
        <v>51</v>
      </c>
      <c r="AR10" s="82" t="s">
        <v>52</v>
      </c>
      <c r="AS10" s="82" t="s">
        <v>53</v>
      </c>
      <c r="AT10" s="82" t="s">
        <v>54</v>
      </c>
      <c r="AU10" s="82" t="s">
        <v>55</v>
      </c>
      <c r="AV10" s="82" t="s">
        <v>56</v>
      </c>
      <c r="AW10" s="82" t="s">
        <v>57</v>
      </c>
      <c r="AX10" s="82" t="s">
        <v>58</v>
      </c>
      <c r="AY10" s="82" t="s">
        <v>59</v>
      </c>
      <c r="AZ10" s="82" t="s">
        <v>60</v>
      </c>
      <c r="BA10" s="82" t="s">
        <v>61</v>
      </c>
      <c r="BB10" s="82" t="s">
        <v>62</v>
      </c>
      <c r="BC10" s="82" t="s">
        <v>63</v>
      </c>
      <c r="BD10" s="82" t="s">
        <v>64</v>
      </c>
      <c r="BE10" s="82" t="s">
        <v>65</v>
      </c>
      <c r="BF10" s="82" t="s">
        <v>66</v>
      </c>
      <c r="BG10" s="82" t="s">
        <v>67</v>
      </c>
      <c r="BH10" s="82" t="s">
        <v>68</v>
      </c>
      <c r="BI10" s="82" t="s">
        <v>69</v>
      </c>
      <c r="BJ10" s="82" t="s">
        <v>70</v>
      </c>
      <c r="BK10" s="82" t="s">
        <v>71</v>
      </c>
      <c r="BL10" s="82" t="s">
        <v>72</v>
      </c>
      <c r="BM10" s="82" t="s">
        <v>73</v>
      </c>
      <c r="BN10" s="82" t="s">
        <v>74</v>
      </c>
    </row>
    <row r="11" spans="1:67" x14ac:dyDescent="0.2">
      <c r="A11" s="215">
        <v>1</v>
      </c>
      <c r="B11" s="215" t="s">
        <v>179</v>
      </c>
      <c r="C11" s="215">
        <v>3</v>
      </c>
      <c r="D11" s="216">
        <f t="shared" ref="D11:D60" si="0">_xlfn.SWITCH(C11,1,$B$69,2,$B$70,3,$B$71,4,$B$72,5,$B$73,6,$B$74,7,$B$75,8,$B$76,9,$B$77,"No match")</f>
        <v>239</v>
      </c>
      <c r="E11" s="215"/>
      <c r="F11" s="215"/>
      <c r="G11" s="215">
        <v>1</v>
      </c>
      <c r="H11" s="215">
        <v>1</v>
      </c>
      <c r="I11" s="215">
        <v>1</v>
      </c>
      <c r="J11" s="215">
        <v>1</v>
      </c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</row>
    <row r="12" spans="1:67" x14ac:dyDescent="0.2">
      <c r="A12" s="215">
        <v>2</v>
      </c>
      <c r="B12" s="215" t="s">
        <v>179</v>
      </c>
      <c r="C12" s="215">
        <v>4</v>
      </c>
      <c r="D12" s="216">
        <f t="shared" si="0"/>
        <v>330</v>
      </c>
      <c r="E12" s="215"/>
      <c r="F12" s="215"/>
      <c r="G12" s="215">
        <v>10</v>
      </c>
      <c r="H12" s="215"/>
      <c r="I12" s="215"/>
      <c r="J12" s="215">
        <v>1</v>
      </c>
      <c r="K12" s="215">
        <v>1</v>
      </c>
      <c r="L12" s="215">
        <v>1</v>
      </c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5"/>
      <c r="BN12" s="215"/>
    </row>
    <row r="13" spans="1:67" x14ac:dyDescent="0.2">
      <c r="A13" s="215">
        <v>3</v>
      </c>
      <c r="B13" s="215"/>
      <c r="C13" s="215"/>
      <c r="D13" s="216" t="str">
        <f t="shared" si="0"/>
        <v>No match</v>
      </c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15"/>
      <c r="BN13" s="215"/>
    </row>
    <row r="14" spans="1:67" x14ac:dyDescent="0.2">
      <c r="A14" s="215">
        <v>4</v>
      </c>
      <c r="B14" s="215"/>
      <c r="C14" s="215"/>
      <c r="D14" s="216" t="str">
        <f t="shared" si="0"/>
        <v>No match</v>
      </c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5"/>
      <c r="BN14" s="215"/>
    </row>
    <row r="15" spans="1:67" x14ac:dyDescent="0.2">
      <c r="A15" s="215">
        <v>5</v>
      </c>
      <c r="B15" s="215"/>
      <c r="C15" s="215"/>
      <c r="D15" s="216" t="str">
        <f t="shared" si="0"/>
        <v>No match</v>
      </c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5"/>
      <c r="BB15" s="215"/>
      <c r="BC15" s="215"/>
      <c r="BD15" s="215"/>
      <c r="BE15" s="215"/>
      <c r="BF15" s="215"/>
      <c r="BG15" s="215"/>
      <c r="BH15" s="215"/>
      <c r="BI15" s="215"/>
      <c r="BJ15" s="215"/>
      <c r="BK15" s="215"/>
      <c r="BL15" s="215"/>
      <c r="BM15" s="215"/>
      <c r="BN15" s="215"/>
    </row>
    <row r="16" spans="1:67" x14ac:dyDescent="0.2">
      <c r="A16" s="215">
        <v>6</v>
      </c>
      <c r="B16" s="215"/>
      <c r="C16" s="215"/>
      <c r="D16" s="216" t="str">
        <f t="shared" si="0"/>
        <v>No match</v>
      </c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5"/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</row>
    <row r="17" spans="1:66" x14ac:dyDescent="0.2">
      <c r="A17" s="215">
        <v>7</v>
      </c>
      <c r="B17" s="215"/>
      <c r="C17" s="215"/>
      <c r="D17" s="216" t="str">
        <f t="shared" si="0"/>
        <v>No match</v>
      </c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</row>
    <row r="18" spans="1:66" x14ac:dyDescent="0.2">
      <c r="A18" s="215">
        <v>8</v>
      </c>
      <c r="B18" s="215"/>
      <c r="C18" s="215"/>
      <c r="D18" s="216" t="str">
        <f t="shared" si="0"/>
        <v>No match</v>
      </c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</row>
    <row r="19" spans="1:66" x14ac:dyDescent="0.2">
      <c r="A19" s="215">
        <v>9</v>
      </c>
      <c r="B19" s="215"/>
      <c r="C19" s="215"/>
      <c r="D19" s="216" t="str">
        <f t="shared" si="0"/>
        <v>No match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5"/>
      <c r="BF19" s="215"/>
      <c r="BG19" s="215"/>
      <c r="BH19" s="215"/>
      <c r="BI19" s="215"/>
      <c r="BJ19" s="215"/>
      <c r="BK19" s="215"/>
      <c r="BL19" s="215"/>
      <c r="BM19" s="215"/>
      <c r="BN19" s="215"/>
    </row>
    <row r="20" spans="1:66" x14ac:dyDescent="0.2">
      <c r="A20" s="215">
        <v>10</v>
      </c>
      <c r="B20" s="215"/>
      <c r="C20" s="215"/>
      <c r="D20" s="216" t="str">
        <f t="shared" si="0"/>
        <v>No match</v>
      </c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215"/>
      <c r="BN20" s="215"/>
    </row>
    <row r="21" spans="1:66" x14ac:dyDescent="0.2">
      <c r="A21" s="215">
        <v>11</v>
      </c>
      <c r="B21" s="215"/>
      <c r="C21" s="215"/>
      <c r="D21" s="216" t="str">
        <f t="shared" si="0"/>
        <v>No match</v>
      </c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</row>
    <row r="22" spans="1:66" x14ac:dyDescent="0.2">
      <c r="A22" s="215">
        <v>12</v>
      </c>
      <c r="B22" s="215"/>
      <c r="C22" s="215"/>
      <c r="D22" s="216" t="str">
        <f t="shared" si="0"/>
        <v>No match</v>
      </c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</row>
    <row r="23" spans="1:66" x14ac:dyDescent="0.2">
      <c r="A23" s="215">
        <v>13</v>
      </c>
      <c r="B23" s="215"/>
      <c r="C23" s="215"/>
      <c r="D23" s="216" t="str">
        <f t="shared" si="0"/>
        <v>No match</v>
      </c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</row>
    <row r="24" spans="1:66" x14ac:dyDescent="0.2">
      <c r="A24" s="215">
        <v>14</v>
      </c>
      <c r="B24" s="215"/>
      <c r="C24" s="215"/>
      <c r="D24" s="216" t="str">
        <f t="shared" si="0"/>
        <v>No match</v>
      </c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</row>
    <row r="25" spans="1:66" x14ac:dyDescent="0.2">
      <c r="A25" s="215">
        <v>15</v>
      </c>
      <c r="B25" s="215"/>
      <c r="C25" s="215"/>
      <c r="D25" s="216" t="str">
        <f t="shared" si="0"/>
        <v>No match</v>
      </c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</row>
    <row r="26" spans="1:66" x14ac:dyDescent="0.2">
      <c r="A26" s="215">
        <v>16</v>
      </c>
      <c r="B26" s="215"/>
      <c r="C26" s="215"/>
      <c r="D26" s="216" t="str">
        <f t="shared" si="0"/>
        <v>No match</v>
      </c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</row>
    <row r="27" spans="1:66" x14ac:dyDescent="0.2">
      <c r="A27" s="215">
        <v>17</v>
      </c>
      <c r="B27" s="215"/>
      <c r="C27" s="215"/>
      <c r="D27" s="216" t="str">
        <f t="shared" si="0"/>
        <v>No match</v>
      </c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</row>
    <row r="28" spans="1:66" x14ac:dyDescent="0.2">
      <c r="A28" s="215">
        <v>18</v>
      </c>
      <c r="B28" s="215"/>
      <c r="C28" s="215"/>
      <c r="D28" s="216" t="str">
        <f t="shared" si="0"/>
        <v>No match</v>
      </c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</row>
    <row r="29" spans="1:66" x14ac:dyDescent="0.2">
      <c r="A29" s="215">
        <v>19</v>
      </c>
      <c r="B29" s="215"/>
      <c r="C29" s="215"/>
      <c r="D29" s="216" t="str">
        <f t="shared" si="0"/>
        <v>No match</v>
      </c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</row>
    <row r="30" spans="1:66" x14ac:dyDescent="0.2">
      <c r="A30" s="215">
        <v>20</v>
      </c>
      <c r="B30" s="215"/>
      <c r="C30" s="215"/>
      <c r="D30" s="216" t="str">
        <f t="shared" si="0"/>
        <v>No match</v>
      </c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</row>
    <row r="31" spans="1:66" x14ac:dyDescent="0.2">
      <c r="A31" s="215">
        <v>21</v>
      </c>
      <c r="B31" s="215"/>
      <c r="C31" s="215"/>
      <c r="D31" s="216" t="str">
        <f t="shared" si="0"/>
        <v>No match</v>
      </c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</row>
    <row r="32" spans="1:66" x14ac:dyDescent="0.2">
      <c r="A32" s="215">
        <v>22</v>
      </c>
      <c r="B32" s="215"/>
      <c r="C32" s="215"/>
      <c r="D32" s="216" t="str">
        <f t="shared" si="0"/>
        <v>No match</v>
      </c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</row>
    <row r="33" spans="1:66" x14ac:dyDescent="0.2">
      <c r="A33" s="215">
        <v>23</v>
      </c>
      <c r="B33" s="215"/>
      <c r="C33" s="215"/>
      <c r="D33" s="216" t="str">
        <f t="shared" si="0"/>
        <v>No match</v>
      </c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</row>
    <row r="34" spans="1:66" x14ac:dyDescent="0.2">
      <c r="A34" s="215">
        <v>24</v>
      </c>
      <c r="B34" s="215"/>
      <c r="C34" s="215"/>
      <c r="D34" s="216" t="str">
        <f t="shared" si="0"/>
        <v>No match</v>
      </c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</row>
    <row r="35" spans="1:66" x14ac:dyDescent="0.2">
      <c r="A35" s="215">
        <v>25</v>
      </c>
      <c r="B35" s="215"/>
      <c r="C35" s="215"/>
      <c r="D35" s="216" t="str">
        <f t="shared" si="0"/>
        <v>No match</v>
      </c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</row>
    <row r="36" spans="1:66" x14ac:dyDescent="0.2">
      <c r="A36" s="215">
        <v>26</v>
      </c>
      <c r="B36" s="215"/>
      <c r="C36" s="215"/>
      <c r="D36" s="216" t="str">
        <f t="shared" si="0"/>
        <v>No match</v>
      </c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</row>
    <row r="37" spans="1:66" x14ac:dyDescent="0.2">
      <c r="A37" s="215">
        <v>27</v>
      </c>
      <c r="B37" s="215"/>
      <c r="C37" s="215"/>
      <c r="D37" s="216" t="str">
        <f t="shared" si="0"/>
        <v>No match</v>
      </c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</row>
    <row r="38" spans="1:66" x14ac:dyDescent="0.2">
      <c r="A38" s="215">
        <v>28</v>
      </c>
      <c r="B38" s="215"/>
      <c r="C38" s="215"/>
      <c r="D38" s="216" t="str">
        <f t="shared" si="0"/>
        <v>No match</v>
      </c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</row>
    <row r="39" spans="1:66" x14ac:dyDescent="0.2">
      <c r="A39" s="215">
        <v>29</v>
      </c>
      <c r="B39" s="215"/>
      <c r="C39" s="215"/>
      <c r="D39" s="216" t="str">
        <f t="shared" si="0"/>
        <v>No match</v>
      </c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</row>
    <row r="40" spans="1:66" x14ac:dyDescent="0.2">
      <c r="A40" s="215">
        <v>30</v>
      </c>
      <c r="B40" s="215"/>
      <c r="C40" s="215"/>
      <c r="D40" s="216" t="str">
        <f t="shared" si="0"/>
        <v>No match</v>
      </c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</row>
    <row r="41" spans="1:66" x14ac:dyDescent="0.2">
      <c r="A41" s="215">
        <v>31</v>
      </c>
      <c r="B41" s="215"/>
      <c r="C41" s="215"/>
      <c r="D41" s="216" t="str">
        <f t="shared" si="0"/>
        <v>No match</v>
      </c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</row>
    <row r="42" spans="1:66" x14ac:dyDescent="0.2">
      <c r="A42" s="215">
        <v>32</v>
      </c>
      <c r="B42" s="215"/>
      <c r="C42" s="215"/>
      <c r="D42" s="216" t="str">
        <f t="shared" si="0"/>
        <v>No match</v>
      </c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</row>
    <row r="43" spans="1:66" x14ac:dyDescent="0.2">
      <c r="A43" s="215">
        <v>33</v>
      </c>
      <c r="B43" s="215"/>
      <c r="C43" s="215"/>
      <c r="D43" s="216" t="str">
        <f t="shared" si="0"/>
        <v>No match</v>
      </c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</row>
    <row r="44" spans="1:66" x14ac:dyDescent="0.2">
      <c r="A44" s="215">
        <v>34</v>
      </c>
      <c r="B44" s="215"/>
      <c r="C44" s="215"/>
      <c r="D44" s="216" t="str">
        <f t="shared" si="0"/>
        <v>No match</v>
      </c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</row>
    <row r="45" spans="1:66" x14ac:dyDescent="0.2">
      <c r="A45" s="215">
        <v>35</v>
      </c>
      <c r="B45" s="215"/>
      <c r="C45" s="215"/>
      <c r="D45" s="216" t="str">
        <f t="shared" si="0"/>
        <v>No match</v>
      </c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</row>
    <row r="46" spans="1:66" x14ac:dyDescent="0.2">
      <c r="A46" s="215">
        <v>36</v>
      </c>
      <c r="B46" s="215"/>
      <c r="C46" s="215"/>
      <c r="D46" s="216" t="str">
        <f t="shared" si="0"/>
        <v>No match</v>
      </c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</row>
    <row r="47" spans="1:66" x14ac:dyDescent="0.2">
      <c r="A47" s="215">
        <v>37</v>
      </c>
      <c r="B47" s="215"/>
      <c r="C47" s="215"/>
      <c r="D47" s="216" t="str">
        <f t="shared" si="0"/>
        <v>No match</v>
      </c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</row>
    <row r="48" spans="1:66" x14ac:dyDescent="0.2">
      <c r="A48" s="215">
        <v>38</v>
      </c>
      <c r="B48" s="215"/>
      <c r="C48" s="215"/>
      <c r="D48" s="216" t="str">
        <f t="shared" si="0"/>
        <v>No match</v>
      </c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</row>
    <row r="49" spans="1:66" x14ac:dyDescent="0.2">
      <c r="A49" s="215">
        <v>39</v>
      </c>
      <c r="B49" s="215"/>
      <c r="C49" s="215"/>
      <c r="D49" s="216" t="str">
        <f t="shared" si="0"/>
        <v>No match</v>
      </c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</row>
    <row r="50" spans="1:66" x14ac:dyDescent="0.2">
      <c r="A50" s="215">
        <v>40</v>
      </c>
      <c r="B50" s="215"/>
      <c r="C50" s="215"/>
      <c r="D50" s="216" t="str">
        <f t="shared" si="0"/>
        <v>No match</v>
      </c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</row>
    <row r="51" spans="1:66" x14ac:dyDescent="0.2">
      <c r="A51" s="215">
        <v>41</v>
      </c>
      <c r="B51" s="215"/>
      <c r="C51" s="215"/>
      <c r="D51" s="216" t="str">
        <f t="shared" si="0"/>
        <v>No match</v>
      </c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</row>
    <row r="52" spans="1:66" x14ac:dyDescent="0.2">
      <c r="A52" s="215">
        <v>42</v>
      </c>
      <c r="B52" s="215"/>
      <c r="C52" s="215"/>
      <c r="D52" s="216" t="str">
        <f t="shared" si="0"/>
        <v>No match</v>
      </c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</row>
    <row r="53" spans="1:66" x14ac:dyDescent="0.2">
      <c r="A53" s="215">
        <v>43</v>
      </c>
      <c r="B53" s="215"/>
      <c r="C53" s="215"/>
      <c r="D53" s="216" t="str">
        <f t="shared" si="0"/>
        <v>No match</v>
      </c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</row>
    <row r="54" spans="1:66" x14ac:dyDescent="0.2">
      <c r="A54" s="215">
        <v>44</v>
      </c>
      <c r="B54" s="215"/>
      <c r="C54" s="215"/>
      <c r="D54" s="216" t="str">
        <f t="shared" si="0"/>
        <v>No match</v>
      </c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</row>
    <row r="55" spans="1:66" x14ac:dyDescent="0.2">
      <c r="A55" s="215">
        <v>45</v>
      </c>
      <c r="B55" s="215"/>
      <c r="C55" s="215"/>
      <c r="D55" s="216" t="str">
        <f t="shared" si="0"/>
        <v>No match</v>
      </c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</row>
    <row r="56" spans="1:66" x14ac:dyDescent="0.2">
      <c r="A56" s="215">
        <v>46</v>
      </c>
      <c r="B56" s="215"/>
      <c r="C56" s="215"/>
      <c r="D56" s="216" t="str">
        <f t="shared" si="0"/>
        <v>No match</v>
      </c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</row>
    <row r="57" spans="1:66" x14ac:dyDescent="0.2">
      <c r="A57" s="215">
        <v>47</v>
      </c>
      <c r="B57" s="215"/>
      <c r="C57" s="215"/>
      <c r="D57" s="216" t="str">
        <f t="shared" si="0"/>
        <v>No match</v>
      </c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</row>
    <row r="58" spans="1:66" x14ac:dyDescent="0.2">
      <c r="A58" s="215">
        <v>48</v>
      </c>
      <c r="B58" s="215"/>
      <c r="C58" s="215"/>
      <c r="D58" s="216" t="str">
        <f t="shared" si="0"/>
        <v>No match</v>
      </c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</row>
    <row r="59" spans="1:66" x14ac:dyDescent="0.2">
      <c r="A59" s="215">
        <v>49</v>
      </c>
      <c r="B59" s="215"/>
      <c r="C59" s="215"/>
      <c r="D59" s="216" t="str">
        <f t="shared" si="0"/>
        <v>No match</v>
      </c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</row>
    <row r="60" spans="1:66" x14ac:dyDescent="0.2">
      <c r="A60" s="215">
        <v>50</v>
      </c>
      <c r="B60" s="215"/>
      <c r="C60" s="215"/>
      <c r="D60" s="216" t="str">
        <f t="shared" si="0"/>
        <v>No match</v>
      </c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</row>
    <row r="61" spans="1:66" ht="15" x14ac:dyDescent="0.25">
      <c r="A61" s="217" t="s">
        <v>205</v>
      </c>
      <c r="B61" s="218"/>
      <c r="C61" s="218"/>
      <c r="D61" s="216"/>
      <c r="E61" s="218"/>
      <c r="F61" s="218"/>
      <c r="G61" s="219">
        <f t="shared" ref="G61:AL61" si="1">SUMPRODUCT($D$11:$D$60,G11:G60)*(1+G7)</f>
        <v>3539</v>
      </c>
      <c r="H61" s="219">
        <f t="shared" si="1"/>
        <v>239</v>
      </c>
      <c r="I61" s="219">
        <f t="shared" si="1"/>
        <v>239</v>
      </c>
      <c r="J61" s="219">
        <f t="shared" si="1"/>
        <v>569</v>
      </c>
      <c r="K61" s="219">
        <f t="shared" si="1"/>
        <v>330</v>
      </c>
      <c r="L61" s="219">
        <f t="shared" si="1"/>
        <v>330</v>
      </c>
      <c r="M61" s="219">
        <f t="shared" si="1"/>
        <v>0</v>
      </c>
      <c r="N61" s="219">
        <f t="shared" si="1"/>
        <v>0</v>
      </c>
      <c r="O61" s="219">
        <f t="shared" si="1"/>
        <v>0</v>
      </c>
      <c r="P61" s="219">
        <f t="shared" si="1"/>
        <v>0</v>
      </c>
      <c r="Q61" s="219">
        <f t="shared" si="1"/>
        <v>0</v>
      </c>
      <c r="R61" s="219">
        <f t="shared" si="1"/>
        <v>0</v>
      </c>
      <c r="S61" s="219">
        <f t="shared" si="1"/>
        <v>0</v>
      </c>
      <c r="T61" s="219">
        <f t="shared" si="1"/>
        <v>0</v>
      </c>
      <c r="U61" s="219">
        <f t="shared" si="1"/>
        <v>0</v>
      </c>
      <c r="V61" s="219">
        <f t="shared" si="1"/>
        <v>0</v>
      </c>
      <c r="W61" s="219">
        <f t="shared" si="1"/>
        <v>0</v>
      </c>
      <c r="X61" s="219">
        <f t="shared" si="1"/>
        <v>0</v>
      </c>
      <c r="Y61" s="219">
        <f t="shared" si="1"/>
        <v>0</v>
      </c>
      <c r="Z61" s="219">
        <f t="shared" si="1"/>
        <v>0</v>
      </c>
      <c r="AA61" s="219">
        <f t="shared" si="1"/>
        <v>0</v>
      </c>
      <c r="AB61" s="219">
        <f t="shared" si="1"/>
        <v>0</v>
      </c>
      <c r="AC61" s="219">
        <f t="shared" si="1"/>
        <v>0</v>
      </c>
      <c r="AD61" s="219">
        <f t="shared" si="1"/>
        <v>0</v>
      </c>
      <c r="AE61" s="219">
        <f t="shared" si="1"/>
        <v>0</v>
      </c>
      <c r="AF61" s="219">
        <f t="shared" si="1"/>
        <v>0</v>
      </c>
      <c r="AG61" s="219">
        <f t="shared" si="1"/>
        <v>0</v>
      </c>
      <c r="AH61" s="219">
        <f t="shared" si="1"/>
        <v>0</v>
      </c>
      <c r="AI61" s="219">
        <f t="shared" si="1"/>
        <v>0</v>
      </c>
      <c r="AJ61" s="219">
        <f t="shared" si="1"/>
        <v>0</v>
      </c>
      <c r="AK61" s="219">
        <f t="shared" si="1"/>
        <v>0</v>
      </c>
      <c r="AL61" s="219">
        <f t="shared" si="1"/>
        <v>0</v>
      </c>
      <c r="AM61" s="219">
        <f t="shared" ref="AM61:BN61" si="2">SUMPRODUCT($D$11:$D$60,AM11:AM60)*(1+AM7)</f>
        <v>0</v>
      </c>
      <c r="AN61" s="219">
        <f t="shared" si="2"/>
        <v>0</v>
      </c>
      <c r="AO61" s="219">
        <f t="shared" si="2"/>
        <v>0</v>
      </c>
      <c r="AP61" s="219">
        <f t="shared" si="2"/>
        <v>0</v>
      </c>
      <c r="AQ61" s="219">
        <f t="shared" si="2"/>
        <v>0</v>
      </c>
      <c r="AR61" s="219">
        <f t="shared" si="2"/>
        <v>0</v>
      </c>
      <c r="AS61" s="219">
        <f t="shared" si="2"/>
        <v>0</v>
      </c>
      <c r="AT61" s="219">
        <f t="shared" si="2"/>
        <v>0</v>
      </c>
      <c r="AU61" s="219">
        <f t="shared" si="2"/>
        <v>0</v>
      </c>
      <c r="AV61" s="219">
        <f t="shared" si="2"/>
        <v>0</v>
      </c>
      <c r="AW61" s="219">
        <f t="shared" si="2"/>
        <v>0</v>
      </c>
      <c r="AX61" s="219">
        <f t="shared" si="2"/>
        <v>0</v>
      </c>
      <c r="AY61" s="219">
        <f t="shared" si="2"/>
        <v>0</v>
      </c>
      <c r="AZ61" s="219">
        <f t="shared" si="2"/>
        <v>0</v>
      </c>
      <c r="BA61" s="219">
        <f t="shared" si="2"/>
        <v>0</v>
      </c>
      <c r="BB61" s="219">
        <f t="shared" si="2"/>
        <v>0</v>
      </c>
      <c r="BC61" s="219">
        <f t="shared" si="2"/>
        <v>0</v>
      </c>
      <c r="BD61" s="219">
        <f t="shared" si="2"/>
        <v>0</v>
      </c>
      <c r="BE61" s="219">
        <f t="shared" si="2"/>
        <v>0</v>
      </c>
      <c r="BF61" s="219">
        <f t="shared" si="2"/>
        <v>0</v>
      </c>
      <c r="BG61" s="219">
        <f t="shared" si="2"/>
        <v>0</v>
      </c>
      <c r="BH61" s="219">
        <f t="shared" si="2"/>
        <v>0</v>
      </c>
      <c r="BI61" s="219">
        <f t="shared" si="2"/>
        <v>0</v>
      </c>
      <c r="BJ61" s="219">
        <f t="shared" si="2"/>
        <v>0</v>
      </c>
      <c r="BK61" s="219">
        <f t="shared" si="2"/>
        <v>0</v>
      </c>
      <c r="BL61" s="219">
        <f t="shared" si="2"/>
        <v>0</v>
      </c>
      <c r="BM61" s="219">
        <f t="shared" si="2"/>
        <v>0</v>
      </c>
      <c r="BN61" s="219">
        <f t="shared" si="2"/>
        <v>0</v>
      </c>
    </row>
    <row r="62" spans="1:66" ht="15" x14ac:dyDescent="0.25">
      <c r="A62" s="217" t="s">
        <v>206</v>
      </c>
      <c r="B62" s="218"/>
      <c r="C62" s="218"/>
      <c r="D62" s="216"/>
      <c r="E62" s="218"/>
      <c r="F62" s="218"/>
      <c r="G62" s="219">
        <f t="shared" ref="G62:AL62" si="3">G61*$B$80</f>
        <v>5662.4000000000005</v>
      </c>
      <c r="H62" s="219">
        <f t="shared" si="3"/>
        <v>382.40000000000003</v>
      </c>
      <c r="I62" s="219">
        <f t="shared" si="3"/>
        <v>382.40000000000003</v>
      </c>
      <c r="J62" s="219">
        <f t="shared" si="3"/>
        <v>910.40000000000009</v>
      </c>
      <c r="K62" s="219">
        <f t="shared" si="3"/>
        <v>528</v>
      </c>
      <c r="L62" s="219">
        <f t="shared" si="3"/>
        <v>528</v>
      </c>
      <c r="M62" s="219">
        <f t="shared" si="3"/>
        <v>0</v>
      </c>
      <c r="N62" s="219">
        <f t="shared" si="3"/>
        <v>0</v>
      </c>
      <c r="O62" s="219">
        <f t="shared" si="3"/>
        <v>0</v>
      </c>
      <c r="P62" s="219">
        <f t="shared" si="3"/>
        <v>0</v>
      </c>
      <c r="Q62" s="219">
        <f t="shared" si="3"/>
        <v>0</v>
      </c>
      <c r="R62" s="219">
        <f t="shared" si="3"/>
        <v>0</v>
      </c>
      <c r="S62" s="219">
        <f t="shared" si="3"/>
        <v>0</v>
      </c>
      <c r="T62" s="219">
        <f t="shared" si="3"/>
        <v>0</v>
      </c>
      <c r="U62" s="219">
        <f t="shared" si="3"/>
        <v>0</v>
      </c>
      <c r="V62" s="219">
        <f t="shared" si="3"/>
        <v>0</v>
      </c>
      <c r="W62" s="219">
        <f t="shared" si="3"/>
        <v>0</v>
      </c>
      <c r="X62" s="219">
        <f t="shared" si="3"/>
        <v>0</v>
      </c>
      <c r="Y62" s="219">
        <f t="shared" si="3"/>
        <v>0</v>
      </c>
      <c r="Z62" s="219">
        <f t="shared" si="3"/>
        <v>0</v>
      </c>
      <c r="AA62" s="219">
        <f t="shared" si="3"/>
        <v>0</v>
      </c>
      <c r="AB62" s="219">
        <f t="shared" si="3"/>
        <v>0</v>
      </c>
      <c r="AC62" s="219">
        <f t="shared" si="3"/>
        <v>0</v>
      </c>
      <c r="AD62" s="219">
        <f t="shared" si="3"/>
        <v>0</v>
      </c>
      <c r="AE62" s="219">
        <f t="shared" si="3"/>
        <v>0</v>
      </c>
      <c r="AF62" s="219">
        <f t="shared" si="3"/>
        <v>0</v>
      </c>
      <c r="AG62" s="219">
        <f t="shared" si="3"/>
        <v>0</v>
      </c>
      <c r="AH62" s="219">
        <f t="shared" si="3"/>
        <v>0</v>
      </c>
      <c r="AI62" s="219">
        <f t="shared" si="3"/>
        <v>0</v>
      </c>
      <c r="AJ62" s="219">
        <f t="shared" si="3"/>
        <v>0</v>
      </c>
      <c r="AK62" s="219">
        <f t="shared" si="3"/>
        <v>0</v>
      </c>
      <c r="AL62" s="219">
        <f t="shared" si="3"/>
        <v>0</v>
      </c>
      <c r="AM62" s="219">
        <f t="shared" ref="AM62:BN62" si="4">AM61*$B$80</f>
        <v>0</v>
      </c>
      <c r="AN62" s="219">
        <f t="shared" si="4"/>
        <v>0</v>
      </c>
      <c r="AO62" s="219">
        <f t="shared" si="4"/>
        <v>0</v>
      </c>
      <c r="AP62" s="219">
        <f t="shared" si="4"/>
        <v>0</v>
      </c>
      <c r="AQ62" s="219">
        <f t="shared" si="4"/>
        <v>0</v>
      </c>
      <c r="AR62" s="219">
        <f t="shared" si="4"/>
        <v>0</v>
      </c>
      <c r="AS62" s="219">
        <f t="shared" si="4"/>
        <v>0</v>
      </c>
      <c r="AT62" s="219">
        <f t="shared" si="4"/>
        <v>0</v>
      </c>
      <c r="AU62" s="219">
        <f t="shared" si="4"/>
        <v>0</v>
      </c>
      <c r="AV62" s="219">
        <f t="shared" si="4"/>
        <v>0</v>
      </c>
      <c r="AW62" s="219">
        <f t="shared" si="4"/>
        <v>0</v>
      </c>
      <c r="AX62" s="219">
        <f t="shared" si="4"/>
        <v>0</v>
      </c>
      <c r="AY62" s="219">
        <f t="shared" si="4"/>
        <v>0</v>
      </c>
      <c r="AZ62" s="219">
        <f t="shared" si="4"/>
        <v>0</v>
      </c>
      <c r="BA62" s="219">
        <f t="shared" si="4"/>
        <v>0</v>
      </c>
      <c r="BB62" s="219">
        <f t="shared" si="4"/>
        <v>0</v>
      </c>
      <c r="BC62" s="219">
        <f t="shared" si="4"/>
        <v>0</v>
      </c>
      <c r="BD62" s="219">
        <f t="shared" si="4"/>
        <v>0</v>
      </c>
      <c r="BE62" s="219">
        <f t="shared" si="4"/>
        <v>0</v>
      </c>
      <c r="BF62" s="219">
        <f t="shared" si="4"/>
        <v>0</v>
      </c>
      <c r="BG62" s="219">
        <f t="shared" si="4"/>
        <v>0</v>
      </c>
      <c r="BH62" s="219">
        <f t="shared" si="4"/>
        <v>0</v>
      </c>
      <c r="BI62" s="219">
        <f t="shared" si="4"/>
        <v>0</v>
      </c>
      <c r="BJ62" s="219">
        <f t="shared" si="4"/>
        <v>0</v>
      </c>
      <c r="BK62" s="219">
        <f t="shared" si="4"/>
        <v>0</v>
      </c>
      <c r="BL62" s="219">
        <f t="shared" si="4"/>
        <v>0</v>
      </c>
      <c r="BM62" s="219">
        <f t="shared" si="4"/>
        <v>0</v>
      </c>
      <c r="BN62" s="219">
        <f t="shared" si="4"/>
        <v>0</v>
      </c>
    </row>
    <row r="63" spans="1:66" ht="15" x14ac:dyDescent="0.25">
      <c r="A63" s="217" t="s">
        <v>207</v>
      </c>
      <c r="B63" s="218"/>
      <c r="C63" s="218"/>
      <c r="D63" s="216"/>
      <c r="E63" s="218"/>
      <c r="F63" s="218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19"/>
      <c r="AX63" s="219"/>
      <c r="AY63" s="219"/>
      <c r="AZ63" s="219"/>
      <c r="BA63" s="219"/>
      <c r="BB63" s="219"/>
      <c r="BC63" s="219"/>
      <c r="BD63" s="219"/>
      <c r="BE63" s="219"/>
      <c r="BF63" s="219"/>
      <c r="BG63" s="219"/>
      <c r="BH63" s="219"/>
      <c r="BI63" s="219"/>
      <c r="BJ63" s="219"/>
      <c r="BK63" s="219"/>
      <c r="BL63" s="219"/>
      <c r="BM63" s="219"/>
      <c r="BN63" s="219"/>
    </row>
    <row r="64" spans="1:66" ht="15" x14ac:dyDescent="0.25">
      <c r="A64" s="218" t="s">
        <v>11</v>
      </c>
      <c r="B64" s="218"/>
      <c r="C64" s="218"/>
      <c r="D64" s="216"/>
      <c r="E64" s="218"/>
      <c r="F64" s="218"/>
      <c r="G64" s="219">
        <f t="shared" ref="G64:R64" si="5">SUM(G61:G63)</f>
        <v>9201.4000000000015</v>
      </c>
      <c r="H64" s="219">
        <f t="shared" si="5"/>
        <v>621.40000000000009</v>
      </c>
      <c r="I64" s="219">
        <f t="shared" si="5"/>
        <v>621.40000000000009</v>
      </c>
      <c r="J64" s="219">
        <f t="shared" si="5"/>
        <v>1479.4</v>
      </c>
      <c r="K64" s="219">
        <f t="shared" si="5"/>
        <v>858</v>
      </c>
      <c r="L64" s="219">
        <f t="shared" si="5"/>
        <v>858</v>
      </c>
      <c r="M64" s="219">
        <f t="shared" si="5"/>
        <v>0</v>
      </c>
      <c r="N64" s="219">
        <f t="shared" si="5"/>
        <v>0</v>
      </c>
      <c r="O64" s="219">
        <f t="shared" si="5"/>
        <v>0</v>
      </c>
      <c r="P64" s="219">
        <f t="shared" si="5"/>
        <v>0</v>
      </c>
      <c r="Q64" s="219">
        <f t="shared" si="5"/>
        <v>0</v>
      </c>
      <c r="R64" s="219">
        <f t="shared" si="5"/>
        <v>0</v>
      </c>
      <c r="S64" s="219">
        <f t="shared" ref="S64" si="6">SUM(S61:S63)</f>
        <v>0</v>
      </c>
      <c r="T64" s="219">
        <f t="shared" ref="T64" si="7">SUM(T61:T63)</f>
        <v>0</v>
      </c>
      <c r="U64" s="219">
        <f t="shared" ref="U64" si="8">SUM(U61:U63)</f>
        <v>0</v>
      </c>
      <c r="V64" s="219">
        <f t="shared" ref="V64" si="9">SUM(V61:V63)</f>
        <v>0</v>
      </c>
      <c r="W64" s="219">
        <f t="shared" ref="W64" si="10">SUM(W61:W63)</f>
        <v>0</v>
      </c>
      <c r="X64" s="219">
        <f t="shared" ref="X64" si="11">SUM(X61:X63)</f>
        <v>0</v>
      </c>
      <c r="Y64" s="219">
        <f t="shared" ref="Y64" si="12">SUM(Y61:Y63)</f>
        <v>0</v>
      </c>
      <c r="Z64" s="219">
        <f t="shared" ref="Z64" si="13">SUM(Z61:Z63)</f>
        <v>0</v>
      </c>
      <c r="AA64" s="219">
        <f t="shared" ref="AA64" si="14">SUM(AA61:AA63)</f>
        <v>0</v>
      </c>
      <c r="AB64" s="219">
        <f t="shared" ref="AB64" si="15">SUM(AB61:AB63)</f>
        <v>0</v>
      </c>
      <c r="AC64" s="219">
        <f t="shared" ref="AC64" si="16">SUM(AC61:AC63)</f>
        <v>0</v>
      </c>
      <c r="AD64" s="219">
        <f t="shared" ref="AD64" si="17">SUM(AD61:AD63)</f>
        <v>0</v>
      </c>
      <c r="AE64" s="219">
        <f t="shared" ref="AE64" si="18">SUM(AE61:AE63)</f>
        <v>0</v>
      </c>
      <c r="AF64" s="219">
        <f t="shared" ref="AF64" si="19">SUM(AF61:AF63)</f>
        <v>0</v>
      </c>
      <c r="AG64" s="219">
        <f t="shared" ref="AG64" si="20">SUM(AG61:AG63)</f>
        <v>0</v>
      </c>
      <c r="AH64" s="219">
        <f t="shared" ref="AH64" si="21">SUM(AH61:AH63)</f>
        <v>0</v>
      </c>
      <c r="AI64" s="219">
        <f t="shared" ref="AI64" si="22">SUM(AI61:AI63)</f>
        <v>0</v>
      </c>
      <c r="AJ64" s="219">
        <f t="shared" ref="AJ64" si="23">SUM(AJ61:AJ63)</f>
        <v>0</v>
      </c>
      <c r="AK64" s="219">
        <f t="shared" ref="AK64" si="24">SUM(AK61:AK63)</f>
        <v>0</v>
      </c>
      <c r="AL64" s="219">
        <f t="shared" ref="AL64" si="25">SUM(AL61:AL63)</f>
        <v>0</v>
      </c>
      <c r="AM64" s="219">
        <f t="shared" ref="AM64" si="26">SUM(AM61:AM63)</f>
        <v>0</v>
      </c>
      <c r="AN64" s="219">
        <f t="shared" ref="AN64" si="27">SUM(AN61:AN63)</f>
        <v>0</v>
      </c>
      <c r="AO64" s="219">
        <f t="shared" ref="AO64" si="28">SUM(AO61:AO63)</f>
        <v>0</v>
      </c>
      <c r="AP64" s="219">
        <f t="shared" ref="AP64" si="29">SUM(AP61:AP63)</f>
        <v>0</v>
      </c>
      <c r="AQ64" s="219">
        <f t="shared" ref="AQ64" si="30">SUM(AQ61:AQ63)</f>
        <v>0</v>
      </c>
      <c r="AR64" s="219">
        <f t="shared" ref="AR64" si="31">SUM(AR61:AR63)</f>
        <v>0</v>
      </c>
      <c r="AS64" s="219">
        <f t="shared" ref="AS64" si="32">SUM(AS61:AS63)</f>
        <v>0</v>
      </c>
      <c r="AT64" s="219">
        <f t="shared" ref="AT64" si="33">SUM(AT61:AT63)</f>
        <v>0</v>
      </c>
      <c r="AU64" s="219">
        <f t="shared" ref="AU64" si="34">SUM(AU61:AU63)</f>
        <v>0</v>
      </c>
      <c r="AV64" s="219">
        <f t="shared" ref="AV64" si="35">SUM(AV61:AV63)</f>
        <v>0</v>
      </c>
      <c r="AW64" s="219">
        <f t="shared" ref="AW64" si="36">SUM(AW61:AW63)</f>
        <v>0</v>
      </c>
      <c r="AX64" s="219">
        <f t="shared" ref="AX64" si="37">SUM(AX61:AX63)</f>
        <v>0</v>
      </c>
      <c r="AY64" s="219">
        <f t="shared" ref="AY64" si="38">SUM(AY61:AY63)</f>
        <v>0</v>
      </c>
      <c r="AZ64" s="219">
        <f t="shared" ref="AZ64" si="39">SUM(AZ61:AZ63)</f>
        <v>0</v>
      </c>
      <c r="BA64" s="219">
        <f t="shared" ref="BA64" si="40">SUM(BA61:BA63)</f>
        <v>0</v>
      </c>
      <c r="BB64" s="219">
        <f t="shared" ref="BB64" si="41">SUM(BB61:BB63)</f>
        <v>0</v>
      </c>
      <c r="BC64" s="219">
        <f t="shared" ref="BC64" si="42">SUM(BC61:BC63)</f>
        <v>0</v>
      </c>
      <c r="BD64" s="219">
        <f t="shared" ref="BD64" si="43">SUM(BD61:BD63)</f>
        <v>0</v>
      </c>
      <c r="BE64" s="219">
        <f t="shared" ref="BE64" si="44">SUM(BE61:BE63)</f>
        <v>0</v>
      </c>
      <c r="BF64" s="219">
        <f t="shared" ref="BF64" si="45">SUM(BF61:BF63)</f>
        <v>0</v>
      </c>
      <c r="BG64" s="219">
        <f t="shared" ref="BG64" si="46">SUM(BG61:BG63)</f>
        <v>0</v>
      </c>
      <c r="BH64" s="219">
        <f t="shared" ref="BH64" si="47">SUM(BH61:BH63)</f>
        <v>0</v>
      </c>
      <c r="BI64" s="219">
        <f t="shared" ref="BI64" si="48">SUM(BI61:BI63)</f>
        <v>0</v>
      </c>
      <c r="BJ64" s="219">
        <f t="shared" ref="BJ64" si="49">SUM(BJ61:BJ63)</f>
        <v>0</v>
      </c>
      <c r="BK64" s="219">
        <f t="shared" ref="BK64" si="50">SUM(BK61:BK63)</f>
        <v>0</v>
      </c>
      <c r="BL64" s="219">
        <f t="shared" ref="BL64" si="51">SUM(BL61:BL63)</f>
        <v>0</v>
      </c>
      <c r="BM64" s="219">
        <f t="shared" ref="BM64" si="52">SUM(BM61:BM63)</f>
        <v>0</v>
      </c>
      <c r="BN64" s="219">
        <f t="shared" ref="BN64" si="53">SUM(BN61:BN63)</f>
        <v>0</v>
      </c>
    </row>
    <row r="68" spans="1:2" x14ac:dyDescent="0.2">
      <c r="A68" s="220" t="s">
        <v>202</v>
      </c>
      <c r="B68" s="220" t="s">
        <v>203</v>
      </c>
    </row>
    <row r="69" spans="1:2" x14ac:dyDescent="0.2">
      <c r="A69" s="221">
        <v>1</v>
      </c>
      <c r="B69" s="222">
        <v>122</v>
      </c>
    </row>
    <row r="70" spans="1:2" x14ac:dyDescent="0.2">
      <c r="A70" s="221">
        <v>2</v>
      </c>
      <c r="B70" s="223">
        <v>168</v>
      </c>
    </row>
    <row r="71" spans="1:2" x14ac:dyDescent="0.2">
      <c r="A71" s="221">
        <v>3</v>
      </c>
      <c r="B71" s="223">
        <v>239</v>
      </c>
    </row>
    <row r="72" spans="1:2" x14ac:dyDescent="0.2">
      <c r="A72" s="221">
        <v>4</v>
      </c>
      <c r="B72" s="223">
        <v>330</v>
      </c>
    </row>
    <row r="73" spans="1:2" x14ac:dyDescent="0.2">
      <c r="A73" s="221">
        <v>5</v>
      </c>
      <c r="B73" s="223">
        <v>417</v>
      </c>
    </row>
    <row r="74" spans="1:2" x14ac:dyDescent="0.2">
      <c r="A74" s="221">
        <v>6</v>
      </c>
      <c r="B74" s="223">
        <v>572</v>
      </c>
    </row>
    <row r="75" spans="1:2" x14ac:dyDescent="0.2">
      <c r="A75" s="221">
        <v>7</v>
      </c>
      <c r="B75" s="223">
        <v>910</v>
      </c>
    </row>
    <row r="76" spans="1:2" x14ac:dyDescent="0.2">
      <c r="A76" s="221">
        <v>8</v>
      </c>
      <c r="B76" s="223">
        <v>1226</v>
      </c>
    </row>
    <row r="77" spans="1:2" x14ac:dyDescent="0.2">
      <c r="A77" s="221">
        <v>9</v>
      </c>
      <c r="B77" s="223">
        <v>1986</v>
      </c>
    </row>
    <row r="78" spans="1:2" x14ac:dyDescent="0.2">
      <c r="A78" s="221"/>
      <c r="B78" s="221"/>
    </row>
    <row r="79" spans="1:2" x14ac:dyDescent="0.2">
      <c r="A79" s="221" t="s">
        <v>207</v>
      </c>
      <c r="B79" s="224">
        <v>0</v>
      </c>
    </row>
    <row r="80" spans="1:2" x14ac:dyDescent="0.2">
      <c r="A80" s="220" t="s">
        <v>208</v>
      </c>
      <c r="B80" s="225">
        <v>1.6</v>
      </c>
    </row>
  </sheetData>
  <mergeCells count="5">
    <mergeCell ref="D9:E9"/>
    <mergeCell ref="D3:E3"/>
    <mergeCell ref="F3:G3"/>
    <mergeCell ref="D4:E4"/>
    <mergeCell ref="F4:G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Picklists!$A$2:$A$14</xm:f>
          </x14:formula1>
          <xm:sqref>B11:B60</xm:sqref>
        </x14:dataValidation>
        <x14:dataValidation type="list" allowBlank="1" showInputMessage="1" showErrorMessage="1">
          <x14:formula1>
            <xm:f>Picklists!$B$2:$B$10</xm:f>
          </x14:formula1>
          <xm:sqref>C11:C60</xm:sqref>
        </x14:dataValidation>
        <x14:dataValidation type="list" allowBlank="1" showInputMessage="1" showErrorMessage="1">
          <x14:formula1>
            <xm:f>Picklists!$C$2:$C$3</xm:f>
          </x14:formula1>
          <xm:sqref>E11:E60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9"/>
  <sheetViews>
    <sheetView zoomScale="85" zoomScaleNormal="85" zoomScaleSheetLayoutView="25" workbookViewId="0">
      <pane ySplit="10" topLeftCell="A23" activePane="bottomLeft" state="frozen"/>
      <selection pane="bottomLeft" activeCell="N33" sqref="N33"/>
    </sheetView>
  </sheetViews>
  <sheetFormatPr defaultColWidth="12.7109375" defaultRowHeight="12.75" x14ac:dyDescent="0.2"/>
  <cols>
    <col min="1" max="1" width="16" customWidth="1"/>
    <col min="2" max="2" width="22.5703125" customWidth="1"/>
    <col min="3" max="3" width="16.85546875" customWidth="1"/>
    <col min="4" max="4" width="20.7109375" customWidth="1"/>
    <col min="5" max="5" width="15.7109375" style="197" customWidth="1"/>
    <col min="6" max="65" width="15.7109375" customWidth="1"/>
  </cols>
  <sheetData>
    <row r="1" spans="1:65" s="18" customFormat="1" ht="20.25" x14ac:dyDescent="0.3">
      <c r="A1" s="17" t="s">
        <v>130</v>
      </c>
      <c r="E1" s="191"/>
    </row>
    <row r="2" spans="1:65" s="18" customFormat="1" ht="12" customHeight="1" x14ac:dyDescent="0.3">
      <c r="A2" s="63"/>
      <c r="B2" s="64"/>
      <c r="C2" s="64"/>
      <c r="E2" s="191"/>
      <c r="I2" t="s">
        <v>4</v>
      </c>
      <c r="J2"/>
    </row>
    <row r="3" spans="1:65" x14ac:dyDescent="0.2">
      <c r="A3" s="14" t="s">
        <v>137</v>
      </c>
      <c r="B3" s="15"/>
      <c r="C3" s="84" t="str">
        <f>Forecast!G4</f>
        <v>POLISH ZŁOTY</v>
      </c>
      <c r="D3" s="279" t="s">
        <v>131</v>
      </c>
      <c r="E3" s="280"/>
      <c r="F3" s="281" t="str">
        <f>Forecast!C2</f>
        <v>Project Name</v>
      </c>
      <c r="G3" s="282"/>
      <c r="I3" s="1"/>
      <c r="J3" s="5" t="s">
        <v>1</v>
      </c>
    </row>
    <row r="4" spans="1:65" x14ac:dyDescent="0.2">
      <c r="A4" s="16" t="s">
        <v>138</v>
      </c>
      <c r="B4" s="15"/>
      <c r="C4" s="173" t="str">
        <f>Forecast!G3</f>
        <v>2018-00-00</v>
      </c>
      <c r="D4" s="279" t="s">
        <v>132</v>
      </c>
      <c r="E4" s="280"/>
      <c r="F4" s="281" t="str">
        <f>Forecast!C3</f>
        <v>000000-00</v>
      </c>
      <c r="G4" s="282"/>
      <c r="I4" s="2"/>
      <c r="J4" s="5" t="s">
        <v>2</v>
      </c>
    </row>
    <row r="5" spans="1:65" s="8" customFormat="1" x14ac:dyDescent="0.2">
      <c r="A5" s="65"/>
      <c r="E5" s="192"/>
      <c r="G5" s="66"/>
      <c r="I5" s="3"/>
      <c r="J5" s="5" t="s">
        <v>3</v>
      </c>
    </row>
    <row r="6" spans="1:65" s="8" customFormat="1" x14ac:dyDescent="0.2">
      <c r="A6" s="65"/>
      <c r="E6" s="192"/>
      <c r="G6" s="66"/>
    </row>
    <row r="7" spans="1:65" s="60" customFormat="1" ht="15.75" x14ac:dyDescent="0.25">
      <c r="B7" s="148" t="s">
        <v>152</v>
      </c>
      <c r="C7" s="146"/>
      <c r="D7" s="147"/>
      <c r="E7" s="193"/>
      <c r="F7" s="149">
        <v>0</v>
      </c>
      <c r="G7" s="149">
        <v>0</v>
      </c>
      <c r="H7" s="149">
        <v>0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>
        <v>0</v>
      </c>
      <c r="P7" s="149">
        <v>0</v>
      </c>
      <c r="Q7" s="149">
        <v>0</v>
      </c>
      <c r="R7" s="149">
        <v>0.03</v>
      </c>
      <c r="S7" s="149">
        <v>0.03</v>
      </c>
      <c r="T7" s="149">
        <v>0.03</v>
      </c>
      <c r="U7" s="149">
        <v>0.03</v>
      </c>
      <c r="V7" s="149">
        <v>0.03</v>
      </c>
      <c r="W7" s="149">
        <v>0.03</v>
      </c>
      <c r="X7" s="149">
        <v>0.03</v>
      </c>
      <c r="Y7" s="149">
        <v>0.03</v>
      </c>
      <c r="Z7" s="149">
        <v>0.03</v>
      </c>
      <c r="AA7" s="149">
        <v>0.03</v>
      </c>
      <c r="AB7" s="149">
        <v>0.03</v>
      </c>
      <c r="AC7" s="149">
        <v>0.03</v>
      </c>
      <c r="AD7" s="149">
        <v>7.0000000000000007E-2</v>
      </c>
      <c r="AE7" s="149">
        <v>7.0000000000000007E-2</v>
      </c>
      <c r="AF7" s="149">
        <v>7.0000000000000007E-2</v>
      </c>
      <c r="AG7" s="149">
        <v>7.0000000000000007E-2</v>
      </c>
      <c r="AH7" s="149">
        <v>7.0000000000000007E-2</v>
      </c>
      <c r="AI7" s="149">
        <v>7.0000000000000007E-2</v>
      </c>
      <c r="AJ7" s="149">
        <v>7.0000000000000007E-2</v>
      </c>
      <c r="AK7" s="149">
        <v>7.0000000000000007E-2</v>
      </c>
      <c r="AL7" s="149">
        <v>7.0000000000000007E-2</v>
      </c>
      <c r="AM7" s="149">
        <v>7.0000000000000007E-2</v>
      </c>
      <c r="AN7" s="149">
        <v>7.0000000000000007E-2</v>
      </c>
      <c r="AO7" s="149">
        <v>7.0000000000000007E-2</v>
      </c>
      <c r="AP7" s="149">
        <v>0.12</v>
      </c>
      <c r="AQ7" s="149">
        <v>0.12</v>
      </c>
      <c r="AR7" s="149">
        <v>0.12</v>
      </c>
      <c r="AS7" s="149">
        <v>0.12</v>
      </c>
      <c r="AT7" s="149">
        <v>0.12</v>
      </c>
      <c r="AU7" s="149">
        <v>0.12</v>
      </c>
      <c r="AV7" s="149">
        <v>0.12</v>
      </c>
      <c r="AW7" s="149">
        <v>0.12</v>
      </c>
      <c r="AX7" s="149">
        <v>0.12</v>
      </c>
      <c r="AY7" s="149">
        <v>0.12</v>
      </c>
      <c r="AZ7" s="149">
        <v>0.12</v>
      </c>
      <c r="BA7" s="149">
        <v>0.12</v>
      </c>
      <c r="BB7" s="149">
        <v>0.16</v>
      </c>
      <c r="BC7" s="149">
        <v>0.16</v>
      </c>
      <c r="BD7" s="149">
        <v>0.16</v>
      </c>
      <c r="BE7" s="149">
        <v>0.16</v>
      </c>
      <c r="BF7" s="149">
        <v>0.16</v>
      </c>
      <c r="BG7" s="149">
        <v>0.16</v>
      </c>
      <c r="BH7" s="149">
        <v>0.16</v>
      </c>
      <c r="BI7" s="149">
        <v>0.16</v>
      </c>
      <c r="BJ7" s="149">
        <v>0.16</v>
      </c>
      <c r="BK7" s="149">
        <v>0.16</v>
      </c>
      <c r="BL7" s="149">
        <v>0.16</v>
      </c>
      <c r="BM7" s="149">
        <v>0.16</v>
      </c>
    </row>
    <row r="8" spans="1:65" s="62" customFormat="1" x14ac:dyDescent="0.2">
      <c r="A8" s="60"/>
      <c r="B8" s="39"/>
      <c r="C8" s="40"/>
      <c r="D8" s="61"/>
      <c r="E8" s="194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</row>
    <row r="9" spans="1:65" s="62" customFormat="1" x14ac:dyDescent="0.2">
      <c r="A9" s="60"/>
      <c r="B9" s="39"/>
      <c r="C9" s="40"/>
      <c r="D9" s="61"/>
      <c r="E9" s="194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</row>
    <row r="10" spans="1:65" s="69" customFormat="1" ht="15" x14ac:dyDescent="0.25">
      <c r="A10" s="67"/>
      <c r="B10" s="68"/>
      <c r="C10" s="277" t="s">
        <v>135</v>
      </c>
      <c r="D10" s="278"/>
      <c r="E10" s="188"/>
      <c r="F10" s="82">
        <f>Forecast!E8</f>
        <v>43191</v>
      </c>
      <c r="G10" s="82">
        <f>Forecast!F8</f>
        <v>43221</v>
      </c>
      <c r="H10" s="82">
        <f>Forecast!G8</f>
        <v>43252</v>
      </c>
      <c r="I10" s="82">
        <f>Forecast!H8</f>
        <v>43282</v>
      </c>
      <c r="J10" s="82">
        <f>Forecast!I8</f>
        <v>43313</v>
      </c>
      <c r="K10" s="82">
        <f>Forecast!J8</f>
        <v>43344</v>
      </c>
      <c r="L10" s="82">
        <f>Forecast!K8</f>
        <v>43374</v>
      </c>
      <c r="M10" s="82">
        <f>Forecast!L8</f>
        <v>43405</v>
      </c>
      <c r="N10" s="82">
        <f>Forecast!M8</f>
        <v>43435</v>
      </c>
      <c r="O10" s="82">
        <f>Forecast!N8</f>
        <v>43466</v>
      </c>
      <c r="P10" s="82">
        <f>Forecast!O8</f>
        <v>43497</v>
      </c>
      <c r="Q10" s="82">
        <f>Forecast!P8</f>
        <v>43525</v>
      </c>
      <c r="R10" s="82">
        <f>Forecast!Q8</f>
        <v>43556</v>
      </c>
      <c r="S10" s="82">
        <f>Forecast!R8</f>
        <v>43586</v>
      </c>
      <c r="T10" s="82">
        <f>Forecast!S8</f>
        <v>43617</v>
      </c>
      <c r="U10" s="82">
        <f>Forecast!T8</f>
        <v>43647</v>
      </c>
      <c r="V10" s="82">
        <f>Forecast!U8</f>
        <v>43678</v>
      </c>
      <c r="W10" s="82">
        <f>Forecast!V8</f>
        <v>43709</v>
      </c>
      <c r="X10" s="82">
        <f>Forecast!W8</f>
        <v>43739</v>
      </c>
      <c r="Y10" s="82">
        <f>Forecast!X8</f>
        <v>43770</v>
      </c>
      <c r="Z10" s="82">
        <f>Forecast!Y8</f>
        <v>43800</v>
      </c>
      <c r="AA10" s="82">
        <f>Forecast!Z8</f>
        <v>43831</v>
      </c>
      <c r="AB10" s="82">
        <f>Forecast!AA8</f>
        <v>43862</v>
      </c>
      <c r="AC10" s="82">
        <f>Forecast!AB8</f>
        <v>43891</v>
      </c>
      <c r="AD10" s="82">
        <f>Forecast!AC8</f>
        <v>43922</v>
      </c>
      <c r="AE10" s="82">
        <f>Forecast!AD8</f>
        <v>43952</v>
      </c>
      <c r="AF10" s="82">
        <f>Forecast!AE8</f>
        <v>43983</v>
      </c>
      <c r="AG10" s="82">
        <f>Forecast!AF8</f>
        <v>44013</v>
      </c>
      <c r="AH10" s="82">
        <f>Forecast!AG8</f>
        <v>44044</v>
      </c>
      <c r="AI10" s="82">
        <f>Forecast!AH8</f>
        <v>44075</v>
      </c>
      <c r="AJ10" s="82">
        <f>Forecast!AI8</f>
        <v>44105</v>
      </c>
      <c r="AK10" s="82">
        <f>Forecast!AJ8</f>
        <v>44136</v>
      </c>
      <c r="AL10" s="82">
        <f>Forecast!AK8</f>
        <v>44166</v>
      </c>
      <c r="AM10" s="82">
        <f>Forecast!AL8</f>
        <v>44197</v>
      </c>
      <c r="AN10" s="82">
        <f>Forecast!AM8</f>
        <v>44228</v>
      </c>
      <c r="AO10" s="82">
        <f>Forecast!AN8</f>
        <v>44256</v>
      </c>
      <c r="AP10" s="82">
        <f>Forecast!AO8</f>
        <v>44287</v>
      </c>
      <c r="AQ10" s="82">
        <f>Forecast!AP8</f>
        <v>44317</v>
      </c>
      <c r="AR10" s="82">
        <f>Forecast!AQ8</f>
        <v>44348</v>
      </c>
      <c r="AS10" s="82">
        <f>Forecast!AR8</f>
        <v>44378</v>
      </c>
      <c r="AT10" s="82">
        <f>Forecast!AS8</f>
        <v>44409</v>
      </c>
      <c r="AU10" s="82">
        <f>Forecast!AT8</f>
        <v>44440</v>
      </c>
      <c r="AV10" s="82">
        <f>Forecast!AU8</f>
        <v>44470</v>
      </c>
      <c r="AW10" s="82">
        <f>Forecast!AV8</f>
        <v>44501</v>
      </c>
      <c r="AX10" s="82">
        <f>Forecast!AW8</f>
        <v>44531</v>
      </c>
      <c r="AY10" s="82">
        <f>Forecast!AX8</f>
        <v>44562</v>
      </c>
      <c r="AZ10" s="82">
        <f>Forecast!AY8</f>
        <v>44593</v>
      </c>
      <c r="BA10" s="82">
        <f>Forecast!AZ8</f>
        <v>44621</v>
      </c>
      <c r="BB10" s="82">
        <f>Forecast!BA8</f>
        <v>44652</v>
      </c>
      <c r="BC10" s="82">
        <f>Forecast!BB8</f>
        <v>44682</v>
      </c>
      <c r="BD10" s="82">
        <f>Forecast!BC8</f>
        <v>44713</v>
      </c>
      <c r="BE10" s="82">
        <f>Forecast!BD8</f>
        <v>44743</v>
      </c>
      <c r="BF10" s="82">
        <f>Forecast!BE8</f>
        <v>44774</v>
      </c>
      <c r="BG10" s="82">
        <f>Forecast!BF8</f>
        <v>44805</v>
      </c>
      <c r="BH10" s="82">
        <f>Forecast!BG8</f>
        <v>44835</v>
      </c>
      <c r="BI10" s="82">
        <f>Forecast!BH8</f>
        <v>44866</v>
      </c>
      <c r="BJ10" s="82">
        <f>Forecast!BI8</f>
        <v>44896</v>
      </c>
      <c r="BK10" s="82">
        <f>Forecast!BJ8</f>
        <v>44927</v>
      </c>
      <c r="BL10" s="82">
        <f>Forecast!BK8</f>
        <v>44958</v>
      </c>
      <c r="BM10" s="82">
        <f>Forecast!BL8</f>
        <v>44986</v>
      </c>
    </row>
    <row r="11" spans="1:65" x14ac:dyDescent="0.2">
      <c r="D11" s="4"/>
      <c r="E11" s="195"/>
      <c r="F11" s="70"/>
    </row>
    <row r="12" spans="1:65" s="181" customFormat="1" ht="13.5" thickBot="1" x14ac:dyDescent="0.25">
      <c r="E12" s="197"/>
    </row>
    <row r="13" spans="1:65" s="11" customFormat="1" ht="15.75" customHeight="1" x14ac:dyDescent="0.25">
      <c r="A13" s="283" t="s">
        <v>209</v>
      </c>
      <c r="B13" s="78" t="s">
        <v>97</v>
      </c>
      <c r="C13" s="74"/>
      <c r="D13" s="75" t="s">
        <v>96</v>
      </c>
      <c r="E13" s="75" t="s">
        <v>171</v>
      </c>
      <c r="F13" s="186" t="s">
        <v>15</v>
      </c>
      <c r="G13" s="186" t="s">
        <v>16</v>
      </c>
      <c r="H13" s="186" t="s">
        <v>17</v>
      </c>
      <c r="I13" s="186" t="s">
        <v>18</v>
      </c>
      <c r="J13" s="186" t="s">
        <v>19</v>
      </c>
      <c r="K13" s="186" t="s">
        <v>20</v>
      </c>
      <c r="L13" s="186" t="s">
        <v>21</v>
      </c>
      <c r="M13" s="186" t="s">
        <v>22</v>
      </c>
      <c r="N13" s="186" t="s">
        <v>23</v>
      </c>
      <c r="O13" s="186" t="s">
        <v>24</v>
      </c>
      <c r="P13" s="186" t="s">
        <v>25</v>
      </c>
      <c r="Q13" s="186" t="s">
        <v>26</v>
      </c>
      <c r="R13" s="186" t="s">
        <v>27</v>
      </c>
      <c r="S13" s="186" t="s">
        <v>28</v>
      </c>
      <c r="T13" s="186" t="s">
        <v>29</v>
      </c>
      <c r="U13" s="186" t="s">
        <v>30</v>
      </c>
      <c r="V13" s="186" t="s">
        <v>31</v>
      </c>
      <c r="W13" s="186" t="s">
        <v>32</v>
      </c>
      <c r="X13" s="186" t="s">
        <v>33</v>
      </c>
      <c r="Y13" s="186" t="s">
        <v>34</v>
      </c>
      <c r="Z13" s="186" t="s">
        <v>35</v>
      </c>
      <c r="AA13" s="186" t="s">
        <v>36</v>
      </c>
      <c r="AB13" s="186" t="s">
        <v>37</v>
      </c>
      <c r="AC13" s="186" t="s">
        <v>38</v>
      </c>
      <c r="AD13" s="186" t="s">
        <v>39</v>
      </c>
      <c r="AE13" s="186" t="s">
        <v>40</v>
      </c>
      <c r="AF13" s="186" t="s">
        <v>41</v>
      </c>
      <c r="AG13" s="186" t="s">
        <v>42</v>
      </c>
      <c r="AH13" s="186" t="s">
        <v>43</v>
      </c>
      <c r="AI13" s="186" t="s">
        <v>44</v>
      </c>
      <c r="AJ13" s="186" t="s">
        <v>45</v>
      </c>
      <c r="AK13" s="186" t="s">
        <v>46</v>
      </c>
      <c r="AL13" s="186" t="s">
        <v>47</v>
      </c>
      <c r="AM13" s="186" t="s">
        <v>48</v>
      </c>
      <c r="AN13" s="186" t="s">
        <v>49</v>
      </c>
      <c r="AO13" s="186" t="s">
        <v>50</v>
      </c>
      <c r="AP13" s="186" t="s">
        <v>51</v>
      </c>
      <c r="AQ13" s="186" t="s">
        <v>52</v>
      </c>
      <c r="AR13" s="186" t="s">
        <v>53</v>
      </c>
      <c r="AS13" s="186" t="s">
        <v>54</v>
      </c>
      <c r="AT13" s="186" t="s">
        <v>55</v>
      </c>
      <c r="AU13" s="186" t="s">
        <v>56</v>
      </c>
      <c r="AV13" s="186" t="s">
        <v>57</v>
      </c>
      <c r="AW13" s="186" t="s">
        <v>58</v>
      </c>
      <c r="AX13" s="186" t="s">
        <v>59</v>
      </c>
      <c r="AY13" s="186" t="s">
        <v>60</v>
      </c>
      <c r="AZ13" s="186" t="s">
        <v>61</v>
      </c>
      <c r="BA13" s="186" t="s">
        <v>62</v>
      </c>
      <c r="BB13" s="186" t="s">
        <v>63</v>
      </c>
      <c r="BC13" s="186" t="s">
        <v>64</v>
      </c>
      <c r="BD13" s="186" t="s">
        <v>65</v>
      </c>
      <c r="BE13" s="186" t="s">
        <v>66</v>
      </c>
      <c r="BF13" s="186" t="s">
        <v>67</v>
      </c>
      <c r="BG13" s="186" t="s">
        <v>68</v>
      </c>
      <c r="BH13" s="186" t="s">
        <v>69</v>
      </c>
      <c r="BI13" s="186" t="s">
        <v>70</v>
      </c>
      <c r="BJ13" s="186" t="s">
        <v>71</v>
      </c>
      <c r="BK13" s="186" t="s">
        <v>72</v>
      </c>
      <c r="BL13" s="186" t="s">
        <v>73</v>
      </c>
      <c r="BM13" s="187" t="s">
        <v>74</v>
      </c>
    </row>
    <row r="14" spans="1:65" s="181" customFormat="1" ht="12.75" customHeight="1" x14ac:dyDescent="0.2">
      <c r="A14" s="284"/>
      <c r="B14" s="189" t="s">
        <v>162</v>
      </c>
      <c r="C14" s="184">
        <v>100</v>
      </c>
      <c r="D14" s="184"/>
      <c r="E14" s="196">
        <f>SUM(F14:BM14)</f>
        <v>1</v>
      </c>
      <c r="F14" s="178">
        <v>1</v>
      </c>
      <c r="G14" s="178"/>
      <c r="H14" s="178"/>
      <c r="I14" s="178"/>
      <c r="J14" s="178"/>
      <c r="K14" s="178"/>
      <c r="L14" s="178"/>
      <c r="M14" s="178"/>
      <c r="N14" s="178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76"/>
    </row>
    <row r="15" spans="1:65" s="181" customFormat="1" ht="12.75" customHeight="1" x14ac:dyDescent="0.2">
      <c r="A15" s="284"/>
      <c r="B15" s="189" t="s">
        <v>163</v>
      </c>
      <c r="C15" s="184"/>
      <c r="D15" s="184"/>
      <c r="E15" s="196">
        <f t="shared" ref="E15:E22" si="0">SUM(F15:BM15)</f>
        <v>0</v>
      </c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77"/>
    </row>
    <row r="16" spans="1:65" s="181" customFormat="1" ht="12.75" customHeight="1" x14ac:dyDescent="0.2">
      <c r="A16" s="284"/>
      <c r="B16" s="189" t="s">
        <v>165</v>
      </c>
      <c r="C16" s="184"/>
      <c r="D16" s="184"/>
      <c r="E16" s="196">
        <f t="shared" si="0"/>
        <v>0</v>
      </c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77"/>
    </row>
    <row r="17" spans="1:65" s="181" customFormat="1" ht="12.75" customHeight="1" x14ac:dyDescent="0.2">
      <c r="A17" s="284"/>
      <c r="B17" s="189" t="s">
        <v>164</v>
      </c>
      <c r="C17" s="184"/>
      <c r="D17" s="184"/>
      <c r="E17" s="196">
        <f t="shared" si="0"/>
        <v>0</v>
      </c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77"/>
    </row>
    <row r="18" spans="1:65" s="181" customFormat="1" ht="12.75" customHeight="1" x14ac:dyDescent="0.2">
      <c r="A18" s="284"/>
      <c r="B18" s="189" t="s">
        <v>166</v>
      </c>
      <c r="C18" s="184"/>
      <c r="D18" s="184"/>
      <c r="E18" s="196">
        <f t="shared" si="0"/>
        <v>0</v>
      </c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77"/>
    </row>
    <row r="19" spans="1:65" s="181" customFormat="1" ht="12.75" customHeight="1" x14ac:dyDescent="0.2">
      <c r="A19" s="284"/>
      <c r="B19" s="189" t="s">
        <v>167</v>
      </c>
      <c r="C19" s="184"/>
      <c r="D19" s="184"/>
      <c r="E19" s="196">
        <f t="shared" si="0"/>
        <v>0</v>
      </c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77"/>
    </row>
    <row r="20" spans="1:65" s="181" customFormat="1" ht="12.75" customHeight="1" x14ac:dyDescent="0.2">
      <c r="A20" s="284"/>
      <c r="B20" s="189" t="s">
        <v>168</v>
      </c>
      <c r="C20" s="184"/>
      <c r="D20" s="184"/>
      <c r="E20" s="196">
        <f t="shared" si="0"/>
        <v>0</v>
      </c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77"/>
    </row>
    <row r="21" spans="1:65" s="181" customFormat="1" ht="12.75" customHeight="1" x14ac:dyDescent="0.2">
      <c r="A21" s="284"/>
      <c r="B21" s="189" t="s">
        <v>169</v>
      </c>
      <c r="C21" s="184"/>
      <c r="D21" s="184"/>
      <c r="E21" s="196">
        <f t="shared" si="0"/>
        <v>0</v>
      </c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77"/>
    </row>
    <row r="22" spans="1:65" s="181" customFormat="1" ht="12.75" customHeight="1" thickBot="1" x14ac:dyDescent="0.25">
      <c r="A22" s="284"/>
      <c r="B22" s="190" t="s">
        <v>170</v>
      </c>
      <c r="C22" s="240"/>
      <c r="D22" s="240"/>
      <c r="E22" s="241">
        <f t="shared" si="0"/>
        <v>0</v>
      </c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  <c r="AU22" s="242"/>
      <c r="AV22" s="242"/>
      <c r="AW22" s="242"/>
      <c r="AX22" s="242"/>
      <c r="AY22" s="242"/>
      <c r="AZ22" s="242"/>
      <c r="BA22" s="242"/>
      <c r="BB22" s="242"/>
      <c r="BC22" s="242"/>
      <c r="BD22" s="242"/>
      <c r="BE22" s="242"/>
      <c r="BF22" s="242"/>
      <c r="BG22" s="242"/>
      <c r="BH22" s="242"/>
      <c r="BI22" s="242"/>
      <c r="BJ22" s="242"/>
      <c r="BK22" s="242"/>
      <c r="BL22" s="242"/>
      <c r="BM22" s="243"/>
    </row>
    <row r="23" spans="1:65" s="181" customFormat="1" ht="12.75" customHeight="1" x14ac:dyDescent="0.2">
      <c r="A23" s="284"/>
      <c r="B23" s="244" t="s">
        <v>133</v>
      </c>
      <c r="C23" s="13"/>
      <c r="D23" s="245">
        <f>SUM(F23:BM23)</f>
        <v>100</v>
      </c>
      <c r="E23" s="246"/>
      <c r="F23" s="247">
        <f>$C14*(1+F$7)*F14+$C15*(1+F$7)*F15+$C16*(1+F$7)*F16+$C17*(1+F$7)*F17+$C18*(1+F$7)*F18+$C19*(1+F$7)*F19+$C20*(1+F$7)*F20+$C21*(1+F$7)*F21+$C22*(1+F$7)*F22</f>
        <v>100</v>
      </c>
      <c r="G23" s="247">
        <f t="shared" ref="G23:BL23" si="1">$C14*(1+G$7)*G14+$C15*(1+G$7)*G15+$C16*(1+G$7)*G16+$C17*(1+G$7)*G17+$C18*(1+G$7)*G18+$C19*(1+G$7)*G19+$C20*(1+G$7)*G20+$C21*(1+G$7)*G21+$C22*(1+G$7)*G22</f>
        <v>0</v>
      </c>
      <c r="H23" s="247">
        <f t="shared" si="1"/>
        <v>0</v>
      </c>
      <c r="I23" s="247">
        <f t="shared" si="1"/>
        <v>0</v>
      </c>
      <c r="J23" s="247">
        <f t="shared" si="1"/>
        <v>0</v>
      </c>
      <c r="K23" s="247">
        <f t="shared" si="1"/>
        <v>0</v>
      </c>
      <c r="L23" s="247">
        <f t="shared" si="1"/>
        <v>0</v>
      </c>
      <c r="M23" s="247">
        <f t="shared" si="1"/>
        <v>0</v>
      </c>
      <c r="N23" s="247">
        <f t="shared" si="1"/>
        <v>0</v>
      </c>
      <c r="O23" s="247">
        <f t="shared" si="1"/>
        <v>0</v>
      </c>
      <c r="P23" s="247">
        <f t="shared" si="1"/>
        <v>0</v>
      </c>
      <c r="Q23" s="247">
        <f t="shared" si="1"/>
        <v>0</v>
      </c>
      <c r="R23" s="247">
        <f t="shared" si="1"/>
        <v>0</v>
      </c>
      <c r="S23" s="247">
        <f t="shared" si="1"/>
        <v>0</v>
      </c>
      <c r="T23" s="247">
        <f t="shared" si="1"/>
        <v>0</v>
      </c>
      <c r="U23" s="247">
        <f t="shared" si="1"/>
        <v>0</v>
      </c>
      <c r="V23" s="247">
        <f t="shared" si="1"/>
        <v>0</v>
      </c>
      <c r="W23" s="247">
        <f t="shared" si="1"/>
        <v>0</v>
      </c>
      <c r="X23" s="247">
        <f t="shared" si="1"/>
        <v>0</v>
      </c>
      <c r="Y23" s="247">
        <f t="shared" si="1"/>
        <v>0</v>
      </c>
      <c r="Z23" s="247">
        <f t="shared" si="1"/>
        <v>0</v>
      </c>
      <c r="AA23" s="247">
        <f t="shared" si="1"/>
        <v>0</v>
      </c>
      <c r="AB23" s="247">
        <f t="shared" si="1"/>
        <v>0</v>
      </c>
      <c r="AC23" s="247">
        <f t="shared" si="1"/>
        <v>0</v>
      </c>
      <c r="AD23" s="247">
        <f t="shared" si="1"/>
        <v>0</v>
      </c>
      <c r="AE23" s="247">
        <f t="shared" si="1"/>
        <v>0</v>
      </c>
      <c r="AF23" s="247">
        <f t="shared" si="1"/>
        <v>0</v>
      </c>
      <c r="AG23" s="247">
        <f t="shared" si="1"/>
        <v>0</v>
      </c>
      <c r="AH23" s="247">
        <f t="shared" si="1"/>
        <v>0</v>
      </c>
      <c r="AI23" s="247">
        <f t="shared" si="1"/>
        <v>0</v>
      </c>
      <c r="AJ23" s="247">
        <f t="shared" si="1"/>
        <v>0</v>
      </c>
      <c r="AK23" s="247">
        <f t="shared" si="1"/>
        <v>0</v>
      </c>
      <c r="AL23" s="247">
        <f t="shared" si="1"/>
        <v>0</v>
      </c>
      <c r="AM23" s="247">
        <f t="shared" si="1"/>
        <v>0</v>
      </c>
      <c r="AN23" s="247">
        <f t="shared" si="1"/>
        <v>0</v>
      </c>
      <c r="AO23" s="247">
        <f t="shared" si="1"/>
        <v>0</v>
      </c>
      <c r="AP23" s="247">
        <f t="shared" si="1"/>
        <v>0</v>
      </c>
      <c r="AQ23" s="247">
        <f t="shared" si="1"/>
        <v>0</v>
      </c>
      <c r="AR23" s="247">
        <f t="shared" si="1"/>
        <v>0</v>
      </c>
      <c r="AS23" s="247">
        <f t="shared" si="1"/>
        <v>0</v>
      </c>
      <c r="AT23" s="247">
        <f t="shared" si="1"/>
        <v>0</v>
      </c>
      <c r="AU23" s="247">
        <f t="shared" si="1"/>
        <v>0</v>
      </c>
      <c r="AV23" s="247">
        <f t="shared" si="1"/>
        <v>0</v>
      </c>
      <c r="AW23" s="247">
        <f t="shared" si="1"/>
        <v>0</v>
      </c>
      <c r="AX23" s="247">
        <f t="shared" si="1"/>
        <v>0</v>
      </c>
      <c r="AY23" s="247">
        <f t="shared" si="1"/>
        <v>0</v>
      </c>
      <c r="AZ23" s="247">
        <f t="shared" si="1"/>
        <v>0</v>
      </c>
      <c r="BA23" s="247">
        <f t="shared" si="1"/>
        <v>0</v>
      </c>
      <c r="BB23" s="247">
        <f t="shared" si="1"/>
        <v>0</v>
      </c>
      <c r="BC23" s="247">
        <f t="shared" si="1"/>
        <v>0</v>
      </c>
      <c r="BD23" s="247">
        <f t="shared" si="1"/>
        <v>0</v>
      </c>
      <c r="BE23" s="247">
        <f t="shared" si="1"/>
        <v>0</v>
      </c>
      <c r="BF23" s="247">
        <f t="shared" si="1"/>
        <v>0</v>
      </c>
      <c r="BG23" s="247">
        <f t="shared" si="1"/>
        <v>0</v>
      </c>
      <c r="BH23" s="247">
        <f t="shared" si="1"/>
        <v>0</v>
      </c>
      <c r="BI23" s="247">
        <f t="shared" si="1"/>
        <v>0</v>
      </c>
      <c r="BJ23" s="247">
        <f t="shared" si="1"/>
        <v>0</v>
      </c>
      <c r="BK23" s="247">
        <f t="shared" si="1"/>
        <v>0</v>
      </c>
      <c r="BL23" s="247">
        <f t="shared" si="1"/>
        <v>0</v>
      </c>
      <c r="BM23" s="248">
        <f>$C14*(1+BM$7)*BM14+$C15*(1+BM$7)*BM15+$C16*(1+BM$7)*BM16+$C17*(1+BM$7)*BM17+$C18*(1+BM$7)*BM18+$C19*(1+BM$7)*BM19+$C20*(1+BM$7)*BM20+$C21*(1+BM$7)*BM21+$C22*(1+BM$7)*BM22</f>
        <v>0</v>
      </c>
    </row>
    <row r="24" spans="1:65" s="181" customFormat="1" ht="12.75" customHeight="1" x14ac:dyDescent="0.2">
      <c r="A24" s="284"/>
      <c r="B24" s="249" t="s">
        <v>173</v>
      </c>
      <c r="C24" s="231">
        <v>1.5</v>
      </c>
      <c r="D24" s="170">
        <f>SUM(F24:BM24)</f>
        <v>150</v>
      </c>
      <c r="E24" s="198"/>
      <c r="F24" s="9">
        <f>$C24*F23</f>
        <v>150</v>
      </c>
      <c r="G24" s="9">
        <f t="shared" ref="G24:BM24" si="2">$C24*G23</f>
        <v>0</v>
      </c>
      <c r="H24" s="9">
        <f t="shared" si="2"/>
        <v>0</v>
      </c>
      <c r="I24" s="9">
        <f t="shared" si="2"/>
        <v>0</v>
      </c>
      <c r="J24" s="9">
        <f t="shared" si="2"/>
        <v>0</v>
      </c>
      <c r="K24" s="9">
        <f t="shared" si="2"/>
        <v>0</v>
      </c>
      <c r="L24" s="9">
        <f t="shared" si="2"/>
        <v>0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0</v>
      </c>
      <c r="Q24" s="9">
        <f t="shared" si="2"/>
        <v>0</v>
      </c>
      <c r="R24" s="9">
        <f t="shared" si="2"/>
        <v>0</v>
      </c>
      <c r="S24" s="9">
        <f t="shared" si="2"/>
        <v>0</v>
      </c>
      <c r="T24" s="9">
        <f t="shared" si="2"/>
        <v>0</v>
      </c>
      <c r="U24" s="9">
        <f t="shared" si="2"/>
        <v>0</v>
      </c>
      <c r="V24" s="9">
        <f t="shared" si="2"/>
        <v>0</v>
      </c>
      <c r="W24" s="9">
        <f t="shared" si="2"/>
        <v>0</v>
      </c>
      <c r="X24" s="9">
        <f t="shared" si="2"/>
        <v>0</v>
      </c>
      <c r="Y24" s="9">
        <f t="shared" si="2"/>
        <v>0</v>
      </c>
      <c r="Z24" s="9">
        <f t="shared" si="2"/>
        <v>0</v>
      </c>
      <c r="AA24" s="9">
        <f t="shared" si="2"/>
        <v>0</v>
      </c>
      <c r="AB24" s="9">
        <f t="shared" si="2"/>
        <v>0</v>
      </c>
      <c r="AC24" s="9">
        <f t="shared" si="2"/>
        <v>0</v>
      </c>
      <c r="AD24" s="9">
        <f t="shared" si="2"/>
        <v>0</v>
      </c>
      <c r="AE24" s="9">
        <f t="shared" si="2"/>
        <v>0</v>
      </c>
      <c r="AF24" s="9">
        <f t="shared" si="2"/>
        <v>0</v>
      </c>
      <c r="AG24" s="9">
        <f t="shared" si="2"/>
        <v>0</v>
      </c>
      <c r="AH24" s="9">
        <f t="shared" si="2"/>
        <v>0</v>
      </c>
      <c r="AI24" s="9">
        <f t="shared" si="2"/>
        <v>0</v>
      </c>
      <c r="AJ24" s="9">
        <f t="shared" si="2"/>
        <v>0</v>
      </c>
      <c r="AK24" s="9">
        <f t="shared" si="2"/>
        <v>0</v>
      </c>
      <c r="AL24" s="9">
        <f t="shared" si="2"/>
        <v>0</v>
      </c>
      <c r="AM24" s="9">
        <f t="shared" si="2"/>
        <v>0</v>
      </c>
      <c r="AN24" s="9">
        <f t="shared" si="2"/>
        <v>0</v>
      </c>
      <c r="AO24" s="9">
        <f t="shared" si="2"/>
        <v>0</v>
      </c>
      <c r="AP24" s="9">
        <f t="shared" si="2"/>
        <v>0</v>
      </c>
      <c r="AQ24" s="9">
        <f t="shared" si="2"/>
        <v>0</v>
      </c>
      <c r="AR24" s="9">
        <f t="shared" si="2"/>
        <v>0</v>
      </c>
      <c r="AS24" s="9">
        <f t="shared" si="2"/>
        <v>0</v>
      </c>
      <c r="AT24" s="9">
        <f t="shared" si="2"/>
        <v>0</v>
      </c>
      <c r="AU24" s="9">
        <f t="shared" si="2"/>
        <v>0</v>
      </c>
      <c r="AV24" s="9">
        <f t="shared" si="2"/>
        <v>0</v>
      </c>
      <c r="AW24" s="9">
        <f t="shared" si="2"/>
        <v>0</v>
      </c>
      <c r="AX24" s="9">
        <f t="shared" si="2"/>
        <v>0</v>
      </c>
      <c r="AY24" s="9">
        <f t="shared" si="2"/>
        <v>0</v>
      </c>
      <c r="AZ24" s="9">
        <f t="shared" si="2"/>
        <v>0</v>
      </c>
      <c r="BA24" s="9">
        <f t="shared" si="2"/>
        <v>0</v>
      </c>
      <c r="BB24" s="9">
        <f t="shared" si="2"/>
        <v>0</v>
      </c>
      <c r="BC24" s="9">
        <f t="shared" si="2"/>
        <v>0</v>
      </c>
      <c r="BD24" s="9">
        <f t="shared" si="2"/>
        <v>0</v>
      </c>
      <c r="BE24" s="9">
        <f t="shared" si="2"/>
        <v>0</v>
      </c>
      <c r="BF24" s="9">
        <f t="shared" si="2"/>
        <v>0</v>
      </c>
      <c r="BG24" s="9">
        <f t="shared" si="2"/>
        <v>0</v>
      </c>
      <c r="BH24" s="9">
        <f t="shared" si="2"/>
        <v>0</v>
      </c>
      <c r="BI24" s="9">
        <f t="shared" si="2"/>
        <v>0</v>
      </c>
      <c r="BJ24" s="9">
        <f t="shared" si="2"/>
        <v>0</v>
      </c>
      <c r="BK24" s="9">
        <f t="shared" si="2"/>
        <v>0</v>
      </c>
      <c r="BL24" s="9">
        <f t="shared" si="2"/>
        <v>0</v>
      </c>
      <c r="BM24" s="72">
        <f t="shared" si="2"/>
        <v>0</v>
      </c>
    </row>
    <row r="25" spans="1:65" s="181" customFormat="1" ht="12.75" customHeight="1" thickBot="1" x14ac:dyDescent="0.25">
      <c r="A25" s="285"/>
      <c r="B25" s="250" t="s">
        <v>134</v>
      </c>
      <c r="C25" s="80"/>
      <c r="D25" s="251">
        <f>SUM(F25:BM25)</f>
        <v>250</v>
      </c>
      <c r="E25" s="252"/>
      <c r="F25" s="73">
        <f>F23+F24</f>
        <v>250</v>
      </c>
      <c r="G25" s="73">
        <f t="shared" ref="G25:BM25" si="3">G23+G24</f>
        <v>0</v>
      </c>
      <c r="H25" s="73">
        <f t="shared" si="3"/>
        <v>0</v>
      </c>
      <c r="I25" s="73">
        <f t="shared" si="3"/>
        <v>0</v>
      </c>
      <c r="J25" s="73">
        <f t="shared" si="3"/>
        <v>0</v>
      </c>
      <c r="K25" s="73">
        <f t="shared" si="3"/>
        <v>0</v>
      </c>
      <c r="L25" s="73">
        <f t="shared" si="3"/>
        <v>0</v>
      </c>
      <c r="M25" s="73">
        <f t="shared" si="3"/>
        <v>0</v>
      </c>
      <c r="N25" s="73">
        <f t="shared" si="3"/>
        <v>0</v>
      </c>
      <c r="O25" s="73">
        <f t="shared" si="3"/>
        <v>0</v>
      </c>
      <c r="P25" s="73">
        <f t="shared" si="3"/>
        <v>0</v>
      </c>
      <c r="Q25" s="73">
        <f t="shared" si="3"/>
        <v>0</v>
      </c>
      <c r="R25" s="73">
        <f t="shared" si="3"/>
        <v>0</v>
      </c>
      <c r="S25" s="73">
        <f t="shared" si="3"/>
        <v>0</v>
      </c>
      <c r="T25" s="73">
        <f t="shared" si="3"/>
        <v>0</v>
      </c>
      <c r="U25" s="73">
        <f t="shared" si="3"/>
        <v>0</v>
      </c>
      <c r="V25" s="73">
        <f t="shared" si="3"/>
        <v>0</v>
      </c>
      <c r="W25" s="73">
        <f t="shared" si="3"/>
        <v>0</v>
      </c>
      <c r="X25" s="73">
        <f t="shared" si="3"/>
        <v>0</v>
      </c>
      <c r="Y25" s="73">
        <f t="shared" si="3"/>
        <v>0</v>
      </c>
      <c r="Z25" s="73">
        <f t="shared" si="3"/>
        <v>0</v>
      </c>
      <c r="AA25" s="73">
        <f t="shared" si="3"/>
        <v>0</v>
      </c>
      <c r="AB25" s="73">
        <f t="shared" si="3"/>
        <v>0</v>
      </c>
      <c r="AC25" s="73">
        <f t="shared" si="3"/>
        <v>0</v>
      </c>
      <c r="AD25" s="73">
        <f t="shared" si="3"/>
        <v>0</v>
      </c>
      <c r="AE25" s="73">
        <f t="shared" si="3"/>
        <v>0</v>
      </c>
      <c r="AF25" s="73">
        <f t="shared" si="3"/>
        <v>0</v>
      </c>
      <c r="AG25" s="73">
        <f t="shared" si="3"/>
        <v>0</v>
      </c>
      <c r="AH25" s="73">
        <f t="shared" si="3"/>
        <v>0</v>
      </c>
      <c r="AI25" s="73">
        <f t="shared" si="3"/>
        <v>0</v>
      </c>
      <c r="AJ25" s="73">
        <f t="shared" si="3"/>
        <v>0</v>
      </c>
      <c r="AK25" s="73">
        <f t="shared" si="3"/>
        <v>0</v>
      </c>
      <c r="AL25" s="73">
        <f t="shared" si="3"/>
        <v>0</v>
      </c>
      <c r="AM25" s="73">
        <f t="shared" si="3"/>
        <v>0</v>
      </c>
      <c r="AN25" s="73">
        <f t="shared" si="3"/>
        <v>0</v>
      </c>
      <c r="AO25" s="73">
        <f t="shared" si="3"/>
        <v>0</v>
      </c>
      <c r="AP25" s="73">
        <f t="shared" si="3"/>
        <v>0</v>
      </c>
      <c r="AQ25" s="73">
        <f t="shared" si="3"/>
        <v>0</v>
      </c>
      <c r="AR25" s="73">
        <f t="shared" si="3"/>
        <v>0</v>
      </c>
      <c r="AS25" s="73">
        <f t="shared" si="3"/>
        <v>0</v>
      </c>
      <c r="AT25" s="73">
        <f t="shared" si="3"/>
        <v>0</v>
      </c>
      <c r="AU25" s="73">
        <f t="shared" si="3"/>
        <v>0</v>
      </c>
      <c r="AV25" s="73">
        <f t="shared" si="3"/>
        <v>0</v>
      </c>
      <c r="AW25" s="73">
        <f t="shared" si="3"/>
        <v>0</v>
      </c>
      <c r="AX25" s="73">
        <f t="shared" si="3"/>
        <v>0</v>
      </c>
      <c r="AY25" s="73">
        <f t="shared" si="3"/>
        <v>0</v>
      </c>
      <c r="AZ25" s="73">
        <f t="shared" si="3"/>
        <v>0</v>
      </c>
      <c r="BA25" s="73">
        <f t="shared" si="3"/>
        <v>0</v>
      </c>
      <c r="BB25" s="73">
        <f t="shared" si="3"/>
        <v>0</v>
      </c>
      <c r="BC25" s="73">
        <f t="shared" si="3"/>
        <v>0</v>
      </c>
      <c r="BD25" s="73">
        <f t="shared" si="3"/>
        <v>0</v>
      </c>
      <c r="BE25" s="73">
        <f t="shared" si="3"/>
        <v>0</v>
      </c>
      <c r="BF25" s="73">
        <f t="shared" si="3"/>
        <v>0</v>
      </c>
      <c r="BG25" s="73">
        <f t="shared" si="3"/>
        <v>0</v>
      </c>
      <c r="BH25" s="73">
        <f t="shared" si="3"/>
        <v>0</v>
      </c>
      <c r="BI25" s="73">
        <f t="shared" si="3"/>
        <v>0</v>
      </c>
      <c r="BJ25" s="73">
        <f t="shared" si="3"/>
        <v>0</v>
      </c>
      <c r="BK25" s="73">
        <f t="shared" si="3"/>
        <v>0</v>
      </c>
      <c r="BL25" s="73">
        <f t="shared" si="3"/>
        <v>0</v>
      </c>
      <c r="BM25" s="253">
        <f t="shared" si="3"/>
        <v>0</v>
      </c>
    </row>
    <row r="26" spans="1:65" ht="13.5" thickBot="1" x14ac:dyDescent="0.25"/>
    <row r="27" spans="1:65" ht="15.75" x14ac:dyDescent="0.25">
      <c r="A27" s="283" t="s">
        <v>210</v>
      </c>
      <c r="B27" s="78" t="s">
        <v>97</v>
      </c>
      <c r="C27" s="74"/>
      <c r="D27" s="75" t="s">
        <v>96</v>
      </c>
      <c r="E27" s="75" t="s">
        <v>171</v>
      </c>
      <c r="F27" s="186" t="s">
        <v>15</v>
      </c>
      <c r="G27" s="186" t="s">
        <v>16</v>
      </c>
      <c r="H27" s="186" t="s">
        <v>17</v>
      </c>
      <c r="I27" s="186" t="s">
        <v>18</v>
      </c>
      <c r="J27" s="186" t="s">
        <v>19</v>
      </c>
      <c r="K27" s="186" t="s">
        <v>20</v>
      </c>
      <c r="L27" s="186" t="s">
        <v>21</v>
      </c>
      <c r="M27" s="186" t="s">
        <v>22</v>
      </c>
      <c r="N27" s="186" t="s">
        <v>23</v>
      </c>
      <c r="O27" s="186" t="s">
        <v>24</v>
      </c>
      <c r="P27" s="186" t="s">
        <v>25</v>
      </c>
      <c r="Q27" s="186" t="s">
        <v>26</v>
      </c>
      <c r="R27" s="186" t="s">
        <v>27</v>
      </c>
      <c r="S27" s="186" t="s">
        <v>28</v>
      </c>
      <c r="T27" s="186" t="s">
        <v>29</v>
      </c>
      <c r="U27" s="186" t="s">
        <v>30</v>
      </c>
      <c r="V27" s="186" t="s">
        <v>31</v>
      </c>
      <c r="W27" s="186" t="s">
        <v>32</v>
      </c>
      <c r="X27" s="186" t="s">
        <v>33</v>
      </c>
      <c r="Y27" s="186" t="s">
        <v>34</v>
      </c>
      <c r="Z27" s="186" t="s">
        <v>35</v>
      </c>
      <c r="AA27" s="186" t="s">
        <v>36</v>
      </c>
      <c r="AB27" s="186" t="s">
        <v>37</v>
      </c>
      <c r="AC27" s="186" t="s">
        <v>38</v>
      </c>
      <c r="AD27" s="186" t="s">
        <v>39</v>
      </c>
      <c r="AE27" s="186" t="s">
        <v>40</v>
      </c>
      <c r="AF27" s="186" t="s">
        <v>41</v>
      </c>
      <c r="AG27" s="186" t="s">
        <v>42</v>
      </c>
      <c r="AH27" s="186" t="s">
        <v>43</v>
      </c>
      <c r="AI27" s="186" t="s">
        <v>44</v>
      </c>
      <c r="AJ27" s="186" t="s">
        <v>45</v>
      </c>
      <c r="AK27" s="186" t="s">
        <v>46</v>
      </c>
      <c r="AL27" s="186" t="s">
        <v>47</v>
      </c>
      <c r="AM27" s="186" t="s">
        <v>48</v>
      </c>
      <c r="AN27" s="186" t="s">
        <v>49</v>
      </c>
      <c r="AO27" s="186" t="s">
        <v>50</v>
      </c>
      <c r="AP27" s="186" t="s">
        <v>51</v>
      </c>
      <c r="AQ27" s="186" t="s">
        <v>52</v>
      </c>
      <c r="AR27" s="186" t="s">
        <v>53</v>
      </c>
      <c r="AS27" s="186" t="s">
        <v>54</v>
      </c>
      <c r="AT27" s="186" t="s">
        <v>55</v>
      </c>
      <c r="AU27" s="186" t="s">
        <v>56</v>
      </c>
      <c r="AV27" s="186" t="s">
        <v>57</v>
      </c>
      <c r="AW27" s="186" t="s">
        <v>58</v>
      </c>
      <c r="AX27" s="186" t="s">
        <v>59</v>
      </c>
      <c r="AY27" s="186" t="s">
        <v>60</v>
      </c>
      <c r="AZ27" s="186" t="s">
        <v>61</v>
      </c>
      <c r="BA27" s="186" t="s">
        <v>62</v>
      </c>
      <c r="BB27" s="186" t="s">
        <v>63</v>
      </c>
      <c r="BC27" s="186" t="s">
        <v>64</v>
      </c>
      <c r="BD27" s="186" t="s">
        <v>65</v>
      </c>
      <c r="BE27" s="186" t="s">
        <v>66</v>
      </c>
      <c r="BF27" s="186" t="s">
        <v>67</v>
      </c>
      <c r="BG27" s="186" t="s">
        <v>68</v>
      </c>
      <c r="BH27" s="186" t="s">
        <v>69</v>
      </c>
      <c r="BI27" s="186" t="s">
        <v>70</v>
      </c>
      <c r="BJ27" s="186" t="s">
        <v>71</v>
      </c>
      <c r="BK27" s="186" t="s">
        <v>72</v>
      </c>
      <c r="BL27" s="186" t="s">
        <v>73</v>
      </c>
      <c r="BM27" s="187" t="s">
        <v>74</v>
      </c>
    </row>
    <row r="28" spans="1:65" x14ac:dyDescent="0.2">
      <c r="A28" s="284"/>
      <c r="B28" s="189" t="s">
        <v>162</v>
      </c>
      <c r="C28" s="184">
        <v>300</v>
      </c>
      <c r="D28" s="184"/>
      <c r="E28" s="196">
        <f>SUM(F28:BM28)</f>
        <v>1</v>
      </c>
      <c r="F28" s="178">
        <v>1</v>
      </c>
      <c r="G28" s="178"/>
      <c r="H28" s="178"/>
      <c r="I28" s="178"/>
      <c r="J28" s="178"/>
      <c r="K28" s="178"/>
      <c r="L28" s="178"/>
      <c r="M28" s="178"/>
      <c r="N28" s="178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76"/>
    </row>
    <row r="29" spans="1:65" x14ac:dyDescent="0.2">
      <c r="A29" s="284"/>
      <c r="B29" s="189" t="s">
        <v>163</v>
      </c>
      <c r="C29" s="184"/>
      <c r="D29" s="184"/>
      <c r="E29" s="196">
        <f t="shared" ref="E29:E36" si="4">SUM(F29:BM29)</f>
        <v>0</v>
      </c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77"/>
    </row>
    <row r="30" spans="1:65" x14ac:dyDescent="0.2">
      <c r="A30" s="284"/>
      <c r="B30" s="189" t="s">
        <v>165</v>
      </c>
      <c r="C30" s="184"/>
      <c r="D30" s="184"/>
      <c r="E30" s="196">
        <f t="shared" si="4"/>
        <v>0</v>
      </c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77"/>
    </row>
    <row r="31" spans="1:65" x14ac:dyDescent="0.2">
      <c r="A31" s="284"/>
      <c r="B31" s="189" t="s">
        <v>164</v>
      </c>
      <c r="C31" s="184"/>
      <c r="D31" s="184"/>
      <c r="E31" s="196">
        <f t="shared" si="4"/>
        <v>0</v>
      </c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77"/>
    </row>
    <row r="32" spans="1:65" x14ac:dyDescent="0.2">
      <c r="A32" s="284"/>
      <c r="B32" s="189" t="s">
        <v>166</v>
      </c>
      <c r="C32" s="184"/>
      <c r="D32" s="184"/>
      <c r="E32" s="196">
        <f t="shared" si="4"/>
        <v>0</v>
      </c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8"/>
      <c r="BH32" s="178"/>
      <c r="BI32" s="178"/>
      <c r="BJ32" s="178"/>
      <c r="BK32" s="178"/>
      <c r="BL32" s="178"/>
      <c r="BM32" s="77"/>
    </row>
    <row r="33" spans="1:65" x14ac:dyDescent="0.2">
      <c r="A33" s="284"/>
      <c r="B33" s="189" t="s">
        <v>167</v>
      </c>
      <c r="C33" s="184"/>
      <c r="D33" s="184"/>
      <c r="E33" s="196">
        <f t="shared" si="4"/>
        <v>0</v>
      </c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8"/>
      <c r="BH33" s="178"/>
      <c r="BI33" s="178"/>
      <c r="BJ33" s="178"/>
      <c r="BK33" s="178"/>
      <c r="BL33" s="178"/>
      <c r="BM33" s="77"/>
    </row>
    <row r="34" spans="1:65" x14ac:dyDescent="0.2">
      <c r="A34" s="284"/>
      <c r="B34" s="189" t="s">
        <v>168</v>
      </c>
      <c r="C34" s="184"/>
      <c r="D34" s="184"/>
      <c r="E34" s="196">
        <f t="shared" si="4"/>
        <v>0</v>
      </c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8"/>
      <c r="BL34" s="178"/>
      <c r="BM34" s="77"/>
    </row>
    <row r="35" spans="1:65" x14ac:dyDescent="0.2">
      <c r="A35" s="284"/>
      <c r="B35" s="189" t="s">
        <v>169</v>
      </c>
      <c r="C35" s="184"/>
      <c r="D35" s="184"/>
      <c r="E35" s="196">
        <f t="shared" si="4"/>
        <v>0</v>
      </c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78"/>
      <c r="BC35" s="178"/>
      <c r="BD35" s="178"/>
      <c r="BE35" s="178"/>
      <c r="BF35" s="178"/>
      <c r="BG35" s="178"/>
      <c r="BH35" s="178"/>
      <c r="BI35" s="178"/>
      <c r="BJ35" s="178"/>
      <c r="BK35" s="178"/>
      <c r="BL35" s="178"/>
      <c r="BM35" s="77"/>
    </row>
    <row r="36" spans="1:65" ht="13.5" thickBot="1" x14ac:dyDescent="0.25">
      <c r="A36" s="284"/>
      <c r="B36" s="190" t="s">
        <v>170</v>
      </c>
      <c r="C36" s="240"/>
      <c r="D36" s="240"/>
      <c r="E36" s="241">
        <f t="shared" si="4"/>
        <v>0</v>
      </c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242"/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2"/>
      <c r="AW36" s="242"/>
      <c r="AX36" s="242"/>
      <c r="AY36" s="242"/>
      <c r="AZ36" s="242"/>
      <c r="BA36" s="242"/>
      <c r="BB36" s="242"/>
      <c r="BC36" s="242"/>
      <c r="BD36" s="242"/>
      <c r="BE36" s="242"/>
      <c r="BF36" s="242"/>
      <c r="BG36" s="242"/>
      <c r="BH36" s="242"/>
      <c r="BI36" s="242"/>
      <c r="BJ36" s="242"/>
      <c r="BK36" s="242"/>
      <c r="BL36" s="242"/>
      <c r="BM36" s="243"/>
    </row>
    <row r="37" spans="1:65" x14ac:dyDescent="0.2">
      <c r="A37" s="284"/>
      <c r="B37" s="244" t="s">
        <v>133</v>
      </c>
      <c r="C37" s="13"/>
      <c r="D37" s="245">
        <f>SUM(F37:BM37)</f>
        <v>300</v>
      </c>
      <c r="E37" s="246"/>
      <c r="F37" s="247">
        <f>$C28*(1+F$7)*F28+$C29*(1+F$7)*F29+$C30*(1+F$7)*F30+$C31*(1+F$7)*F31+$C32*(1+F$7)*F32+$C33*(1+F$7)*F33+$C34*(1+F$7)*F34+$C35*(1+F$7)*F35+$C36*(1+F$7)*F36</f>
        <v>300</v>
      </c>
      <c r="G37" s="247">
        <f t="shared" ref="G37:BL37" si="5">$C28*(1+G$7)*G28+$C29*(1+G$7)*G29+$C30*(1+G$7)*G30+$C31*(1+G$7)*G31+$C32*(1+G$7)*G32+$C33*(1+G$7)*G33+$C34*(1+G$7)*G34+$C35*(1+G$7)*G35+$C36*(1+G$7)*G36</f>
        <v>0</v>
      </c>
      <c r="H37" s="247">
        <f t="shared" si="5"/>
        <v>0</v>
      </c>
      <c r="I37" s="247">
        <f t="shared" si="5"/>
        <v>0</v>
      </c>
      <c r="J37" s="247">
        <f t="shared" si="5"/>
        <v>0</v>
      </c>
      <c r="K37" s="247">
        <f t="shared" si="5"/>
        <v>0</v>
      </c>
      <c r="L37" s="247">
        <f t="shared" si="5"/>
        <v>0</v>
      </c>
      <c r="M37" s="247">
        <f t="shared" si="5"/>
        <v>0</v>
      </c>
      <c r="N37" s="247">
        <f t="shared" si="5"/>
        <v>0</v>
      </c>
      <c r="O37" s="247">
        <f>$C28*(1+O$7)*O28+$C29*(1+O$7)*O29+$C30*(1+O$7)*O30+$C31*(1+O$7)*O31+$C32*(1+O$7)*O32+$C33*(1+O$7)*O33+$C34*(1+O$7)*O34+$C35*(1+O$7)*O35+$C36*(1+O$7)*O36</f>
        <v>0</v>
      </c>
      <c r="P37" s="247">
        <f t="shared" si="5"/>
        <v>0</v>
      </c>
      <c r="Q37" s="247">
        <f t="shared" si="5"/>
        <v>0</v>
      </c>
      <c r="R37" s="247">
        <f t="shared" si="5"/>
        <v>0</v>
      </c>
      <c r="S37" s="247">
        <f t="shared" si="5"/>
        <v>0</v>
      </c>
      <c r="T37" s="247">
        <f t="shared" si="5"/>
        <v>0</v>
      </c>
      <c r="U37" s="247">
        <f t="shared" si="5"/>
        <v>0</v>
      </c>
      <c r="V37" s="247">
        <f t="shared" si="5"/>
        <v>0</v>
      </c>
      <c r="W37" s="247">
        <f t="shared" si="5"/>
        <v>0</v>
      </c>
      <c r="X37" s="247">
        <f t="shared" si="5"/>
        <v>0</v>
      </c>
      <c r="Y37" s="247">
        <f t="shared" si="5"/>
        <v>0</v>
      </c>
      <c r="Z37" s="247">
        <f t="shared" si="5"/>
        <v>0</v>
      </c>
      <c r="AA37" s="247">
        <f t="shared" si="5"/>
        <v>0</v>
      </c>
      <c r="AB37" s="247">
        <f t="shared" si="5"/>
        <v>0</v>
      </c>
      <c r="AC37" s="247">
        <f t="shared" si="5"/>
        <v>0</v>
      </c>
      <c r="AD37" s="247">
        <f t="shared" si="5"/>
        <v>0</v>
      </c>
      <c r="AE37" s="247">
        <f t="shared" si="5"/>
        <v>0</v>
      </c>
      <c r="AF37" s="247">
        <f t="shared" si="5"/>
        <v>0</v>
      </c>
      <c r="AG37" s="247">
        <f t="shared" si="5"/>
        <v>0</v>
      </c>
      <c r="AH37" s="247">
        <f t="shared" si="5"/>
        <v>0</v>
      </c>
      <c r="AI37" s="247">
        <f t="shared" si="5"/>
        <v>0</v>
      </c>
      <c r="AJ37" s="247">
        <f t="shared" si="5"/>
        <v>0</v>
      </c>
      <c r="AK37" s="247">
        <f t="shared" si="5"/>
        <v>0</v>
      </c>
      <c r="AL37" s="247">
        <f t="shared" si="5"/>
        <v>0</v>
      </c>
      <c r="AM37" s="247">
        <f t="shared" si="5"/>
        <v>0</v>
      </c>
      <c r="AN37" s="247">
        <f t="shared" si="5"/>
        <v>0</v>
      </c>
      <c r="AO37" s="247">
        <f t="shared" si="5"/>
        <v>0</v>
      </c>
      <c r="AP37" s="247">
        <f t="shared" si="5"/>
        <v>0</v>
      </c>
      <c r="AQ37" s="247">
        <f t="shared" si="5"/>
        <v>0</v>
      </c>
      <c r="AR37" s="247">
        <f t="shared" si="5"/>
        <v>0</v>
      </c>
      <c r="AS37" s="247">
        <f t="shared" si="5"/>
        <v>0</v>
      </c>
      <c r="AT37" s="247">
        <f t="shared" si="5"/>
        <v>0</v>
      </c>
      <c r="AU37" s="247">
        <f t="shared" si="5"/>
        <v>0</v>
      </c>
      <c r="AV37" s="247">
        <f t="shared" si="5"/>
        <v>0</v>
      </c>
      <c r="AW37" s="247">
        <f t="shared" si="5"/>
        <v>0</v>
      </c>
      <c r="AX37" s="247">
        <f t="shared" si="5"/>
        <v>0</v>
      </c>
      <c r="AY37" s="247">
        <f t="shared" si="5"/>
        <v>0</v>
      </c>
      <c r="AZ37" s="247">
        <f t="shared" si="5"/>
        <v>0</v>
      </c>
      <c r="BA37" s="247">
        <f t="shared" si="5"/>
        <v>0</v>
      </c>
      <c r="BB37" s="247">
        <f t="shared" si="5"/>
        <v>0</v>
      </c>
      <c r="BC37" s="247">
        <f t="shared" si="5"/>
        <v>0</v>
      </c>
      <c r="BD37" s="247">
        <f t="shared" si="5"/>
        <v>0</v>
      </c>
      <c r="BE37" s="247">
        <f t="shared" si="5"/>
        <v>0</v>
      </c>
      <c r="BF37" s="247">
        <f t="shared" si="5"/>
        <v>0</v>
      </c>
      <c r="BG37" s="247">
        <f t="shared" si="5"/>
        <v>0</v>
      </c>
      <c r="BH37" s="247">
        <f t="shared" si="5"/>
        <v>0</v>
      </c>
      <c r="BI37" s="247">
        <f t="shared" si="5"/>
        <v>0</v>
      </c>
      <c r="BJ37" s="247">
        <f t="shared" si="5"/>
        <v>0</v>
      </c>
      <c r="BK37" s="247">
        <f t="shared" si="5"/>
        <v>0</v>
      </c>
      <c r="BL37" s="247">
        <f t="shared" si="5"/>
        <v>0</v>
      </c>
      <c r="BM37" s="248">
        <f>$C28*(1+BM$7)*BM28+$C29*(1+BM$7)*BM29+$C30*(1+BM$7)*BM30+$C31*(1+BM$7)*BM31+$C32*(1+BM$7)*BM32+$C33*(1+BM$7)*BM33+$C34*(1+BM$7)*BM34+$C35*(1+BM$7)*BM35+$C36*(1+BM$7)*BM36</f>
        <v>0</v>
      </c>
    </row>
    <row r="38" spans="1:65" x14ac:dyDescent="0.2">
      <c r="A38" s="284"/>
      <c r="B38" s="249" t="s">
        <v>173</v>
      </c>
      <c r="C38" s="231">
        <v>1.2</v>
      </c>
      <c r="D38" s="170">
        <f>SUM(F38:BM38)</f>
        <v>360</v>
      </c>
      <c r="E38" s="198"/>
      <c r="F38" s="9">
        <f>$C38*F37</f>
        <v>360</v>
      </c>
      <c r="G38" s="9">
        <f t="shared" ref="G38:BM38" si="6">$C38*G37</f>
        <v>0</v>
      </c>
      <c r="H38" s="9">
        <f t="shared" si="6"/>
        <v>0</v>
      </c>
      <c r="I38" s="9">
        <f t="shared" si="6"/>
        <v>0</v>
      </c>
      <c r="J38" s="9">
        <f t="shared" si="6"/>
        <v>0</v>
      </c>
      <c r="K38" s="9">
        <f t="shared" si="6"/>
        <v>0</v>
      </c>
      <c r="L38" s="9">
        <f t="shared" si="6"/>
        <v>0</v>
      </c>
      <c r="M38" s="9">
        <f t="shared" si="6"/>
        <v>0</v>
      </c>
      <c r="N38" s="9">
        <f t="shared" si="6"/>
        <v>0</v>
      </c>
      <c r="O38" s="9">
        <f t="shared" si="6"/>
        <v>0</v>
      </c>
      <c r="P38" s="9">
        <f t="shared" si="6"/>
        <v>0</v>
      </c>
      <c r="Q38" s="9">
        <f t="shared" si="6"/>
        <v>0</v>
      </c>
      <c r="R38" s="9">
        <f t="shared" si="6"/>
        <v>0</v>
      </c>
      <c r="S38" s="9">
        <f t="shared" si="6"/>
        <v>0</v>
      </c>
      <c r="T38" s="9">
        <f t="shared" si="6"/>
        <v>0</v>
      </c>
      <c r="U38" s="9">
        <f t="shared" si="6"/>
        <v>0</v>
      </c>
      <c r="V38" s="9">
        <f t="shared" si="6"/>
        <v>0</v>
      </c>
      <c r="W38" s="9">
        <f t="shared" si="6"/>
        <v>0</v>
      </c>
      <c r="X38" s="9">
        <f t="shared" si="6"/>
        <v>0</v>
      </c>
      <c r="Y38" s="9">
        <f t="shared" si="6"/>
        <v>0</v>
      </c>
      <c r="Z38" s="9">
        <f t="shared" si="6"/>
        <v>0</v>
      </c>
      <c r="AA38" s="9">
        <f t="shared" si="6"/>
        <v>0</v>
      </c>
      <c r="AB38" s="9">
        <f t="shared" si="6"/>
        <v>0</v>
      </c>
      <c r="AC38" s="9">
        <f t="shared" si="6"/>
        <v>0</v>
      </c>
      <c r="AD38" s="9">
        <f t="shared" si="6"/>
        <v>0</v>
      </c>
      <c r="AE38" s="9">
        <f t="shared" si="6"/>
        <v>0</v>
      </c>
      <c r="AF38" s="9">
        <f t="shared" si="6"/>
        <v>0</v>
      </c>
      <c r="AG38" s="9">
        <f t="shared" si="6"/>
        <v>0</v>
      </c>
      <c r="AH38" s="9">
        <f t="shared" si="6"/>
        <v>0</v>
      </c>
      <c r="AI38" s="9">
        <f t="shared" si="6"/>
        <v>0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6"/>
        <v>0</v>
      </c>
      <c r="AZ38" s="9">
        <f t="shared" si="6"/>
        <v>0</v>
      </c>
      <c r="BA38" s="9">
        <f t="shared" si="6"/>
        <v>0</v>
      </c>
      <c r="BB38" s="9">
        <f t="shared" si="6"/>
        <v>0</v>
      </c>
      <c r="BC38" s="9">
        <f t="shared" si="6"/>
        <v>0</v>
      </c>
      <c r="BD38" s="9">
        <f t="shared" si="6"/>
        <v>0</v>
      </c>
      <c r="BE38" s="9">
        <f t="shared" si="6"/>
        <v>0</v>
      </c>
      <c r="BF38" s="9">
        <f t="shared" si="6"/>
        <v>0</v>
      </c>
      <c r="BG38" s="9">
        <f t="shared" si="6"/>
        <v>0</v>
      </c>
      <c r="BH38" s="9">
        <f t="shared" si="6"/>
        <v>0</v>
      </c>
      <c r="BI38" s="9">
        <f t="shared" si="6"/>
        <v>0</v>
      </c>
      <c r="BJ38" s="9">
        <f t="shared" si="6"/>
        <v>0</v>
      </c>
      <c r="BK38" s="9">
        <f t="shared" si="6"/>
        <v>0</v>
      </c>
      <c r="BL38" s="9">
        <f t="shared" si="6"/>
        <v>0</v>
      </c>
      <c r="BM38" s="72">
        <f t="shared" si="6"/>
        <v>0</v>
      </c>
    </row>
    <row r="39" spans="1:65" ht="13.5" thickBot="1" x14ac:dyDescent="0.25">
      <c r="A39" s="285"/>
      <c r="B39" s="250" t="s">
        <v>134</v>
      </c>
      <c r="C39" s="80"/>
      <c r="D39" s="251">
        <f>SUM(F39:BM39)</f>
        <v>660</v>
      </c>
      <c r="E39" s="252"/>
      <c r="F39" s="73">
        <f>F37+F38</f>
        <v>660</v>
      </c>
      <c r="G39" s="73">
        <f t="shared" ref="G39:BL39" si="7">G37+G38</f>
        <v>0</v>
      </c>
      <c r="H39" s="73">
        <f t="shared" si="7"/>
        <v>0</v>
      </c>
      <c r="I39" s="73">
        <f t="shared" si="7"/>
        <v>0</v>
      </c>
      <c r="J39" s="73">
        <f t="shared" si="7"/>
        <v>0</v>
      </c>
      <c r="K39" s="73">
        <f t="shared" si="7"/>
        <v>0</v>
      </c>
      <c r="L39" s="73">
        <f t="shared" si="7"/>
        <v>0</v>
      </c>
      <c r="M39" s="73">
        <f t="shared" si="7"/>
        <v>0</v>
      </c>
      <c r="N39" s="73">
        <f t="shared" si="7"/>
        <v>0</v>
      </c>
      <c r="O39" s="73">
        <f t="shared" si="7"/>
        <v>0</v>
      </c>
      <c r="P39" s="73">
        <f t="shared" si="7"/>
        <v>0</v>
      </c>
      <c r="Q39" s="73">
        <f t="shared" si="7"/>
        <v>0</v>
      </c>
      <c r="R39" s="73">
        <f t="shared" si="7"/>
        <v>0</v>
      </c>
      <c r="S39" s="73">
        <f t="shared" si="7"/>
        <v>0</v>
      </c>
      <c r="T39" s="73">
        <f t="shared" si="7"/>
        <v>0</v>
      </c>
      <c r="U39" s="73">
        <f t="shared" si="7"/>
        <v>0</v>
      </c>
      <c r="V39" s="73">
        <f t="shared" si="7"/>
        <v>0</v>
      </c>
      <c r="W39" s="73">
        <f t="shared" si="7"/>
        <v>0</v>
      </c>
      <c r="X39" s="73">
        <f t="shared" si="7"/>
        <v>0</v>
      </c>
      <c r="Y39" s="73">
        <f t="shared" si="7"/>
        <v>0</v>
      </c>
      <c r="Z39" s="73">
        <f t="shared" si="7"/>
        <v>0</v>
      </c>
      <c r="AA39" s="73">
        <f t="shared" si="7"/>
        <v>0</v>
      </c>
      <c r="AB39" s="73">
        <f t="shared" si="7"/>
        <v>0</v>
      </c>
      <c r="AC39" s="73">
        <f t="shared" si="7"/>
        <v>0</v>
      </c>
      <c r="AD39" s="73">
        <f t="shared" si="7"/>
        <v>0</v>
      </c>
      <c r="AE39" s="73">
        <f t="shared" si="7"/>
        <v>0</v>
      </c>
      <c r="AF39" s="73">
        <f t="shared" si="7"/>
        <v>0</v>
      </c>
      <c r="AG39" s="73">
        <f t="shared" si="7"/>
        <v>0</v>
      </c>
      <c r="AH39" s="73">
        <f t="shared" si="7"/>
        <v>0</v>
      </c>
      <c r="AI39" s="73">
        <f t="shared" si="7"/>
        <v>0</v>
      </c>
      <c r="AJ39" s="73">
        <f t="shared" si="7"/>
        <v>0</v>
      </c>
      <c r="AK39" s="73">
        <f t="shared" si="7"/>
        <v>0</v>
      </c>
      <c r="AL39" s="73">
        <f t="shared" si="7"/>
        <v>0</v>
      </c>
      <c r="AM39" s="73">
        <f t="shared" si="7"/>
        <v>0</v>
      </c>
      <c r="AN39" s="73">
        <f t="shared" si="7"/>
        <v>0</v>
      </c>
      <c r="AO39" s="73">
        <f t="shared" si="7"/>
        <v>0</v>
      </c>
      <c r="AP39" s="73">
        <f t="shared" si="7"/>
        <v>0</v>
      </c>
      <c r="AQ39" s="73">
        <f t="shared" si="7"/>
        <v>0</v>
      </c>
      <c r="AR39" s="73">
        <f t="shared" si="7"/>
        <v>0</v>
      </c>
      <c r="AS39" s="73">
        <f t="shared" si="7"/>
        <v>0</v>
      </c>
      <c r="AT39" s="73">
        <f t="shared" si="7"/>
        <v>0</v>
      </c>
      <c r="AU39" s="73">
        <f t="shared" si="7"/>
        <v>0</v>
      </c>
      <c r="AV39" s="73">
        <f t="shared" si="7"/>
        <v>0</v>
      </c>
      <c r="AW39" s="73">
        <f t="shared" si="7"/>
        <v>0</v>
      </c>
      <c r="AX39" s="73">
        <f t="shared" si="7"/>
        <v>0</v>
      </c>
      <c r="AY39" s="73">
        <f t="shared" si="7"/>
        <v>0</v>
      </c>
      <c r="AZ39" s="73">
        <f t="shared" si="7"/>
        <v>0</v>
      </c>
      <c r="BA39" s="73">
        <f t="shared" si="7"/>
        <v>0</v>
      </c>
      <c r="BB39" s="73">
        <f t="shared" si="7"/>
        <v>0</v>
      </c>
      <c r="BC39" s="73">
        <f t="shared" si="7"/>
        <v>0</v>
      </c>
      <c r="BD39" s="73">
        <f t="shared" si="7"/>
        <v>0</v>
      </c>
      <c r="BE39" s="73">
        <f t="shared" si="7"/>
        <v>0</v>
      </c>
      <c r="BF39" s="73">
        <f t="shared" si="7"/>
        <v>0</v>
      </c>
      <c r="BG39" s="73">
        <f t="shared" si="7"/>
        <v>0</v>
      </c>
      <c r="BH39" s="73">
        <f t="shared" si="7"/>
        <v>0</v>
      </c>
      <c r="BI39" s="73">
        <f t="shared" si="7"/>
        <v>0</v>
      </c>
      <c r="BJ39" s="73">
        <f t="shared" si="7"/>
        <v>0</v>
      </c>
      <c r="BK39" s="73">
        <f t="shared" si="7"/>
        <v>0</v>
      </c>
      <c r="BL39" s="73">
        <f t="shared" si="7"/>
        <v>0</v>
      </c>
      <c r="BM39" s="253">
        <f>BM37+BM38</f>
        <v>0</v>
      </c>
    </row>
    <row r="41" spans="1:65" ht="13.5" thickBot="1" x14ac:dyDescent="0.25"/>
    <row r="42" spans="1:65" ht="15.75" x14ac:dyDescent="0.25">
      <c r="A42" s="283" t="s">
        <v>211</v>
      </c>
      <c r="B42" s="78" t="s">
        <v>97</v>
      </c>
      <c r="C42" s="74"/>
      <c r="D42" s="75" t="s">
        <v>96</v>
      </c>
      <c r="E42" s="75" t="s">
        <v>171</v>
      </c>
      <c r="F42" s="186" t="s">
        <v>15</v>
      </c>
      <c r="G42" s="186" t="s">
        <v>16</v>
      </c>
      <c r="H42" s="186" t="s">
        <v>17</v>
      </c>
      <c r="I42" s="186" t="s">
        <v>18</v>
      </c>
      <c r="J42" s="186" t="s">
        <v>19</v>
      </c>
      <c r="K42" s="186" t="s">
        <v>20</v>
      </c>
      <c r="L42" s="186" t="s">
        <v>21</v>
      </c>
      <c r="M42" s="186" t="s">
        <v>22</v>
      </c>
      <c r="N42" s="186" t="s">
        <v>23</v>
      </c>
      <c r="O42" s="186" t="s">
        <v>24</v>
      </c>
      <c r="P42" s="186" t="s">
        <v>25</v>
      </c>
      <c r="Q42" s="186" t="s">
        <v>26</v>
      </c>
      <c r="R42" s="186" t="s">
        <v>27</v>
      </c>
      <c r="S42" s="186" t="s">
        <v>28</v>
      </c>
      <c r="T42" s="186" t="s">
        <v>29</v>
      </c>
      <c r="U42" s="186" t="s">
        <v>30</v>
      </c>
      <c r="V42" s="186" t="s">
        <v>31</v>
      </c>
      <c r="W42" s="186" t="s">
        <v>32</v>
      </c>
      <c r="X42" s="186" t="s">
        <v>33</v>
      </c>
      <c r="Y42" s="186" t="s">
        <v>34</v>
      </c>
      <c r="Z42" s="186" t="s">
        <v>35</v>
      </c>
      <c r="AA42" s="186" t="s">
        <v>36</v>
      </c>
      <c r="AB42" s="186" t="s">
        <v>37</v>
      </c>
      <c r="AC42" s="186" t="s">
        <v>38</v>
      </c>
      <c r="AD42" s="186" t="s">
        <v>39</v>
      </c>
      <c r="AE42" s="186" t="s">
        <v>40</v>
      </c>
      <c r="AF42" s="186" t="s">
        <v>41</v>
      </c>
      <c r="AG42" s="186" t="s">
        <v>42</v>
      </c>
      <c r="AH42" s="186" t="s">
        <v>43</v>
      </c>
      <c r="AI42" s="186" t="s">
        <v>44</v>
      </c>
      <c r="AJ42" s="186" t="s">
        <v>45</v>
      </c>
      <c r="AK42" s="186" t="s">
        <v>46</v>
      </c>
      <c r="AL42" s="186" t="s">
        <v>47</v>
      </c>
      <c r="AM42" s="186" t="s">
        <v>48</v>
      </c>
      <c r="AN42" s="186" t="s">
        <v>49</v>
      </c>
      <c r="AO42" s="186" t="s">
        <v>50</v>
      </c>
      <c r="AP42" s="186" t="s">
        <v>51</v>
      </c>
      <c r="AQ42" s="186" t="s">
        <v>52</v>
      </c>
      <c r="AR42" s="186" t="s">
        <v>53</v>
      </c>
      <c r="AS42" s="186" t="s">
        <v>54</v>
      </c>
      <c r="AT42" s="186" t="s">
        <v>55</v>
      </c>
      <c r="AU42" s="186" t="s">
        <v>56</v>
      </c>
      <c r="AV42" s="186" t="s">
        <v>57</v>
      </c>
      <c r="AW42" s="186" t="s">
        <v>58</v>
      </c>
      <c r="AX42" s="186" t="s">
        <v>59</v>
      </c>
      <c r="AY42" s="186" t="s">
        <v>60</v>
      </c>
      <c r="AZ42" s="186" t="s">
        <v>61</v>
      </c>
      <c r="BA42" s="186" t="s">
        <v>62</v>
      </c>
      <c r="BB42" s="186" t="s">
        <v>63</v>
      </c>
      <c r="BC42" s="186" t="s">
        <v>64</v>
      </c>
      <c r="BD42" s="186" t="s">
        <v>65</v>
      </c>
      <c r="BE42" s="186" t="s">
        <v>66</v>
      </c>
      <c r="BF42" s="186" t="s">
        <v>67</v>
      </c>
      <c r="BG42" s="186" t="s">
        <v>68</v>
      </c>
      <c r="BH42" s="186" t="s">
        <v>69</v>
      </c>
      <c r="BI42" s="186" t="s">
        <v>70</v>
      </c>
      <c r="BJ42" s="186" t="s">
        <v>71</v>
      </c>
      <c r="BK42" s="186" t="s">
        <v>72</v>
      </c>
      <c r="BL42" s="186" t="s">
        <v>73</v>
      </c>
      <c r="BM42" s="187" t="s">
        <v>74</v>
      </c>
    </row>
    <row r="43" spans="1:65" x14ac:dyDescent="0.2">
      <c r="A43" s="284"/>
      <c r="B43" s="189" t="s">
        <v>162</v>
      </c>
      <c r="C43" s="184">
        <v>200</v>
      </c>
      <c r="D43" s="184"/>
      <c r="E43" s="196">
        <f>SUM(F43:BM43)</f>
        <v>1</v>
      </c>
      <c r="F43" s="178">
        <v>1</v>
      </c>
      <c r="G43" s="178"/>
      <c r="H43" s="178"/>
      <c r="I43" s="178"/>
      <c r="J43" s="178"/>
      <c r="K43" s="178"/>
      <c r="L43" s="178"/>
      <c r="M43" s="178"/>
      <c r="N43" s="178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76"/>
    </row>
    <row r="44" spans="1:65" x14ac:dyDescent="0.2">
      <c r="A44" s="284"/>
      <c r="B44" s="189" t="s">
        <v>163</v>
      </c>
      <c r="C44" s="184"/>
      <c r="D44" s="184"/>
      <c r="E44" s="196">
        <f t="shared" ref="E44:E51" si="8">SUM(F44:BM44)</f>
        <v>0</v>
      </c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8"/>
      <c r="BH44" s="178"/>
      <c r="BI44" s="178"/>
      <c r="BJ44" s="178"/>
      <c r="BK44" s="178"/>
      <c r="BL44" s="178"/>
      <c r="BM44" s="77"/>
    </row>
    <row r="45" spans="1:65" x14ac:dyDescent="0.2">
      <c r="A45" s="284"/>
      <c r="B45" s="189" t="s">
        <v>165</v>
      </c>
      <c r="C45" s="184"/>
      <c r="D45" s="184"/>
      <c r="E45" s="196">
        <f t="shared" si="8"/>
        <v>0</v>
      </c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77"/>
    </row>
    <row r="46" spans="1:65" x14ac:dyDescent="0.2">
      <c r="A46" s="284"/>
      <c r="B46" s="189" t="s">
        <v>164</v>
      </c>
      <c r="C46" s="184"/>
      <c r="D46" s="184"/>
      <c r="E46" s="196">
        <f t="shared" si="8"/>
        <v>0</v>
      </c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77"/>
    </row>
    <row r="47" spans="1:65" x14ac:dyDescent="0.2">
      <c r="A47" s="284"/>
      <c r="B47" s="189" t="s">
        <v>166</v>
      </c>
      <c r="C47" s="184"/>
      <c r="D47" s="184"/>
      <c r="E47" s="196">
        <f t="shared" si="8"/>
        <v>0</v>
      </c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78"/>
      <c r="BK47" s="178"/>
      <c r="BL47" s="178"/>
      <c r="BM47" s="77"/>
    </row>
    <row r="48" spans="1:65" x14ac:dyDescent="0.2">
      <c r="A48" s="284"/>
      <c r="B48" s="189" t="s">
        <v>167</v>
      </c>
      <c r="C48" s="184"/>
      <c r="D48" s="184"/>
      <c r="E48" s="196">
        <f t="shared" si="8"/>
        <v>0</v>
      </c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78"/>
      <c r="BC48" s="178"/>
      <c r="BD48" s="178"/>
      <c r="BE48" s="178"/>
      <c r="BF48" s="178"/>
      <c r="BG48" s="178"/>
      <c r="BH48" s="178"/>
      <c r="BI48" s="178"/>
      <c r="BJ48" s="178"/>
      <c r="BK48" s="178"/>
      <c r="BL48" s="178"/>
      <c r="BM48" s="77"/>
    </row>
    <row r="49" spans="1:65" x14ac:dyDescent="0.2">
      <c r="A49" s="284"/>
      <c r="B49" s="189" t="s">
        <v>168</v>
      </c>
      <c r="C49" s="184"/>
      <c r="D49" s="184"/>
      <c r="E49" s="196">
        <f t="shared" si="8"/>
        <v>0</v>
      </c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178"/>
      <c r="BH49" s="178"/>
      <c r="BI49" s="178"/>
      <c r="BJ49" s="178"/>
      <c r="BK49" s="178"/>
      <c r="BL49" s="178"/>
      <c r="BM49" s="77"/>
    </row>
    <row r="50" spans="1:65" x14ac:dyDescent="0.2">
      <c r="A50" s="284"/>
      <c r="B50" s="189" t="s">
        <v>169</v>
      </c>
      <c r="C50" s="184"/>
      <c r="D50" s="184"/>
      <c r="E50" s="196">
        <f t="shared" si="8"/>
        <v>0</v>
      </c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77"/>
    </row>
    <row r="51" spans="1:65" ht="13.5" thickBot="1" x14ac:dyDescent="0.25">
      <c r="A51" s="284"/>
      <c r="B51" s="190" t="s">
        <v>170</v>
      </c>
      <c r="C51" s="240"/>
      <c r="D51" s="240"/>
      <c r="E51" s="241">
        <f t="shared" si="8"/>
        <v>0</v>
      </c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3"/>
    </row>
    <row r="52" spans="1:65" x14ac:dyDescent="0.2">
      <c r="A52" s="284"/>
      <c r="B52" s="244" t="s">
        <v>133</v>
      </c>
      <c r="C52" s="13"/>
      <c r="D52" s="245">
        <f>SUM(F52:BM52)</f>
        <v>200</v>
      </c>
      <c r="E52" s="246"/>
      <c r="F52" s="247">
        <f>$C43*(1+F$7)*F43+$C44*(1+F$7)*F44+$C45*(1+F$7)*F45+$C46*(1+F$7)*F46+$C47*(1+F$7)*F47+$C48*(1+F$7)*F48+$C49*(1+F$7)*F49+$C50*(1+F$7)*F50+$C51*(1+F$7)*F51</f>
        <v>200</v>
      </c>
      <c r="G52" s="247">
        <f t="shared" ref="G52:BL52" si="9">$C43*(1+G$7)*G43+$C44*(1+G$7)*G44+$C45*(1+G$7)*G45+$C46*(1+G$7)*G46+$C47*(1+G$7)*G47+$C48*(1+G$7)*G48+$C49*(1+G$7)*G49+$C50*(1+G$7)*G50+$C51*(1+G$7)*G51</f>
        <v>0</v>
      </c>
      <c r="H52" s="247">
        <f t="shared" si="9"/>
        <v>0</v>
      </c>
      <c r="I52" s="247">
        <f t="shared" si="9"/>
        <v>0</v>
      </c>
      <c r="J52" s="247">
        <f t="shared" si="9"/>
        <v>0</v>
      </c>
      <c r="K52" s="247">
        <f t="shared" si="9"/>
        <v>0</v>
      </c>
      <c r="L52" s="247">
        <f t="shared" si="9"/>
        <v>0</v>
      </c>
      <c r="M52" s="247">
        <f t="shared" si="9"/>
        <v>0</v>
      </c>
      <c r="N52" s="247">
        <f t="shared" si="9"/>
        <v>0</v>
      </c>
      <c r="O52" s="247">
        <f t="shared" si="9"/>
        <v>0</v>
      </c>
      <c r="P52" s="247">
        <f t="shared" si="9"/>
        <v>0</v>
      </c>
      <c r="Q52" s="247">
        <f t="shared" si="9"/>
        <v>0</v>
      </c>
      <c r="R52" s="247">
        <f t="shared" si="9"/>
        <v>0</v>
      </c>
      <c r="S52" s="247">
        <f t="shared" si="9"/>
        <v>0</v>
      </c>
      <c r="T52" s="247">
        <f t="shared" si="9"/>
        <v>0</v>
      </c>
      <c r="U52" s="247">
        <f t="shared" si="9"/>
        <v>0</v>
      </c>
      <c r="V52" s="247">
        <f t="shared" si="9"/>
        <v>0</v>
      </c>
      <c r="W52" s="247">
        <f t="shared" si="9"/>
        <v>0</v>
      </c>
      <c r="X52" s="247">
        <f t="shared" si="9"/>
        <v>0</v>
      </c>
      <c r="Y52" s="247">
        <f t="shared" si="9"/>
        <v>0</v>
      </c>
      <c r="Z52" s="247">
        <f t="shared" si="9"/>
        <v>0</v>
      </c>
      <c r="AA52" s="247">
        <f t="shared" si="9"/>
        <v>0</v>
      </c>
      <c r="AB52" s="247">
        <f t="shared" si="9"/>
        <v>0</v>
      </c>
      <c r="AC52" s="247">
        <f t="shared" si="9"/>
        <v>0</v>
      </c>
      <c r="AD52" s="247">
        <f t="shared" si="9"/>
        <v>0</v>
      </c>
      <c r="AE52" s="247">
        <f t="shared" si="9"/>
        <v>0</v>
      </c>
      <c r="AF52" s="247">
        <f t="shared" si="9"/>
        <v>0</v>
      </c>
      <c r="AG52" s="247">
        <f t="shared" si="9"/>
        <v>0</v>
      </c>
      <c r="AH52" s="247">
        <f t="shared" si="9"/>
        <v>0</v>
      </c>
      <c r="AI52" s="247">
        <f t="shared" si="9"/>
        <v>0</v>
      </c>
      <c r="AJ52" s="247">
        <f t="shared" si="9"/>
        <v>0</v>
      </c>
      <c r="AK52" s="247">
        <f t="shared" si="9"/>
        <v>0</v>
      </c>
      <c r="AL52" s="247">
        <f t="shared" si="9"/>
        <v>0</v>
      </c>
      <c r="AM52" s="247">
        <f t="shared" si="9"/>
        <v>0</v>
      </c>
      <c r="AN52" s="247">
        <f t="shared" si="9"/>
        <v>0</v>
      </c>
      <c r="AO52" s="247">
        <f t="shared" si="9"/>
        <v>0</v>
      </c>
      <c r="AP52" s="247">
        <f t="shared" si="9"/>
        <v>0</v>
      </c>
      <c r="AQ52" s="247">
        <f t="shared" si="9"/>
        <v>0</v>
      </c>
      <c r="AR52" s="247">
        <f t="shared" si="9"/>
        <v>0</v>
      </c>
      <c r="AS52" s="247">
        <f t="shared" si="9"/>
        <v>0</v>
      </c>
      <c r="AT52" s="247">
        <f t="shared" si="9"/>
        <v>0</v>
      </c>
      <c r="AU52" s="247">
        <f t="shared" si="9"/>
        <v>0</v>
      </c>
      <c r="AV52" s="247">
        <f t="shared" si="9"/>
        <v>0</v>
      </c>
      <c r="AW52" s="247">
        <f t="shared" si="9"/>
        <v>0</v>
      </c>
      <c r="AX52" s="247">
        <f t="shared" si="9"/>
        <v>0</v>
      </c>
      <c r="AY52" s="247">
        <f t="shared" si="9"/>
        <v>0</v>
      </c>
      <c r="AZ52" s="247">
        <f t="shared" si="9"/>
        <v>0</v>
      </c>
      <c r="BA52" s="247">
        <f t="shared" si="9"/>
        <v>0</v>
      </c>
      <c r="BB52" s="247">
        <f t="shared" si="9"/>
        <v>0</v>
      </c>
      <c r="BC52" s="247">
        <f t="shared" si="9"/>
        <v>0</v>
      </c>
      <c r="BD52" s="247">
        <f t="shared" si="9"/>
        <v>0</v>
      </c>
      <c r="BE52" s="247">
        <f t="shared" si="9"/>
        <v>0</v>
      </c>
      <c r="BF52" s="247">
        <f t="shared" si="9"/>
        <v>0</v>
      </c>
      <c r="BG52" s="247">
        <f t="shared" si="9"/>
        <v>0</v>
      </c>
      <c r="BH52" s="247">
        <f t="shared" si="9"/>
        <v>0</v>
      </c>
      <c r="BI52" s="247">
        <f t="shared" si="9"/>
        <v>0</v>
      </c>
      <c r="BJ52" s="247">
        <f t="shared" si="9"/>
        <v>0</v>
      </c>
      <c r="BK52" s="247">
        <f t="shared" si="9"/>
        <v>0</v>
      </c>
      <c r="BL52" s="247">
        <f t="shared" si="9"/>
        <v>0</v>
      </c>
      <c r="BM52" s="248">
        <f>$C43*(1+BM$7)*BM43+$C44*(1+BM$7)*BM44+$C45*(1+BM$7)*BM45+$C46*(1+BM$7)*BM46+$C47*(1+BM$7)*BM47+$C48*(1+BM$7)*BM48+$C49*(1+BM$7)*BM49+$C50*(1+BM$7)*BM50+$C51*(1+BM$7)*BM51</f>
        <v>0</v>
      </c>
    </row>
    <row r="53" spans="1:65" x14ac:dyDescent="0.2">
      <c r="A53" s="284"/>
      <c r="B53" s="249" t="s">
        <v>173</v>
      </c>
      <c r="C53" s="231">
        <v>0.5</v>
      </c>
      <c r="D53" s="170">
        <f>SUM(F53:BM53)</f>
        <v>100</v>
      </c>
      <c r="E53" s="198"/>
      <c r="F53" s="9">
        <f>$C53*F52</f>
        <v>100</v>
      </c>
      <c r="G53" s="9">
        <f t="shared" ref="G53:BM53" si="10">$C53*G52</f>
        <v>0</v>
      </c>
      <c r="H53" s="9">
        <f t="shared" si="10"/>
        <v>0</v>
      </c>
      <c r="I53" s="9">
        <f t="shared" si="10"/>
        <v>0</v>
      </c>
      <c r="J53" s="9">
        <f t="shared" si="10"/>
        <v>0</v>
      </c>
      <c r="K53" s="9">
        <f t="shared" si="10"/>
        <v>0</v>
      </c>
      <c r="L53" s="9">
        <f t="shared" si="10"/>
        <v>0</v>
      </c>
      <c r="M53" s="9">
        <f t="shared" si="10"/>
        <v>0</v>
      </c>
      <c r="N53" s="9">
        <f t="shared" si="10"/>
        <v>0</v>
      </c>
      <c r="O53" s="9">
        <f t="shared" si="10"/>
        <v>0</v>
      </c>
      <c r="P53" s="9">
        <f t="shared" si="10"/>
        <v>0</v>
      </c>
      <c r="Q53" s="9">
        <f t="shared" si="10"/>
        <v>0</v>
      </c>
      <c r="R53" s="9">
        <f t="shared" si="10"/>
        <v>0</v>
      </c>
      <c r="S53" s="9">
        <f t="shared" si="10"/>
        <v>0</v>
      </c>
      <c r="T53" s="9">
        <f t="shared" si="10"/>
        <v>0</v>
      </c>
      <c r="U53" s="9">
        <f t="shared" si="10"/>
        <v>0</v>
      </c>
      <c r="V53" s="9">
        <f t="shared" si="10"/>
        <v>0</v>
      </c>
      <c r="W53" s="9">
        <f t="shared" si="10"/>
        <v>0</v>
      </c>
      <c r="X53" s="9">
        <f t="shared" si="10"/>
        <v>0</v>
      </c>
      <c r="Y53" s="9">
        <f t="shared" si="10"/>
        <v>0</v>
      </c>
      <c r="Z53" s="9">
        <f t="shared" si="10"/>
        <v>0</v>
      </c>
      <c r="AA53" s="9">
        <f t="shared" si="10"/>
        <v>0</v>
      </c>
      <c r="AB53" s="9">
        <f t="shared" si="10"/>
        <v>0</v>
      </c>
      <c r="AC53" s="9">
        <f t="shared" si="10"/>
        <v>0</v>
      </c>
      <c r="AD53" s="9">
        <f t="shared" si="10"/>
        <v>0</v>
      </c>
      <c r="AE53" s="9">
        <f t="shared" si="10"/>
        <v>0</v>
      </c>
      <c r="AF53" s="9">
        <f t="shared" si="10"/>
        <v>0</v>
      </c>
      <c r="AG53" s="9">
        <f t="shared" si="10"/>
        <v>0</v>
      </c>
      <c r="AH53" s="9">
        <f t="shared" si="10"/>
        <v>0</v>
      </c>
      <c r="AI53" s="9">
        <f t="shared" si="10"/>
        <v>0</v>
      </c>
      <c r="AJ53" s="9">
        <f t="shared" si="10"/>
        <v>0</v>
      </c>
      <c r="AK53" s="9">
        <f t="shared" si="10"/>
        <v>0</v>
      </c>
      <c r="AL53" s="9">
        <f t="shared" si="10"/>
        <v>0</v>
      </c>
      <c r="AM53" s="9">
        <f t="shared" si="10"/>
        <v>0</v>
      </c>
      <c r="AN53" s="9">
        <f t="shared" si="10"/>
        <v>0</v>
      </c>
      <c r="AO53" s="9">
        <f t="shared" si="10"/>
        <v>0</v>
      </c>
      <c r="AP53" s="9">
        <f t="shared" si="10"/>
        <v>0</v>
      </c>
      <c r="AQ53" s="9">
        <f t="shared" si="10"/>
        <v>0</v>
      </c>
      <c r="AR53" s="9">
        <f t="shared" si="10"/>
        <v>0</v>
      </c>
      <c r="AS53" s="9">
        <f t="shared" si="10"/>
        <v>0</v>
      </c>
      <c r="AT53" s="9">
        <f t="shared" si="10"/>
        <v>0</v>
      </c>
      <c r="AU53" s="9">
        <f t="shared" si="10"/>
        <v>0</v>
      </c>
      <c r="AV53" s="9">
        <f t="shared" si="10"/>
        <v>0</v>
      </c>
      <c r="AW53" s="9">
        <f t="shared" si="10"/>
        <v>0</v>
      </c>
      <c r="AX53" s="9">
        <f t="shared" si="10"/>
        <v>0</v>
      </c>
      <c r="AY53" s="9">
        <f t="shared" si="10"/>
        <v>0</v>
      </c>
      <c r="AZ53" s="9">
        <f t="shared" si="10"/>
        <v>0</v>
      </c>
      <c r="BA53" s="9">
        <f t="shared" si="10"/>
        <v>0</v>
      </c>
      <c r="BB53" s="9">
        <f t="shared" si="10"/>
        <v>0</v>
      </c>
      <c r="BC53" s="9">
        <f t="shared" si="10"/>
        <v>0</v>
      </c>
      <c r="BD53" s="9">
        <f t="shared" si="10"/>
        <v>0</v>
      </c>
      <c r="BE53" s="9">
        <f t="shared" si="10"/>
        <v>0</v>
      </c>
      <c r="BF53" s="9">
        <f t="shared" si="10"/>
        <v>0</v>
      </c>
      <c r="BG53" s="9">
        <f t="shared" si="10"/>
        <v>0</v>
      </c>
      <c r="BH53" s="9">
        <f t="shared" si="10"/>
        <v>0</v>
      </c>
      <c r="BI53" s="9">
        <f t="shared" si="10"/>
        <v>0</v>
      </c>
      <c r="BJ53" s="9">
        <f t="shared" si="10"/>
        <v>0</v>
      </c>
      <c r="BK53" s="9">
        <f t="shared" si="10"/>
        <v>0</v>
      </c>
      <c r="BL53" s="9">
        <f t="shared" si="10"/>
        <v>0</v>
      </c>
      <c r="BM53" s="72">
        <f t="shared" si="10"/>
        <v>0</v>
      </c>
    </row>
    <row r="54" spans="1:65" ht="13.5" thickBot="1" x14ac:dyDescent="0.25">
      <c r="A54" s="285"/>
      <c r="B54" s="250" t="s">
        <v>134</v>
      </c>
      <c r="C54" s="80"/>
      <c r="D54" s="251">
        <f>SUM(F54:BM54)</f>
        <v>300</v>
      </c>
      <c r="E54" s="252"/>
      <c r="F54" s="73">
        <f>F52+F53</f>
        <v>300</v>
      </c>
      <c r="G54" s="73">
        <f t="shared" ref="G54:BM54" si="11">G52+G53</f>
        <v>0</v>
      </c>
      <c r="H54" s="73">
        <f t="shared" si="11"/>
        <v>0</v>
      </c>
      <c r="I54" s="73">
        <f t="shared" si="11"/>
        <v>0</v>
      </c>
      <c r="J54" s="73">
        <f t="shared" si="11"/>
        <v>0</v>
      </c>
      <c r="K54" s="73">
        <f t="shared" si="11"/>
        <v>0</v>
      </c>
      <c r="L54" s="73">
        <f t="shared" si="11"/>
        <v>0</v>
      </c>
      <c r="M54" s="73">
        <f t="shared" si="11"/>
        <v>0</v>
      </c>
      <c r="N54" s="73">
        <f t="shared" si="11"/>
        <v>0</v>
      </c>
      <c r="O54" s="73">
        <f t="shared" si="11"/>
        <v>0</v>
      </c>
      <c r="P54" s="73">
        <f t="shared" si="11"/>
        <v>0</v>
      </c>
      <c r="Q54" s="73">
        <f t="shared" si="11"/>
        <v>0</v>
      </c>
      <c r="R54" s="73">
        <f t="shared" si="11"/>
        <v>0</v>
      </c>
      <c r="S54" s="73">
        <f t="shared" si="11"/>
        <v>0</v>
      </c>
      <c r="T54" s="73">
        <f t="shared" si="11"/>
        <v>0</v>
      </c>
      <c r="U54" s="73">
        <f t="shared" si="11"/>
        <v>0</v>
      </c>
      <c r="V54" s="73">
        <f t="shared" si="11"/>
        <v>0</v>
      </c>
      <c r="W54" s="73">
        <f t="shared" si="11"/>
        <v>0</v>
      </c>
      <c r="X54" s="73">
        <f t="shared" si="11"/>
        <v>0</v>
      </c>
      <c r="Y54" s="73">
        <f t="shared" si="11"/>
        <v>0</v>
      </c>
      <c r="Z54" s="73">
        <f t="shared" si="11"/>
        <v>0</v>
      </c>
      <c r="AA54" s="73">
        <f t="shared" si="11"/>
        <v>0</v>
      </c>
      <c r="AB54" s="73">
        <f t="shared" si="11"/>
        <v>0</v>
      </c>
      <c r="AC54" s="73">
        <f t="shared" si="11"/>
        <v>0</v>
      </c>
      <c r="AD54" s="73">
        <f t="shared" si="11"/>
        <v>0</v>
      </c>
      <c r="AE54" s="73">
        <f t="shared" si="11"/>
        <v>0</v>
      </c>
      <c r="AF54" s="73">
        <f t="shared" si="11"/>
        <v>0</v>
      </c>
      <c r="AG54" s="73">
        <f t="shared" si="11"/>
        <v>0</v>
      </c>
      <c r="AH54" s="73">
        <f t="shared" si="11"/>
        <v>0</v>
      </c>
      <c r="AI54" s="73">
        <f t="shared" si="11"/>
        <v>0</v>
      </c>
      <c r="AJ54" s="73">
        <f t="shared" si="11"/>
        <v>0</v>
      </c>
      <c r="AK54" s="73">
        <f t="shared" si="11"/>
        <v>0</v>
      </c>
      <c r="AL54" s="73">
        <f t="shared" si="11"/>
        <v>0</v>
      </c>
      <c r="AM54" s="73">
        <f t="shared" si="11"/>
        <v>0</v>
      </c>
      <c r="AN54" s="73">
        <f t="shared" si="11"/>
        <v>0</v>
      </c>
      <c r="AO54" s="73">
        <f t="shared" si="11"/>
        <v>0</v>
      </c>
      <c r="AP54" s="73">
        <f t="shared" si="11"/>
        <v>0</v>
      </c>
      <c r="AQ54" s="73">
        <f t="shared" si="11"/>
        <v>0</v>
      </c>
      <c r="AR54" s="73">
        <f t="shared" si="11"/>
        <v>0</v>
      </c>
      <c r="AS54" s="73">
        <f t="shared" si="11"/>
        <v>0</v>
      </c>
      <c r="AT54" s="73">
        <f t="shared" si="11"/>
        <v>0</v>
      </c>
      <c r="AU54" s="73">
        <f t="shared" si="11"/>
        <v>0</v>
      </c>
      <c r="AV54" s="73">
        <f t="shared" si="11"/>
        <v>0</v>
      </c>
      <c r="AW54" s="73">
        <f t="shared" si="11"/>
        <v>0</v>
      </c>
      <c r="AX54" s="73">
        <f t="shared" si="11"/>
        <v>0</v>
      </c>
      <c r="AY54" s="73">
        <f t="shared" si="11"/>
        <v>0</v>
      </c>
      <c r="AZ54" s="73">
        <f t="shared" si="11"/>
        <v>0</v>
      </c>
      <c r="BA54" s="73">
        <f t="shared" si="11"/>
        <v>0</v>
      </c>
      <c r="BB54" s="73">
        <f t="shared" si="11"/>
        <v>0</v>
      </c>
      <c r="BC54" s="73">
        <f t="shared" si="11"/>
        <v>0</v>
      </c>
      <c r="BD54" s="73">
        <f t="shared" si="11"/>
        <v>0</v>
      </c>
      <c r="BE54" s="73">
        <f t="shared" si="11"/>
        <v>0</v>
      </c>
      <c r="BF54" s="73">
        <f t="shared" si="11"/>
        <v>0</v>
      </c>
      <c r="BG54" s="73">
        <f t="shared" si="11"/>
        <v>0</v>
      </c>
      <c r="BH54" s="73">
        <f t="shared" si="11"/>
        <v>0</v>
      </c>
      <c r="BI54" s="73">
        <f t="shared" si="11"/>
        <v>0</v>
      </c>
      <c r="BJ54" s="73">
        <f t="shared" si="11"/>
        <v>0</v>
      </c>
      <c r="BK54" s="73">
        <f t="shared" si="11"/>
        <v>0</v>
      </c>
      <c r="BL54" s="73">
        <f t="shared" si="11"/>
        <v>0</v>
      </c>
      <c r="BM54" s="253">
        <f t="shared" si="11"/>
        <v>0</v>
      </c>
    </row>
    <row r="55" spans="1:65" s="238" customFormat="1" x14ac:dyDescent="0.2">
      <c r="A55" s="237"/>
      <c r="B55" s="232"/>
      <c r="C55" s="232"/>
      <c r="D55" s="235"/>
      <c r="E55" s="236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5"/>
      <c r="BG55" s="235"/>
      <c r="BH55" s="235"/>
      <c r="BI55" s="235"/>
      <c r="BJ55" s="235"/>
      <c r="BK55" s="235"/>
      <c r="BL55" s="235"/>
      <c r="BM55" s="235"/>
    </row>
    <row r="56" spans="1:65" s="239" customFormat="1" ht="13.5" thickBot="1" x14ac:dyDescent="0.25">
      <c r="A56" s="234"/>
      <c r="B56" s="232"/>
      <c r="C56" s="232"/>
      <c r="D56" s="235"/>
      <c r="E56" s="236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5"/>
      <c r="BG56" s="235"/>
      <c r="BH56" s="235"/>
      <c r="BI56" s="235"/>
      <c r="BJ56" s="235"/>
      <c r="BK56" s="235"/>
      <c r="BL56" s="235"/>
      <c r="BM56" s="235"/>
    </row>
    <row r="57" spans="1:65" x14ac:dyDescent="0.2">
      <c r="A57" s="286" t="s">
        <v>153</v>
      </c>
      <c r="B57" s="289" t="s">
        <v>151</v>
      </c>
      <c r="C57" s="290"/>
      <c r="D57" s="245">
        <f>D23+D37+D52</f>
        <v>600</v>
      </c>
      <c r="E57" s="258"/>
      <c r="F57" s="245">
        <f>F23+F37+F52</f>
        <v>600</v>
      </c>
      <c r="G57" s="245">
        <f t="shared" ref="G57:BM57" si="12">G23+G37+G52</f>
        <v>0</v>
      </c>
      <c r="H57" s="245">
        <f t="shared" si="12"/>
        <v>0</v>
      </c>
      <c r="I57" s="245">
        <f t="shared" si="12"/>
        <v>0</v>
      </c>
      <c r="J57" s="245">
        <f t="shared" si="12"/>
        <v>0</v>
      </c>
      <c r="K57" s="245">
        <f t="shared" si="12"/>
        <v>0</v>
      </c>
      <c r="L57" s="245">
        <f t="shared" si="12"/>
        <v>0</v>
      </c>
      <c r="M57" s="245">
        <f t="shared" si="12"/>
        <v>0</v>
      </c>
      <c r="N57" s="245">
        <f t="shared" si="12"/>
        <v>0</v>
      </c>
      <c r="O57" s="245">
        <f t="shared" si="12"/>
        <v>0</v>
      </c>
      <c r="P57" s="245">
        <f t="shared" si="12"/>
        <v>0</v>
      </c>
      <c r="Q57" s="245">
        <f t="shared" si="12"/>
        <v>0</v>
      </c>
      <c r="R57" s="245">
        <f t="shared" si="12"/>
        <v>0</v>
      </c>
      <c r="S57" s="245">
        <f t="shared" si="12"/>
        <v>0</v>
      </c>
      <c r="T57" s="245">
        <f t="shared" si="12"/>
        <v>0</v>
      </c>
      <c r="U57" s="245">
        <f t="shared" si="12"/>
        <v>0</v>
      </c>
      <c r="V57" s="245">
        <f t="shared" si="12"/>
        <v>0</v>
      </c>
      <c r="W57" s="245">
        <f t="shared" si="12"/>
        <v>0</v>
      </c>
      <c r="X57" s="245">
        <f t="shared" si="12"/>
        <v>0</v>
      </c>
      <c r="Y57" s="245">
        <f t="shared" si="12"/>
        <v>0</v>
      </c>
      <c r="Z57" s="245">
        <f t="shared" si="12"/>
        <v>0</v>
      </c>
      <c r="AA57" s="245">
        <f t="shared" si="12"/>
        <v>0</v>
      </c>
      <c r="AB57" s="245">
        <f t="shared" si="12"/>
        <v>0</v>
      </c>
      <c r="AC57" s="245">
        <f t="shared" si="12"/>
        <v>0</v>
      </c>
      <c r="AD57" s="245">
        <f t="shared" si="12"/>
        <v>0</v>
      </c>
      <c r="AE57" s="245">
        <f t="shared" si="12"/>
        <v>0</v>
      </c>
      <c r="AF57" s="245">
        <f t="shared" si="12"/>
        <v>0</v>
      </c>
      <c r="AG57" s="245">
        <f t="shared" si="12"/>
        <v>0</v>
      </c>
      <c r="AH57" s="245">
        <f t="shared" si="12"/>
        <v>0</v>
      </c>
      <c r="AI57" s="245">
        <f t="shared" si="12"/>
        <v>0</v>
      </c>
      <c r="AJ57" s="245">
        <f t="shared" si="12"/>
        <v>0</v>
      </c>
      <c r="AK57" s="245">
        <f t="shared" si="12"/>
        <v>0</v>
      </c>
      <c r="AL57" s="245">
        <f t="shared" si="12"/>
        <v>0</v>
      </c>
      <c r="AM57" s="245">
        <f t="shared" si="12"/>
        <v>0</v>
      </c>
      <c r="AN57" s="245">
        <f t="shared" si="12"/>
        <v>0</v>
      </c>
      <c r="AO57" s="245">
        <f t="shared" si="12"/>
        <v>0</v>
      </c>
      <c r="AP57" s="245">
        <f t="shared" si="12"/>
        <v>0</v>
      </c>
      <c r="AQ57" s="245">
        <f t="shared" si="12"/>
        <v>0</v>
      </c>
      <c r="AR57" s="245">
        <f t="shared" si="12"/>
        <v>0</v>
      </c>
      <c r="AS57" s="245">
        <f t="shared" si="12"/>
        <v>0</v>
      </c>
      <c r="AT57" s="245">
        <f t="shared" si="12"/>
        <v>0</v>
      </c>
      <c r="AU57" s="245">
        <f t="shared" si="12"/>
        <v>0</v>
      </c>
      <c r="AV57" s="245">
        <f t="shared" si="12"/>
        <v>0</v>
      </c>
      <c r="AW57" s="245">
        <f t="shared" si="12"/>
        <v>0</v>
      </c>
      <c r="AX57" s="245">
        <f t="shared" si="12"/>
        <v>0</v>
      </c>
      <c r="AY57" s="245">
        <f t="shared" si="12"/>
        <v>0</v>
      </c>
      <c r="AZ57" s="245">
        <f t="shared" si="12"/>
        <v>0</v>
      </c>
      <c r="BA57" s="245">
        <f t="shared" si="12"/>
        <v>0</v>
      </c>
      <c r="BB57" s="245">
        <f t="shared" si="12"/>
        <v>0</v>
      </c>
      <c r="BC57" s="245">
        <f t="shared" si="12"/>
        <v>0</v>
      </c>
      <c r="BD57" s="245">
        <f t="shared" si="12"/>
        <v>0</v>
      </c>
      <c r="BE57" s="245">
        <f t="shared" si="12"/>
        <v>0</v>
      </c>
      <c r="BF57" s="245">
        <f t="shared" si="12"/>
        <v>0</v>
      </c>
      <c r="BG57" s="245">
        <f t="shared" si="12"/>
        <v>0</v>
      </c>
      <c r="BH57" s="245">
        <f t="shared" si="12"/>
        <v>0</v>
      </c>
      <c r="BI57" s="245">
        <f t="shared" si="12"/>
        <v>0</v>
      </c>
      <c r="BJ57" s="245">
        <f t="shared" si="12"/>
        <v>0</v>
      </c>
      <c r="BK57" s="245">
        <f t="shared" si="12"/>
        <v>0</v>
      </c>
      <c r="BL57" s="245">
        <f t="shared" si="12"/>
        <v>0</v>
      </c>
      <c r="BM57" s="254">
        <f t="shared" si="12"/>
        <v>0</v>
      </c>
    </row>
    <row r="58" spans="1:65" x14ac:dyDescent="0.2">
      <c r="A58" s="287"/>
      <c r="B58" s="291" t="s">
        <v>177</v>
      </c>
      <c r="C58" s="292"/>
      <c r="D58" s="170">
        <f t="shared" ref="D58:D59" si="13">D24+D38+D53</f>
        <v>610</v>
      </c>
      <c r="E58" s="259"/>
      <c r="F58" s="233">
        <f t="shared" ref="F58:BM58" si="14">F24+F38+F53</f>
        <v>610</v>
      </c>
      <c r="G58" s="233">
        <f t="shared" si="14"/>
        <v>0</v>
      </c>
      <c r="H58" s="233">
        <f t="shared" si="14"/>
        <v>0</v>
      </c>
      <c r="I58" s="233">
        <f t="shared" si="14"/>
        <v>0</v>
      </c>
      <c r="J58" s="233">
        <f t="shared" si="14"/>
        <v>0</v>
      </c>
      <c r="K58" s="233">
        <f t="shared" si="14"/>
        <v>0</v>
      </c>
      <c r="L58" s="233">
        <f t="shared" si="14"/>
        <v>0</v>
      </c>
      <c r="M58" s="233">
        <f t="shared" si="14"/>
        <v>0</v>
      </c>
      <c r="N58" s="233">
        <f t="shared" si="14"/>
        <v>0</v>
      </c>
      <c r="O58" s="233">
        <f t="shared" si="14"/>
        <v>0</v>
      </c>
      <c r="P58" s="233">
        <f t="shared" si="14"/>
        <v>0</v>
      </c>
      <c r="Q58" s="233">
        <f t="shared" si="14"/>
        <v>0</v>
      </c>
      <c r="R58" s="233">
        <f t="shared" si="14"/>
        <v>0</v>
      </c>
      <c r="S58" s="233">
        <f t="shared" si="14"/>
        <v>0</v>
      </c>
      <c r="T58" s="233">
        <f t="shared" si="14"/>
        <v>0</v>
      </c>
      <c r="U58" s="233">
        <f t="shared" si="14"/>
        <v>0</v>
      </c>
      <c r="V58" s="233">
        <f t="shared" si="14"/>
        <v>0</v>
      </c>
      <c r="W58" s="233">
        <f t="shared" si="14"/>
        <v>0</v>
      </c>
      <c r="X58" s="233">
        <f t="shared" si="14"/>
        <v>0</v>
      </c>
      <c r="Y58" s="233">
        <f t="shared" si="14"/>
        <v>0</v>
      </c>
      <c r="Z58" s="233">
        <f t="shared" si="14"/>
        <v>0</v>
      </c>
      <c r="AA58" s="233">
        <f t="shared" si="14"/>
        <v>0</v>
      </c>
      <c r="AB58" s="233">
        <f t="shared" si="14"/>
        <v>0</v>
      </c>
      <c r="AC58" s="233">
        <f t="shared" si="14"/>
        <v>0</v>
      </c>
      <c r="AD58" s="233">
        <f t="shared" si="14"/>
        <v>0</v>
      </c>
      <c r="AE58" s="233">
        <f t="shared" si="14"/>
        <v>0</v>
      </c>
      <c r="AF58" s="233">
        <f t="shared" si="14"/>
        <v>0</v>
      </c>
      <c r="AG58" s="233">
        <f t="shared" si="14"/>
        <v>0</v>
      </c>
      <c r="AH58" s="233">
        <f t="shared" si="14"/>
        <v>0</v>
      </c>
      <c r="AI58" s="233">
        <f t="shared" si="14"/>
        <v>0</v>
      </c>
      <c r="AJ58" s="233">
        <f t="shared" si="14"/>
        <v>0</v>
      </c>
      <c r="AK58" s="233">
        <f t="shared" si="14"/>
        <v>0</v>
      </c>
      <c r="AL58" s="233">
        <f t="shared" si="14"/>
        <v>0</v>
      </c>
      <c r="AM58" s="233">
        <f t="shared" si="14"/>
        <v>0</v>
      </c>
      <c r="AN58" s="233">
        <f t="shared" si="14"/>
        <v>0</v>
      </c>
      <c r="AO58" s="233">
        <f t="shared" si="14"/>
        <v>0</v>
      </c>
      <c r="AP58" s="233">
        <f t="shared" si="14"/>
        <v>0</v>
      </c>
      <c r="AQ58" s="233">
        <f t="shared" si="14"/>
        <v>0</v>
      </c>
      <c r="AR58" s="233">
        <f t="shared" si="14"/>
        <v>0</v>
      </c>
      <c r="AS58" s="233">
        <f t="shared" si="14"/>
        <v>0</v>
      </c>
      <c r="AT58" s="233">
        <f t="shared" si="14"/>
        <v>0</v>
      </c>
      <c r="AU58" s="233">
        <f t="shared" si="14"/>
        <v>0</v>
      </c>
      <c r="AV58" s="233">
        <f t="shared" si="14"/>
        <v>0</v>
      </c>
      <c r="AW58" s="233">
        <f t="shared" si="14"/>
        <v>0</v>
      </c>
      <c r="AX58" s="233">
        <f t="shared" si="14"/>
        <v>0</v>
      </c>
      <c r="AY58" s="233">
        <f t="shared" si="14"/>
        <v>0</v>
      </c>
      <c r="AZ58" s="233">
        <f t="shared" si="14"/>
        <v>0</v>
      </c>
      <c r="BA58" s="233">
        <f t="shared" si="14"/>
        <v>0</v>
      </c>
      <c r="BB58" s="233">
        <f t="shared" si="14"/>
        <v>0</v>
      </c>
      <c r="BC58" s="233">
        <f t="shared" si="14"/>
        <v>0</v>
      </c>
      <c r="BD58" s="233">
        <f t="shared" si="14"/>
        <v>0</v>
      </c>
      <c r="BE58" s="233">
        <f t="shared" si="14"/>
        <v>0</v>
      </c>
      <c r="BF58" s="233">
        <f t="shared" si="14"/>
        <v>0</v>
      </c>
      <c r="BG58" s="233">
        <f t="shared" si="14"/>
        <v>0</v>
      </c>
      <c r="BH58" s="233">
        <f t="shared" si="14"/>
        <v>0</v>
      </c>
      <c r="BI58" s="233">
        <f t="shared" si="14"/>
        <v>0</v>
      </c>
      <c r="BJ58" s="233">
        <f t="shared" si="14"/>
        <v>0</v>
      </c>
      <c r="BK58" s="233">
        <f t="shared" si="14"/>
        <v>0</v>
      </c>
      <c r="BL58" s="233">
        <f t="shared" si="14"/>
        <v>0</v>
      </c>
      <c r="BM58" s="255">
        <f t="shared" si="14"/>
        <v>0</v>
      </c>
    </row>
    <row r="59" spans="1:65" ht="13.5" thickBot="1" x14ac:dyDescent="0.25">
      <c r="A59" s="288"/>
      <c r="B59" s="293" t="s">
        <v>149</v>
      </c>
      <c r="C59" s="294"/>
      <c r="D59" s="251">
        <f t="shared" si="13"/>
        <v>1210</v>
      </c>
      <c r="E59" s="260"/>
      <c r="F59" s="256">
        <f t="shared" ref="F59:BM59" si="15">F25+F39+F54</f>
        <v>1210</v>
      </c>
      <c r="G59" s="256">
        <f t="shared" si="15"/>
        <v>0</v>
      </c>
      <c r="H59" s="256">
        <f t="shared" si="15"/>
        <v>0</v>
      </c>
      <c r="I59" s="256">
        <f t="shared" si="15"/>
        <v>0</v>
      </c>
      <c r="J59" s="256">
        <f t="shared" si="15"/>
        <v>0</v>
      </c>
      <c r="K59" s="256">
        <f t="shared" si="15"/>
        <v>0</v>
      </c>
      <c r="L59" s="256">
        <f t="shared" si="15"/>
        <v>0</v>
      </c>
      <c r="M59" s="256">
        <f t="shared" si="15"/>
        <v>0</v>
      </c>
      <c r="N59" s="256">
        <f t="shared" si="15"/>
        <v>0</v>
      </c>
      <c r="O59" s="256">
        <f t="shared" si="15"/>
        <v>0</v>
      </c>
      <c r="P59" s="256">
        <f t="shared" si="15"/>
        <v>0</v>
      </c>
      <c r="Q59" s="256">
        <f t="shared" si="15"/>
        <v>0</v>
      </c>
      <c r="R59" s="256">
        <f t="shared" si="15"/>
        <v>0</v>
      </c>
      <c r="S59" s="256">
        <f t="shared" si="15"/>
        <v>0</v>
      </c>
      <c r="T59" s="256">
        <f t="shared" si="15"/>
        <v>0</v>
      </c>
      <c r="U59" s="256">
        <f t="shared" si="15"/>
        <v>0</v>
      </c>
      <c r="V59" s="256">
        <f t="shared" si="15"/>
        <v>0</v>
      </c>
      <c r="W59" s="256">
        <f t="shared" si="15"/>
        <v>0</v>
      </c>
      <c r="X59" s="256">
        <f t="shared" si="15"/>
        <v>0</v>
      </c>
      <c r="Y59" s="256">
        <f t="shared" si="15"/>
        <v>0</v>
      </c>
      <c r="Z59" s="256">
        <f t="shared" si="15"/>
        <v>0</v>
      </c>
      <c r="AA59" s="256">
        <f t="shared" si="15"/>
        <v>0</v>
      </c>
      <c r="AB59" s="256">
        <f t="shared" si="15"/>
        <v>0</v>
      </c>
      <c r="AC59" s="256">
        <f t="shared" si="15"/>
        <v>0</v>
      </c>
      <c r="AD59" s="256">
        <f t="shared" si="15"/>
        <v>0</v>
      </c>
      <c r="AE59" s="256">
        <f t="shared" si="15"/>
        <v>0</v>
      </c>
      <c r="AF59" s="256">
        <f t="shared" si="15"/>
        <v>0</v>
      </c>
      <c r="AG59" s="256">
        <f t="shared" si="15"/>
        <v>0</v>
      </c>
      <c r="AH59" s="256">
        <f t="shared" si="15"/>
        <v>0</v>
      </c>
      <c r="AI59" s="256">
        <f t="shared" si="15"/>
        <v>0</v>
      </c>
      <c r="AJ59" s="256">
        <f t="shared" si="15"/>
        <v>0</v>
      </c>
      <c r="AK59" s="256">
        <f t="shared" si="15"/>
        <v>0</v>
      </c>
      <c r="AL59" s="256">
        <f t="shared" si="15"/>
        <v>0</v>
      </c>
      <c r="AM59" s="256">
        <f t="shared" si="15"/>
        <v>0</v>
      </c>
      <c r="AN59" s="256">
        <f t="shared" si="15"/>
        <v>0</v>
      </c>
      <c r="AO59" s="256">
        <f t="shared" si="15"/>
        <v>0</v>
      </c>
      <c r="AP59" s="256">
        <f t="shared" si="15"/>
        <v>0</v>
      </c>
      <c r="AQ59" s="256">
        <f t="shared" si="15"/>
        <v>0</v>
      </c>
      <c r="AR59" s="256">
        <f t="shared" si="15"/>
        <v>0</v>
      </c>
      <c r="AS59" s="256">
        <f t="shared" si="15"/>
        <v>0</v>
      </c>
      <c r="AT59" s="256">
        <f t="shared" si="15"/>
        <v>0</v>
      </c>
      <c r="AU59" s="256">
        <f t="shared" si="15"/>
        <v>0</v>
      </c>
      <c r="AV59" s="256">
        <f t="shared" si="15"/>
        <v>0</v>
      </c>
      <c r="AW59" s="256">
        <f t="shared" si="15"/>
        <v>0</v>
      </c>
      <c r="AX59" s="256">
        <f t="shared" si="15"/>
        <v>0</v>
      </c>
      <c r="AY59" s="256">
        <f t="shared" si="15"/>
        <v>0</v>
      </c>
      <c r="AZ59" s="256">
        <f t="shared" si="15"/>
        <v>0</v>
      </c>
      <c r="BA59" s="256">
        <f t="shared" si="15"/>
        <v>0</v>
      </c>
      <c r="BB59" s="256">
        <f t="shared" si="15"/>
        <v>0</v>
      </c>
      <c r="BC59" s="256">
        <f t="shared" si="15"/>
        <v>0</v>
      </c>
      <c r="BD59" s="256">
        <f t="shared" si="15"/>
        <v>0</v>
      </c>
      <c r="BE59" s="256">
        <f t="shared" si="15"/>
        <v>0</v>
      </c>
      <c r="BF59" s="256">
        <f t="shared" si="15"/>
        <v>0</v>
      </c>
      <c r="BG59" s="256">
        <f t="shared" si="15"/>
        <v>0</v>
      </c>
      <c r="BH59" s="256">
        <f t="shared" si="15"/>
        <v>0</v>
      </c>
      <c r="BI59" s="256">
        <f t="shared" si="15"/>
        <v>0</v>
      </c>
      <c r="BJ59" s="256">
        <f t="shared" si="15"/>
        <v>0</v>
      </c>
      <c r="BK59" s="256">
        <f t="shared" si="15"/>
        <v>0</v>
      </c>
      <c r="BL59" s="256">
        <f t="shared" si="15"/>
        <v>0</v>
      </c>
      <c r="BM59" s="257">
        <f t="shared" si="15"/>
        <v>0</v>
      </c>
    </row>
  </sheetData>
  <mergeCells count="12">
    <mergeCell ref="A27:A39"/>
    <mergeCell ref="A13:A25"/>
    <mergeCell ref="F3:G3"/>
    <mergeCell ref="F4:G4"/>
    <mergeCell ref="C10:D10"/>
    <mergeCell ref="D3:E3"/>
    <mergeCell ref="D4:E4"/>
    <mergeCell ref="A42:A54"/>
    <mergeCell ref="A57:A59"/>
    <mergeCell ref="B57:C57"/>
    <mergeCell ref="B58:C58"/>
    <mergeCell ref="B59:C59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51181102362204722" footer="0.51181102362204722"/>
  <pageSetup scale="23" fitToWidth="3" fitToHeight="3" orientation="portrait" blackAndWhite="1" r:id="rId1"/>
  <headerFooter alignWithMargins="0">
    <oddHeader>&amp;A</oddHeader>
    <oddFooter>Strona &amp;P z &amp;N</oddFooter>
  </headerFooter>
  <colBreaks count="2" manualBreakCount="2">
    <brk id="23" max="436" man="1"/>
    <brk id="46" max="4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8" sqref="A8"/>
    </sheetView>
  </sheetViews>
  <sheetFormatPr defaultRowHeight="12.75" x14ac:dyDescent="0.2"/>
  <cols>
    <col min="1" max="1" width="40.85546875" style="212" customWidth="1"/>
    <col min="2" max="2" width="18.42578125" style="212" customWidth="1"/>
    <col min="3" max="16384" width="9.140625" style="212"/>
  </cols>
  <sheetData>
    <row r="1" spans="1:3" x14ac:dyDescent="0.2">
      <c r="A1" s="212" t="s">
        <v>189</v>
      </c>
      <c r="B1" s="212" t="s">
        <v>190</v>
      </c>
      <c r="C1" s="213" t="s">
        <v>191</v>
      </c>
    </row>
    <row r="2" spans="1:3" ht="15" x14ac:dyDescent="0.25">
      <c r="A2" s="214" t="s">
        <v>192</v>
      </c>
      <c r="B2" s="212">
        <v>1</v>
      </c>
      <c r="C2" s="213" t="s">
        <v>193</v>
      </c>
    </row>
    <row r="3" spans="1:3" ht="15" x14ac:dyDescent="0.25">
      <c r="A3" s="214" t="s">
        <v>179</v>
      </c>
      <c r="B3" s="212">
        <v>2</v>
      </c>
      <c r="C3" s="213" t="s">
        <v>194</v>
      </c>
    </row>
    <row r="4" spans="1:3" ht="15" x14ac:dyDescent="0.25">
      <c r="A4" s="214" t="s">
        <v>161</v>
      </c>
      <c r="B4" s="212">
        <v>3</v>
      </c>
    </row>
    <row r="5" spans="1:3" ht="15" x14ac:dyDescent="0.25">
      <c r="A5" s="214" t="s">
        <v>195</v>
      </c>
      <c r="B5" s="212">
        <v>4</v>
      </c>
    </row>
    <row r="6" spans="1:3" ht="15" x14ac:dyDescent="0.25">
      <c r="A6" s="214" t="s">
        <v>196</v>
      </c>
      <c r="B6" s="212">
        <v>5</v>
      </c>
    </row>
    <row r="7" spans="1:3" ht="15" x14ac:dyDescent="0.25">
      <c r="A7" s="214" t="s">
        <v>197</v>
      </c>
      <c r="B7" s="212">
        <v>6</v>
      </c>
    </row>
    <row r="8" spans="1:3" ht="15" x14ac:dyDescent="0.25">
      <c r="A8" s="214" t="s">
        <v>198</v>
      </c>
      <c r="B8" s="212">
        <v>7</v>
      </c>
    </row>
    <row r="9" spans="1:3" ht="15" x14ac:dyDescent="0.25">
      <c r="A9" s="214" t="s">
        <v>178</v>
      </c>
      <c r="B9" s="212">
        <v>8</v>
      </c>
    </row>
    <row r="10" spans="1:3" ht="15" x14ac:dyDescent="0.25">
      <c r="A10" s="214" t="s">
        <v>212</v>
      </c>
      <c r="B10" s="212">
        <v>9</v>
      </c>
    </row>
    <row r="11" spans="1:3" ht="15" x14ac:dyDescent="0.25">
      <c r="A11" s="214" t="s">
        <v>199</v>
      </c>
    </row>
    <row r="12" spans="1:3" ht="15" x14ac:dyDescent="0.25">
      <c r="A12" s="214" t="s">
        <v>172</v>
      </c>
    </row>
    <row r="13" spans="1:3" ht="15" x14ac:dyDescent="0.25">
      <c r="A13" s="214" t="s">
        <v>180</v>
      </c>
    </row>
    <row r="14" spans="1:3" x14ac:dyDescent="0.2">
      <c r="A14" s="212" t="s">
        <v>95</v>
      </c>
    </row>
  </sheetData>
  <protectedRanges>
    <protectedRange sqref="A2:A13" name="Range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64"/>
  <sheetViews>
    <sheetView topLeftCell="A16" zoomScale="80" zoomScaleNormal="80" workbookViewId="0">
      <selection activeCell="D52" sqref="D52"/>
    </sheetView>
  </sheetViews>
  <sheetFormatPr defaultRowHeight="12.75" x14ac:dyDescent="0.2"/>
  <cols>
    <col min="1" max="1" width="7.7109375" style="20" customWidth="1"/>
    <col min="2" max="2" width="4.140625" style="20" bestFit="1" customWidth="1"/>
    <col min="3" max="3" width="28" customWidth="1"/>
    <col min="4" max="4" width="19.7109375" bestFit="1" customWidth="1"/>
    <col min="5" max="65" width="18.7109375" customWidth="1"/>
  </cols>
  <sheetData>
    <row r="1" spans="1:65" ht="20.25" x14ac:dyDescent="0.2">
      <c r="A1" s="21" t="s">
        <v>136</v>
      </c>
      <c r="B1"/>
    </row>
    <row r="2" spans="1:65" ht="9.75" customHeight="1" x14ac:dyDescent="0.2">
      <c r="A2" s="21"/>
      <c r="B2" s="21"/>
    </row>
    <row r="3" spans="1:65" x14ac:dyDescent="0.2">
      <c r="A3" s="298" t="s">
        <v>137</v>
      </c>
      <c r="B3" s="299"/>
      <c r="C3" s="300"/>
      <c r="D3" s="84" t="str">
        <f>Forecast!G4</f>
        <v>POLISH ZŁOTY</v>
      </c>
      <c r="F3" s="14" t="s">
        <v>118</v>
      </c>
      <c r="G3" s="19"/>
      <c r="H3" s="83" t="str">
        <f>Forecast!C2</f>
        <v>Project Name</v>
      </c>
      <c r="J3" t="s">
        <v>4</v>
      </c>
    </row>
    <row r="4" spans="1:65" x14ac:dyDescent="0.2">
      <c r="A4" s="301" t="s">
        <v>0</v>
      </c>
      <c r="B4" s="302"/>
      <c r="C4" s="303"/>
      <c r="D4" s="84" t="str">
        <f>Forecast!G3</f>
        <v>2018-00-00</v>
      </c>
      <c r="F4" s="14" t="s">
        <v>119</v>
      </c>
      <c r="G4" s="19"/>
      <c r="H4" s="83" t="str">
        <f>Forecast!C3</f>
        <v>000000-00</v>
      </c>
      <c r="J4" s="1"/>
      <c r="K4" s="5" t="s">
        <v>1</v>
      </c>
    </row>
    <row r="5" spans="1:65" s="6" customFormat="1" x14ac:dyDescent="0.2">
      <c r="A5" s="85"/>
      <c r="B5" s="85"/>
      <c r="C5" s="85"/>
      <c r="D5" s="8"/>
      <c r="F5" s="8"/>
      <c r="G5" s="8"/>
      <c r="H5" s="66"/>
      <c r="J5" s="2"/>
      <c r="K5" s="5" t="s">
        <v>2</v>
      </c>
    </row>
    <row r="6" spans="1:65" x14ac:dyDescent="0.2"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</row>
    <row r="7" spans="1:65" s="41" customFormat="1" x14ac:dyDescent="0.2">
      <c r="A7" s="23"/>
      <c r="B7" s="23"/>
      <c r="C7" s="10"/>
      <c r="D7" s="71" t="s">
        <v>135</v>
      </c>
      <c r="E7" s="71"/>
      <c r="F7" s="81">
        <f>Forecast!E8</f>
        <v>43191</v>
      </c>
      <c r="G7" s="81">
        <f>Forecast!F8</f>
        <v>43221</v>
      </c>
      <c r="H7" s="81">
        <f>Forecast!G8</f>
        <v>43252</v>
      </c>
      <c r="I7" s="81">
        <f>Forecast!H8</f>
        <v>43282</v>
      </c>
      <c r="J7" s="81">
        <f>Forecast!I8</f>
        <v>43313</v>
      </c>
      <c r="K7" s="81">
        <f>Forecast!J8</f>
        <v>43344</v>
      </c>
      <c r="L7" s="81">
        <f>Forecast!K8</f>
        <v>43374</v>
      </c>
      <c r="M7" s="81">
        <f>Forecast!L8</f>
        <v>43405</v>
      </c>
      <c r="N7" s="81">
        <f>Forecast!M8</f>
        <v>43435</v>
      </c>
      <c r="O7" s="81">
        <f>Forecast!N8</f>
        <v>43466</v>
      </c>
      <c r="P7" s="81">
        <f>Forecast!O8</f>
        <v>43497</v>
      </c>
      <c r="Q7" s="81">
        <f>Forecast!P8</f>
        <v>43525</v>
      </c>
      <c r="R7" s="81">
        <f>Forecast!Q8</f>
        <v>43556</v>
      </c>
      <c r="S7" s="81">
        <f>Forecast!R8</f>
        <v>43586</v>
      </c>
      <c r="T7" s="81">
        <f>Forecast!S8</f>
        <v>43617</v>
      </c>
      <c r="U7" s="81">
        <f>Forecast!T8</f>
        <v>43647</v>
      </c>
      <c r="V7" s="81">
        <f>Forecast!U8</f>
        <v>43678</v>
      </c>
      <c r="W7" s="81">
        <f>Forecast!V8</f>
        <v>43709</v>
      </c>
      <c r="X7" s="81">
        <f>Forecast!W8</f>
        <v>43739</v>
      </c>
      <c r="Y7" s="81">
        <f>Forecast!X8</f>
        <v>43770</v>
      </c>
      <c r="Z7" s="81">
        <f>Forecast!Y8</f>
        <v>43800</v>
      </c>
      <c r="AA7" s="81">
        <f>Forecast!Z8</f>
        <v>43831</v>
      </c>
      <c r="AB7" s="81">
        <f>Forecast!AA8</f>
        <v>43862</v>
      </c>
      <c r="AC7" s="81">
        <f>Forecast!AB8</f>
        <v>43891</v>
      </c>
      <c r="AD7" s="81">
        <f>Forecast!AC8</f>
        <v>43922</v>
      </c>
      <c r="AE7" s="81">
        <f>Forecast!AD8</f>
        <v>43952</v>
      </c>
      <c r="AF7" s="81">
        <f>Forecast!AE8</f>
        <v>43983</v>
      </c>
      <c r="AG7" s="81">
        <f>Forecast!AF8</f>
        <v>44013</v>
      </c>
      <c r="AH7" s="81">
        <f>Forecast!AG8</f>
        <v>44044</v>
      </c>
      <c r="AI7" s="81">
        <f>Forecast!AH8</f>
        <v>44075</v>
      </c>
      <c r="AJ7" s="81">
        <f>Forecast!AI8</f>
        <v>44105</v>
      </c>
      <c r="AK7" s="81">
        <f>Forecast!AJ8</f>
        <v>44136</v>
      </c>
      <c r="AL7" s="81">
        <f>Forecast!AK8</f>
        <v>44166</v>
      </c>
      <c r="AM7" s="81">
        <f>Forecast!AL8</f>
        <v>44197</v>
      </c>
      <c r="AN7" s="81">
        <f>Forecast!AM8</f>
        <v>44228</v>
      </c>
      <c r="AO7" s="81">
        <f>Forecast!AN8</f>
        <v>44256</v>
      </c>
      <c r="AP7" s="81">
        <f>Forecast!AO8</f>
        <v>44287</v>
      </c>
      <c r="AQ7" s="81">
        <f>Forecast!AP8</f>
        <v>44317</v>
      </c>
      <c r="AR7" s="81">
        <f>Forecast!AQ8</f>
        <v>44348</v>
      </c>
      <c r="AS7" s="81">
        <f>Forecast!AR8</f>
        <v>44378</v>
      </c>
      <c r="AT7" s="81">
        <f>Forecast!AS8</f>
        <v>44409</v>
      </c>
      <c r="AU7" s="81">
        <f>Forecast!AT8</f>
        <v>44440</v>
      </c>
      <c r="AV7" s="81">
        <f>Forecast!AU8</f>
        <v>44470</v>
      </c>
      <c r="AW7" s="81">
        <f>Forecast!AV8</f>
        <v>44501</v>
      </c>
      <c r="AX7" s="81">
        <f>Forecast!AW8</f>
        <v>44531</v>
      </c>
      <c r="AY7" s="81">
        <f>Forecast!AX8</f>
        <v>44562</v>
      </c>
      <c r="AZ7" s="81">
        <f>Forecast!AY8</f>
        <v>44593</v>
      </c>
      <c r="BA7" s="81">
        <f>Forecast!AZ8</f>
        <v>44621</v>
      </c>
      <c r="BB7" s="81">
        <f>Forecast!BA8</f>
        <v>44652</v>
      </c>
      <c r="BC7" s="81">
        <f>Forecast!BB8</f>
        <v>44682</v>
      </c>
      <c r="BD7" s="81">
        <f>Forecast!BC8</f>
        <v>44713</v>
      </c>
      <c r="BE7" s="81">
        <f>Forecast!BD8</f>
        <v>44743</v>
      </c>
      <c r="BF7" s="81">
        <f>Forecast!BE8</f>
        <v>44774</v>
      </c>
      <c r="BG7" s="81">
        <f>Forecast!BF8</f>
        <v>44805</v>
      </c>
      <c r="BH7" s="81">
        <f>Forecast!BG8</f>
        <v>44835</v>
      </c>
      <c r="BI7" s="81">
        <f>Forecast!BH8</f>
        <v>44866</v>
      </c>
      <c r="BJ7" s="81">
        <f>Forecast!BI8</f>
        <v>44896</v>
      </c>
      <c r="BK7" s="81">
        <f>Forecast!BJ8</f>
        <v>44927</v>
      </c>
      <c r="BL7" s="81">
        <f>Forecast!BK8</f>
        <v>44958</v>
      </c>
      <c r="BM7" s="81">
        <f>Forecast!BL8</f>
        <v>44986</v>
      </c>
    </row>
    <row r="8" spans="1:65" s="41" customFormat="1" ht="13.5" thickBot="1" x14ac:dyDescent="0.25">
      <c r="A8" s="25"/>
      <c r="B8" s="25" t="s">
        <v>98</v>
      </c>
      <c r="C8" s="25" t="s">
        <v>116</v>
      </c>
      <c r="D8" s="25" t="s">
        <v>5</v>
      </c>
      <c r="E8" s="25" t="s">
        <v>96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5" t="s">
        <v>21</v>
      </c>
      <c r="M8" s="25" t="s">
        <v>22</v>
      </c>
      <c r="N8" s="25" t="s">
        <v>23</v>
      </c>
      <c r="O8" s="25" t="s">
        <v>24</v>
      </c>
      <c r="P8" s="25" t="s">
        <v>25</v>
      </c>
      <c r="Q8" s="25" t="s">
        <v>26</v>
      </c>
      <c r="R8" s="25" t="s">
        <v>27</v>
      </c>
      <c r="S8" s="25" t="s">
        <v>28</v>
      </c>
      <c r="T8" s="25" t="s">
        <v>29</v>
      </c>
      <c r="U8" s="25" t="s">
        <v>30</v>
      </c>
      <c r="V8" s="25" t="s">
        <v>31</v>
      </c>
      <c r="W8" s="25" t="s">
        <v>32</v>
      </c>
      <c r="X8" s="25" t="s">
        <v>33</v>
      </c>
      <c r="Y8" s="25" t="s">
        <v>34</v>
      </c>
      <c r="Z8" s="25" t="s">
        <v>35</v>
      </c>
      <c r="AA8" s="25" t="s">
        <v>36</v>
      </c>
      <c r="AB8" s="25" t="s">
        <v>37</v>
      </c>
      <c r="AC8" s="25" t="s">
        <v>38</v>
      </c>
      <c r="AD8" s="25" t="s">
        <v>39</v>
      </c>
      <c r="AE8" s="25" t="s">
        <v>40</v>
      </c>
      <c r="AF8" s="25" t="s">
        <v>41</v>
      </c>
      <c r="AG8" s="25" t="s">
        <v>42</v>
      </c>
      <c r="AH8" s="25" t="s">
        <v>43</v>
      </c>
      <c r="AI8" s="25" t="s">
        <v>44</v>
      </c>
      <c r="AJ8" s="25" t="s">
        <v>45</v>
      </c>
      <c r="AK8" s="25" t="s">
        <v>46</v>
      </c>
      <c r="AL8" s="25" t="s">
        <v>47</v>
      </c>
      <c r="AM8" s="25" t="s">
        <v>48</v>
      </c>
      <c r="AN8" s="25" t="s">
        <v>49</v>
      </c>
      <c r="AO8" s="25" t="s">
        <v>50</v>
      </c>
      <c r="AP8" s="25" t="s">
        <v>51</v>
      </c>
      <c r="AQ8" s="25" t="s">
        <v>52</v>
      </c>
      <c r="AR8" s="25" t="s">
        <v>53</v>
      </c>
      <c r="AS8" s="25" t="s">
        <v>54</v>
      </c>
      <c r="AT8" s="25" t="s">
        <v>55</v>
      </c>
      <c r="AU8" s="25" t="s">
        <v>56</v>
      </c>
      <c r="AV8" s="25" t="s">
        <v>57</v>
      </c>
      <c r="AW8" s="25" t="s">
        <v>58</v>
      </c>
      <c r="AX8" s="25" t="s">
        <v>59</v>
      </c>
      <c r="AY8" s="25" t="s">
        <v>60</v>
      </c>
      <c r="AZ8" s="25" t="s">
        <v>61</v>
      </c>
      <c r="BA8" s="25" t="s">
        <v>62</v>
      </c>
      <c r="BB8" s="25" t="s">
        <v>63</v>
      </c>
      <c r="BC8" s="25" t="s">
        <v>64</v>
      </c>
      <c r="BD8" s="25" t="s">
        <v>65</v>
      </c>
      <c r="BE8" s="25" t="s">
        <v>66</v>
      </c>
      <c r="BF8" s="25" t="s">
        <v>67</v>
      </c>
      <c r="BG8" s="25" t="s">
        <v>68</v>
      </c>
      <c r="BH8" s="25" t="s">
        <v>69</v>
      </c>
      <c r="BI8" s="25" t="s">
        <v>70</v>
      </c>
      <c r="BJ8" s="25" t="s">
        <v>71</v>
      </c>
      <c r="BK8" s="25" t="s">
        <v>72</v>
      </c>
      <c r="BL8" s="25" t="s">
        <v>73</v>
      </c>
      <c r="BM8" s="25" t="s">
        <v>74</v>
      </c>
    </row>
    <row r="9" spans="1:65" s="41" customFormat="1" ht="12.75" customHeight="1" x14ac:dyDescent="0.2">
      <c r="A9" s="304" t="s">
        <v>112</v>
      </c>
      <c r="B9" s="26">
        <v>1</v>
      </c>
      <c r="C9" s="180" t="s">
        <v>154</v>
      </c>
      <c r="D9" s="92">
        <f>SUM(F9:BM9)</f>
        <v>0</v>
      </c>
      <c r="E9" s="185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8"/>
    </row>
    <row r="10" spans="1:65" s="41" customFormat="1" x14ac:dyDescent="0.2">
      <c r="A10" s="305"/>
      <c r="B10" s="23">
        <v>2</v>
      </c>
      <c r="C10" s="180" t="s">
        <v>155</v>
      </c>
      <c r="D10" s="93">
        <f t="shared" ref="D10:D18" si="0">SUM(F10:BM10)</f>
        <v>0</v>
      </c>
      <c r="E10" s="184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9"/>
    </row>
    <row r="11" spans="1:65" s="41" customFormat="1" x14ac:dyDescent="0.2">
      <c r="A11" s="305"/>
      <c r="B11" s="23">
        <v>3</v>
      </c>
      <c r="C11" s="180" t="s">
        <v>156</v>
      </c>
      <c r="D11" s="93">
        <f t="shared" si="0"/>
        <v>0</v>
      </c>
      <c r="E11" s="184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9"/>
    </row>
    <row r="12" spans="1:65" s="41" customFormat="1" x14ac:dyDescent="0.2">
      <c r="A12" s="305"/>
      <c r="B12" s="23">
        <v>4</v>
      </c>
      <c r="C12" s="180" t="s">
        <v>157</v>
      </c>
      <c r="D12" s="93">
        <f t="shared" si="0"/>
        <v>0</v>
      </c>
      <c r="E12" s="184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9"/>
    </row>
    <row r="13" spans="1:65" s="41" customFormat="1" x14ac:dyDescent="0.2">
      <c r="A13" s="305"/>
      <c r="B13" s="23">
        <v>5</v>
      </c>
      <c r="C13" s="180" t="s">
        <v>158</v>
      </c>
      <c r="D13" s="93">
        <f t="shared" si="0"/>
        <v>0</v>
      </c>
      <c r="E13" s="184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9"/>
    </row>
    <row r="14" spans="1:65" s="41" customFormat="1" x14ac:dyDescent="0.2">
      <c r="A14" s="305"/>
      <c r="B14" s="23">
        <v>6</v>
      </c>
      <c r="C14" s="180" t="s">
        <v>159</v>
      </c>
      <c r="D14" s="93">
        <f t="shared" si="0"/>
        <v>0</v>
      </c>
      <c r="E14" s="184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9"/>
    </row>
    <row r="15" spans="1:65" s="41" customFormat="1" x14ac:dyDescent="0.2">
      <c r="A15" s="305"/>
      <c r="B15" s="23">
        <v>7</v>
      </c>
      <c r="C15" s="180" t="s">
        <v>160</v>
      </c>
      <c r="D15" s="93">
        <f t="shared" si="0"/>
        <v>0</v>
      </c>
      <c r="E15" s="184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9"/>
    </row>
    <row r="16" spans="1:65" s="41" customFormat="1" x14ac:dyDescent="0.2">
      <c r="A16" s="305"/>
      <c r="B16" s="23">
        <v>8</v>
      </c>
      <c r="C16" s="180" t="s">
        <v>100</v>
      </c>
      <c r="D16" s="93">
        <f t="shared" si="0"/>
        <v>0</v>
      </c>
      <c r="E16" s="184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9"/>
    </row>
    <row r="17" spans="1:65" s="41" customFormat="1" x14ac:dyDescent="0.2">
      <c r="A17" s="305"/>
      <c r="B17" s="23">
        <v>9</v>
      </c>
      <c r="C17" s="180" t="s">
        <v>101</v>
      </c>
      <c r="D17" s="93">
        <f t="shared" si="0"/>
        <v>0</v>
      </c>
      <c r="E17" s="184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9"/>
    </row>
    <row r="18" spans="1:65" s="41" customFormat="1" x14ac:dyDescent="0.2">
      <c r="A18" s="305"/>
      <c r="B18" s="23">
        <v>10</v>
      </c>
      <c r="C18" s="180" t="s">
        <v>102</v>
      </c>
      <c r="D18" s="93">
        <f t="shared" si="0"/>
        <v>0</v>
      </c>
      <c r="E18" s="184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9"/>
    </row>
    <row r="19" spans="1:65" s="41" customFormat="1" ht="13.5" thickBot="1" x14ac:dyDescent="0.25">
      <c r="A19" s="306"/>
      <c r="B19" s="30">
        <v>11</v>
      </c>
      <c r="C19" s="95" t="s">
        <v>99</v>
      </c>
      <c r="D19" s="96">
        <f>SUM(D9:D18)</f>
        <v>0</v>
      </c>
      <c r="E19" s="97"/>
      <c r="F19" s="98">
        <f>SUM(F9:F18)</f>
        <v>0</v>
      </c>
      <c r="G19" s="98">
        <f t="shared" ref="G19:BL19" si="1">SUM(G9:G18)</f>
        <v>0</v>
      </c>
      <c r="H19" s="98">
        <f t="shared" si="1"/>
        <v>0</v>
      </c>
      <c r="I19" s="98">
        <f t="shared" si="1"/>
        <v>0</v>
      </c>
      <c r="J19" s="98">
        <f t="shared" si="1"/>
        <v>0</v>
      </c>
      <c r="K19" s="98">
        <f t="shared" si="1"/>
        <v>0</v>
      </c>
      <c r="L19" s="98">
        <f t="shared" si="1"/>
        <v>0</v>
      </c>
      <c r="M19" s="98">
        <f t="shared" si="1"/>
        <v>0</v>
      </c>
      <c r="N19" s="98">
        <f t="shared" si="1"/>
        <v>0</v>
      </c>
      <c r="O19" s="98">
        <f t="shared" si="1"/>
        <v>0</v>
      </c>
      <c r="P19" s="98">
        <f t="shared" si="1"/>
        <v>0</v>
      </c>
      <c r="Q19" s="98">
        <f t="shared" si="1"/>
        <v>0</v>
      </c>
      <c r="R19" s="98">
        <f t="shared" si="1"/>
        <v>0</v>
      </c>
      <c r="S19" s="98">
        <f t="shared" si="1"/>
        <v>0</v>
      </c>
      <c r="T19" s="98">
        <f t="shared" si="1"/>
        <v>0</v>
      </c>
      <c r="U19" s="98">
        <f t="shared" si="1"/>
        <v>0</v>
      </c>
      <c r="V19" s="98">
        <f t="shared" si="1"/>
        <v>0</v>
      </c>
      <c r="W19" s="98">
        <f t="shared" si="1"/>
        <v>0</v>
      </c>
      <c r="X19" s="98">
        <f t="shared" si="1"/>
        <v>0</v>
      </c>
      <c r="Y19" s="98">
        <f t="shared" si="1"/>
        <v>0</v>
      </c>
      <c r="Z19" s="98">
        <f t="shared" si="1"/>
        <v>0</v>
      </c>
      <c r="AA19" s="98">
        <f t="shared" si="1"/>
        <v>0</v>
      </c>
      <c r="AB19" s="98">
        <f t="shared" si="1"/>
        <v>0</v>
      </c>
      <c r="AC19" s="98">
        <f t="shared" si="1"/>
        <v>0</v>
      </c>
      <c r="AD19" s="98">
        <f t="shared" si="1"/>
        <v>0</v>
      </c>
      <c r="AE19" s="98">
        <f t="shared" si="1"/>
        <v>0</v>
      </c>
      <c r="AF19" s="98">
        <f t="shared" si="1"/>
        <v>0</v>
      </c>
      <c r="AG19" s="98">
        <f t="shared" si="1"/>
        <v>0</v>
      </c>
      <c r="AH19" s="98">
        <f t="shared" si="1"/>
        <v>0</v>
      </c>
      <c r="AI19" s="98">
        <f t="shared" si="1"/>
        <v>0</v>
      </c>
      <c r="AJ19" s="98">
        <f t="shared" si="1"/>
        <v>0</v>
      </c>
      <c r="AK19" s="98">
        <f t="shared" si="1"/>
        <v>0</v>
      </c>
      <c r="AL19" s="98">
        <f t="shared" si="1"/>
        <v>0</v>
      </c>
      <c r="AM19" s="98">
        <f t="shared" si="1"/>
        <v>0</v>
      </c>
      <c r="AN19" s="98">
        <f t="shared" si="1"/>
        <v>0</v>
      </c>
      <c r="AO19" s="98">
        <f t="shared" si="1"/>
        <v>0</v>
      </c>
      <c r="AP19" s="98">
        <f t="shared" si="1"/>
        <v>0</v>
      </c>
      <c r="AQ19" s="98">
        <f t="shared" si="1"/>
        <v>0</v>
      </c>
      <c r="AR19" s="98">
        <f t="shared" si="1"/>
        <v>0</v>
      </c>
      <c r="AS19" s="98">
        <f t="shared" si="1"/>
        <v>0</v>
      </c>
      <c r="AT19" s="98">
        <f t="shared" si="1"/>
        <v>0</v>
      </c>
      <c r="AU19" s="98">
        <f t="shared" si="1"/>
        <v>0</v>
      </c>
      <c r="AV19" s="98">
        <f t="shared" si="1"/>
        <v>0</v>
      </c>
      <c r="AW19" s="98">
        <f t="shared" si="1"/>
        <v>0</v>
      </c>
      <c r="AX19" s="98">
        <f t="shared" si="1"/>
        <v>0</v>
      </c>
      <c r="AY19" s="98">
        <f t="shared" si="1"/>
        <v>0</v>
      </c>
      <c r="AZ19" s="98">
        <f t="shared" si="1"/>
        <v>0</v>
      </c>
      <c r="BA19" s="98">
        <f t="shared" si="1"/>
        <v>0</v>
      </c>
      <c r="BB19" s="98">
        <f t="shared" si="1"/>
        <v>0</v>
      </c>
      <c r="BC19" s="98">
        <f t="shared" si="1"/>
        <v>0</v>
      </c>
      <c r="BD19" s="98">
        <f t="shared" si="1"/>
        <v>0</v>
      </c>
      <c r="BE19" s="98">
        <f t="shared" si="1"/>
        <v>0</v>
      </c>
      <c r="BF19" s="98">
        <f t="shared" si="1"/>
        <v>0</v>
      </c>
      <c r="BG19" s="98">
        <f t="shared" si="1"/>
        <v>0</v>
      </c>
      <c r="BH19" s="98">
        <f t="shared" si="1"/>
        <v>0</v>
      </c>
      <c r="BI19" s="98">
        <f t="shared" si="1"/>
        <v>0</v>
      </c>
      <c r="BJ19" s="98">
        <f t="shared" si="1"/>
        <v>0</v>
      </c>
      <c r="BK19" s="98">
        <f t="shared" si="1"/>
        <v>0</v>
      </c>
      <c r="BL19" s="98">
        <f t="shared" si="1"/>
        <v>0</v>
      </c>
      <c r="BM19" s="32">
        <f>SUM(BM9:BM18)</f>
        <v>0</v>
      </c>
    </row>
    <row r="20" spans="1:65" s="41" customFormat="1" ht="12.75" customHeight="1" x14ac:dyDescent="0.2">
      <c r="A20" s="304" t="s">
        <v>115</v>
      </c>
      <c r="B20" s="26">
        <v>12</v>
      </c>
      <c r="C20" s="99" t="s">
        <v>103</v>
      </c>
      <c r="D20" s="92">
        <f>SUM(F20:BM20)</f>
        <v>0</v>
      </c>
      <c r="E20" s="94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8"/>
    </row>
    <row r="21" spans="1:65" s="41" customFormat="1" x14ac:dyDescent="0.2">
      <c r="A21" s="305"/>
      <c r="B21" s="23">
        <v>13</v>
      </c>
      <c r="C21" s="91" t="s">
        <v>104</v>
      </c>
      <c r="D21" s="93">
        <f>SUM(F21:BM21)</f>
        <v>0</v>
      </c>
      <c r="E21" s="79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9"/>
    </row>
    <row r="22" spans="1:65" s="41" customFormat="1" x14ac:dyDescent="0.2">
      <c r="A22" s="305"/>
      <c r="B22" s="23">
        <v>14</v>
      </c>
      <c r="C22" s="91" t="s">
        <v>105</v>
      </c>
      <c r="D22" s="93">
        <f>SUM(F22:BM22)</f>
        <v>0</v>
      </c>
      <c r="E22" s="79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9"/>
    </row>
    <row r="23" spans="1:65" s="41" customFormat="1" x14ac:dyDescent="0.2">
      <c r="A23" s="305"/>
      <c r="B23" s="23">
        <v>15</v>
      </c>
      <c r="C23" s="91" t="s">
        <v>113</v>
      </c>
      <c r="D23" s="93">
        <f>SUM(F23:BM23)</f>
        <v>0</v>
      </c>
      <c r="E23" s="79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9"/>
    </row>
    <row r="24" spans="1:65" s="41" customFormat="1" x14ac:dyDescent="0.2">
      <c r="A24" s="305"/>
      <c r="B24" s="23">
        <v>16</v>
      </c>
      <c r="C24" s="91" t="s">
        <v>114</v>
      </c>
      <c r="D24" s="93">
        <f>SUM(F24:BM24)</f>
        <v>0</v>
      </c>
      <c r="E24" s="79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9"/>
    </row>
    <row r="25" spans="1:65" s="41" customFormat="1" ht="13.5" thickBot="1" x14ac:dyDescent="0.25">
      <c r="A25" s="306"/>
      <c r="B25" s="30">
        <v>17</v>
      </c>
      <c r="C25" s="95" t="s">
        <v>106</v>
      </c>
      <c r="D25" s="96">
        <f>SUM(D20:D24)</f>
        <v>0</v>
      </c>
      <c r="E25" s="97"/>
      <c r="F25" s="98">
        <f>SUM(F20:F24)</f>
        <v>0</v>
      </c>
      <c r="G25" s="98">
        <f t="shared" ref="G25:BM25" si="2">SUM(G20:G24)</f>
        <v>0</v>
      </c>
      <c r="H25" s="98">
        <f t="shared" si="2"/>
        <v>0</v>
      </c>
      <c r="I25" s="98">
        <f t="shared" si="2"/>
        <v>0</v>
      </c>
      <c r="J25" s="98">
        <f t="shared" si="2"/>
        <v>0</v>
      </c>
      <c r="K25" s="98">
        <f t="shared" si="2"/>
        <v>0</v>
      </c>
      <c r="L25" s="98">
        <f t="shared" si="2"/>
        <v>0</v>
      </c>
      <c r="M25" s="98">
        <f t="shared" si="2"/>
        <v>0</v>
      </c>
      <c r="N25" s="98">
        <f t="shared" si="2"/>
        <v>0</v>
      </c>
      <c r="O25" s="98">
        <f t="shared" si="2"/>
        <v>0</v>
      </c>
      <c r="P25" s="98">
        <f t="shared" si="2"/>
        <v>0</v>
      </c>
      <c r="Q25" s="98">
        <f t="shared" si="2"/>
        <v>0</v>
      </c>
      <c r="R25" s="98">
        <f t="shared" si="2"/>
        <v>0</v>
      </c>
      <c r="S25" s="98">
        <f t="shared" si="2"/>
        <v>0</v>
      </c>
      <c r="T25" s="98">
        <f t="shared" si="2"/>
        <v>0</v>
      </c>
      <c r="U25" s="98">
        <f t="shared" si="2"/>
        <v>0</v>
      </c>
      <c r="V25" s="98">
        <f t="shared" si="2"/>
        <v>0</v>
      </c>
      <c r="W25" s="98">
        <f t="shared" si="2"/>
        <v>0</v>
      </c>
      <c r="X25" s="98">
        <f t="shared" si="2"/>
        <v>0</v>
      </c>
      <c r="Y25" s="98">
        <f t="shared" si="2"/>
        <v>0</v>
      </c>
      <c r="Z25" s="98">
        <f t="shared" si="2"/>
        <v>0</v>
      </c>
      <c r="AA25" s="98">
        <f t="shared" si="2"/>
        <v>0</v>
      </c>
      <c r="AB25" s="98">
        <f t="shared" si="2"/>
        <v>0</v>
      </c>
      <c r="AC25" s="98">
        <f t="shared" si="2"/>
        <v>0</v>
      </c>
      <c r="AD25" s="98">
        <f t="shared" si="2"/>
        <v>0</v>
      </c>
      <c r="AE25" s="98">
        <f t="shared" si="2"/>
        <v>0</v>
      </c>
      <c r="AF25" s="98">
        <f t="shared" si="2"/>
        <v>0</v>
      </c>
      <c r="AG25" s="98">
        <f t="shared" si="2"/>
        <v>0</v>
      </c>
      <c r="AH25" s="98">
        <f t="shared" si="2"/>
        <v>0</v>
      </c>
      <c r="AI25" s="98">
        <f t="shared" si="2"/>
        <v>0</v>
      </c>
      <c r="AJ25" s="98">
        <f t="shared" si="2"/>
        <v>0</v>
      </c>
      <c r="AK25" s="98">
        <f t="shared" si="2"/>
        <v>0</v>
      </c>
      <c r="AL25" s="98">
        <f t="shared" si="2"/>
        <v>0</v>
      </c>
      <c r="AM25" s="98">
        <f t="shared" si="2"/>
        <v>0</v>
      </c>
      <c r="AN25" s="98">
        <f t="shared" si="2"/>
        <v>0</v>
      </c>
      <c r="AO25" s="98">
        <f t="shared" si="2"/>
        <v>0</v>
      </c>
      <c r="AP25" s="98">
        <f t="shared" si="2"/>
        <v>0</v>
      </c>
      <c r="AQ25" s="98">
        <f t="shared" si="2"/>
        <v>0</v>
      </c>
      <c r="AR25" s="98">
        <f t="shared" si="2"/>
        <v>0</v>
      </c>
      <c r="AS25" s="98">
        <f t="shared" si="2"/>
        <v>0</v>
      </c>
      <c r="AT25" s="98">
        <f t="shared" si="2"/>
        <v>0</v>
      </c>
      <c r="AU25" s="98">
        <f t="shared" si="2"/>
        <v>0</v>
      </c>
      <c r="AV25" s="98">
        <f t="shared" si="2"/>
        <v>0</v>
      </c>
      <c r="AW25" s="98">
        <f t="shared" si="2"/>
        <v>0</v>
      </c>
      <c r="AX25" s="98">
        <f t="shared" si="2"/>
        <v>0</v>
      </c>
      <c r="AY25" s="98">
        <f t="shared" si="2"/>
        <v>0</v>
      </c>
      <c r="AZ25" s="98">
        <f t="shared" si="2"/>
        <v>0</v>
      </c>
      <c r="BA25" s="98">
        <f t="shared" si="2"/>
        <v>0</v>
      </c>
      <c r="BB25" s="98">
        <f t="shared" si="2"/>
        <v>0</v>
      </c>
      <c r="BC25" s="98">
        <f t="shared" si="2"/>
        <v>0</v>
      </c>
      <c r="BD25" s="98">
        <f t="shared" si="2"/>
        <v>0</v>
      </c>
      <c r="BE25" s="98">
        <f t="shared" si="2"/>
        <v>0</v>
      </c>
      <c r="BF25" s="98">
        <f t="shared" si="2"/>
        <v>0</v>
      </c>
      <c r="BG25" s="98">
        <f t="shared" si="2"/>
        <v>0</v>
      </c>
      <c r="BH25" s="98">
        <f t="shared" si="2"/>
        <v>0</v>
      </c>
      <c r="BI25" s="98">
        <f t="shared" si="2"/>
        <v>0</v>
      </c>
      <c r="BJ25" s="98">
        <f t="shared" si="2"/>
        <v>0</v>
      </c>
      <c r="BK25" s="98">
        <f t="shared" si="2"/>
        <v>0</v>
      </c>
      <c r="BL25" s="98">
        <f t="shared" si="2"/>
        <v>0</v>
      </c>
      <c r="BM25" s="32">
        <f t="shared" si="2"/>
        <v>0</v>
      </c>
    </row>
    <row r="26" spans="1:65" s="41" customFormat="1" x14ac:dyDescent="0.2">
      <c r="A26" s="295" t="s">
        <v>108</v>
      </c>
      <c r="B26" s="26">
        <v>18</v>
      </c>
      <c r="C26" s="12" t="s">
        <v>75</v>
      </c>
      <c r="D26" s="92">
        <f>SUM(F26:BM26)</f>
        <v>0</v>
      </c>
      <c r="E26" s="94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8"/>
    </row>
    <row r="27" spans="1:65" s="41" customFormat="1" x14ac:dyDescent="0.2">
      <c r="A27" s="296"/>
      <c r="B27" s="23">
        <v>19</v>
      </c>
      <c r="C27" s="50" t="s">
        <v>77</v>
      </c>
      <c r="D27" s="93">
        <f t="shared" ref="D27:D37" si="3">SUM(F27:BM27)</f>
        <v>0</v>
      </c>
      <c r="E27" s="79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9"/>
    </row>
    <row r="28" spans="1:65" s="41" customFormat="1" x14ac:dyDescent="0.2">
      <c r="A28" s="296"/>
      <c r="B28" s="23">
        <v>20</v>
      </c>
      <c r="C28" s="50" t="s">
        <v>107</v>
      </c>
      <c r="D28" s="93">
        <f t="shared" si="3"/>
        <v>0</v>
      </c>
      <c r="E28" s="79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9"/>
    </row>
    <row r="29" spans="1:65" s="41" customFormat="1" x14ac:dyDescent="0.2">
      <c r="A29" s="296"/>
      <c r="B29" s="23">
        <v>21</v>
      </c>
      <c r="C29" s="50" t="s">
        <v>83</v>
      </c>
      <c r="D29" s="93">
        <f t="shared" si="3"/>
        <v>0</v>
      </c>
      <c r="E29" s="79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9"/>
    </row>
    <row r="30" spans="1:65" s="41" customFormat="1" x14ac:dyDescent="0.2">
      <c r="A30" s="296"/>
      <c r="B30" s="23">
        <v>22</v>
      </c>
      <c r="C30" s="50" t="s">
        <v>84</v>
      </c>
      <c r="D30" s="93">
        <f t="shared" si="3"/>
        <v>0</v>
      </c>
      <c r="E30" s="79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9"/>
    </row>
    <row r="31" spans="1:65" s="41" customFormat="1" x14ac:dyDescent="0.2">
      <c r="A31" s="296"/>
      <c r="B31" s="23">
        <v>23</v>
      </c>
      <c r="C31" s="50" t="s">
        <v>87</v>
      </c>
      <c r="D31" s="93">
        <f t="shared" si="3"/>
        <v>0</v>
      </c>
      <c r="E31" s="79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9"/>
    </row>
    <row r="32" spans="1:65" s="41" customFormat="1" x14ac:dyDescent="0.2">
      <c r="A32" s="296"/>
      <c r="B32" s="23">
        <v>24</v>
      </c>
      <c r="C32" s="50" t="s">
        <v>90</v>
      </c>
      <c r="D32" s="93">
        <f t="shared" si="3"/>
        <v>0</v>
      </c>
      <c r="E32" s="79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9"/>
    </row>
    <row r="33" spans="1:65" s="41" customFormat="1" x14ac:dyDescent="0.2">
      <c r="A33" s="296"/>
      <c r="B33" s="23">
        <v>25</v>
      </c>
      <c r="C33" s="50" t="s">
        <v>94</v>
      </c>
      <c r="D33" s="93">
        <f t="shared" si="3"/>
        <v>0</v>
      </c>
      <c r="E33" s="79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9"/>
    </row>
    <row r="34" spans="1:65" s="41" customFormat="1" x14ac:dyDescent="0.2">
      <c r="A34" s="296"/>
      <c r="B34" s="23">
        <v>26</v>
      </c>
      <c r="C34" s="50" t="s">
        <v>95</v>
      </c>
      <c r="D34" s="93">
        <f t="shared" si="3"/>
        <v>0</v>
      </c>
      <c r="E34" s="79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9"/>
    </row>
    <row r="35" spans="1:65" s="41" customFormat="1" x14ac:dyDescent="0.2">
      <c r="A35" s="296"/>
      <c r="B35" s="23">
        <v>27</v>
      </c>
      <c r="C35" s="50" t="s">
        <v>95</v>
      </c>
      <c r="D35" s="93">
        <f t="shared" si="3"/>
        <v>0</v>
      </c>
      <c r="E35" s="79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9"/>
    </row>
    <row r="36" spans="1:65" s="41" customFormat="1" x14ac:dyDescent="0.2">
      <c r="A36" s="296"/>
      <c r="B36" s="23">
        <v>28</v>
      </c>
      <c r="C36" s="50" t="s">
        <v>95</v>
      </c>
      <c r="D36" s="93">
        <f t="shared" si="3"/>
        <v>0</v>
      </c>
      <c r="E36" s="79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9"/>
    </row>
    <row r="37" spans="1:65" s="41" customFormat="1" x14ac:dyDescent="0.2">
      <c r="A37" s="296"/>
      <c r="B37" s="23">
        <v>29</v>
      </c>
      <c r="C37" s="50" t="s">
        <v>95</v>
      </c>
      <c r="D37" s="93">
        <f t="shared" si="3"/>
        <v>0</v>
      </c>
      <c r="E37" s="79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9"/>
    </row>
    <row r="38" spans="1:65" s="41" customFormat="1" ht="13.5" thickBot="1" x14ac:dyDescent="0.25">
      <c r="A38" s="297"/>
      <c r="B38" s="30">
        <v>30</v>
      </c>
      <c r="C38" s="95" t="s">
        <v>110</v>
      </c>
      <c r="D38" s="96">
        <f>SUM(D26:D37)</f>
        <v>0</v>
      </c>
      <c r="E38" s="97"/>
      <c r="F38" s="98">
        <f>SUM(F26:F37)</f>
        <v>0</v>
      </c>
      <c r="G38" s="98">
        <f t="shared" ref="G38:BM38" si="4">SUM(G26:G37)</f>
        <v>0</v>
      </c>
      <c r="H38" s="98">
        <f t="shared" si="4"/>
        <v>0</v>
      </c>
      <c r="I38" s="98">
        <f t="shared" si="4"/>
        <v>0</v>
      </c>
      <c r="J38" s="98">
        <f t="shared" si="4"/>
        <v>0</v>
      </c>
      <c r="K38" s="98">
        <f t="shared" si="4"/>
        <v>0</v>
      </c>
      <c r="L38" s="98">
        <f t="shared" si="4"/>
        <v>0</v>
      </c>
      <c r="M38" s="98">
        <f t="shared" si="4"/>
        <v>0</v>
      </c>
      <c r="N38" s="98">
        <f t="shared" si="4"/>
        <v>0</v>
      </c>
      <c r="O38" s="98">
        <f t="shared" si="4"/>
        <v>0</v>
      </c>
      <c r="P38" s="98">
        <f t="shared" si="4"/>
        <v>0</v>
      </c>
      <c r="Q38" s="98">
        <f t="shared" si="4"/>
        <v>0</v>
      </c>
      <c r="R38" s="98">
        <f t="shared" si="4"/>
        <v>0</v>
      </c>
      <c r="S38" s="98">
        <f t="shared" si="4"/>
        <v>0</v>
      </c>
      <c r="T38" s="98">
        <f t="shared" si="4"/>
        <v>0</v>
      </c>
      <c r="U38" s="98">
        <f t="shared" si="4"/>
        <v>0</v>
      </c>
      <c r="V38" s="98">
        <f t="shared" si="4"/>
        <v>0</v>
      </c>
      <c r="W38" s="98">
        <f t="shared" si="4"/>
        <v>0</v>
      </c>
      <c r="X38" s="98">
        <f t="shared" si="4"/>
        <v>0</v>
      </c>
      <c r="Y38" s="98">
        <f t="shared" si="4"/>
        <v>0</v>
      </c>
      <c r="Z38" s="98">
        <f t="shared" si="4"/>
        <v>0</v>
      </c>
      <c r="AA38" s="98">
        <f t="shared" si="4"/>
        <v>0</v>
      </c>
      <c r="AB38" s="98">
        <f t="shared" si="4"/>
        <v>0</v>
      </c>
      <c r="AC38" s="98">
        <f t="shared" si="4"/>
        <v>0</v>
      </c>
      <c r="AD38" s="98">
        <f t="shared" si="4"/>
        <v>0</v>
      </c>
      <c r="AE38" s="98">
        <f t="shared" si="4"/>
        <v>0</v>
      </c>
      <c r="AF38" s="98">
        <f t="shared" si="4"/>
        <v>0</v>
      </c>
      <c r="AG38" s="98">
        <f t="shared" si="4"/>
        <v>0</v>
      </c>
      <c r="AH38" s="98">
        <f t="shared" si="4"/>
        <v>0</v>
      </c>
      <c r="AI38" s="98">
        <f t="shared" si="4"/>
        <v>0</v>
      </c>
      <c r="AJ38" s="98">
        <f t="shared" si="4"/>
        <v>0</v>
      </c>
      <c r="AK38" s="98">
        <f t="shared" si="4"/>
        <v>0</v>
      </c>
      <c r="AL38" s="98">
        <f t="shared" si="4"/>
        <v>0</v>
      </c>
      <c r="AM38" s="98">
        <f t="shared" si="4"/>
        <v>0</v>
      </c>
      <c r="AN38" s="98">
        <f t="shared" si="4"/>
        <v>0</v>
      </c>
      <c r="AO38" s="98">
        <f t="shared" si="4"/>
        <v>0</v>
      </c>
      <c r="AP38" s="98">
        <f t="shared" si="4"/>
        <v>0</v>
      </c>
      <c r="AQ38" s="98">
        <f t="shared" si="4"/>
        <v>0</v>
      </c>
      <c r="AR38" s="98">
        <f t="shared" si="4"/>
        <v>0</v>
      </c>
      <c r="AS38" s="98">
        <f t="shared" si="4"/>
        <v>0</v>
      </c>
      <c r="AT38" s="98">
        <f t="shared" si="4"/>
        <v>0</v>
      </c>
      <c r="AU38" s="98">
        <f t="shared" si="4"/>
        <v>0</v>
      </c>
      <c r="AV38" s="98">
        <f t="shared" si="4"/>
        <v>0</v>
      </c>
      <c r="AW38" s="98">
        <f t="shared" si="4"/>
        <v>0</v>
      </c>
      <c r="AX38" s="98">
        <f t="shared" si="4"/>
        <v>0</v>
      </c>
      <c r="AY38" s="98">
        <f t="shared" si="4"/>
        <v>0</v>
      </c>
      <c r="AZ38" s="98">
        <f t="shared" si="4"/>
        <v>0</v>
      </c>
      <c r="BA38" s="98">
        <f t="shared" si="4"/>
        <v>0</v>
      </c>
      <c r="BB38" s="98">
        <f t="shared" si="4"/>
        <v>0</v>
      </c>
      <c r="BC38" s="98">
        <f t="shared" si="4"/>
        <v>0</v>
      </c>
      <c r="BD38" s="98">
        <f t="shared" si="4"/>
        <v>0</v>
      </c>
      <c r="BE38" s="98">
        <f t="shared" si="4"/>
        <v>0</v>
      </c>
      <c r="BF38" s="98">
        <f t="shared" si="4"/>
        <v>0</v>
      </c>
      <c r="BG38" s="98">
        <f t="shared" si="4"/>
        <v>0</v>
      </c>
      <c r="BH38" s="98">
        <f t="shared" si="4"/>
        <v>0</v>
      </c>
      <c r="BI38" s="98">
        <f t="shared" si="4"/>
        <v>0</v>
      </c>
      <c r="BJ38" s="98">
        <f t="shared" si="4"/>
        <v>0</v>
      </c>
      <c r="BK38" s="98">
        <f t="shared" si="4"/>
        <v>0</v>
      </c>
      <c r="BL38" s="98">
        <f t="shared" si="4"/>
        <v>0</v>
      </c>
      <c r="BM38" s="32">
        <f t="shared" si="4"/>
        <v>0</v>
      </c>
    </row>
    <row r="39" spans="1:65" s="41" customFormat="1" x14ac:dyDescent="0.2">
      <c r="A39" s="295" t="s">
        <v>109</v>
      </c>
      <c r="B39" s="26">
        <v>31</v>
      </c>
      <c r="C39" s="12" t="s">
        <v>76</v>
      </c>
      <c r="D39" s="92">
        <f>SUM(F39:BM39)</f>
        <v>0</v>
      </c>
      <c r="E39" s="94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8"/>
    </row>
    <row r="40" spans="1:65" s="41" customFormat="1" x14ac:dyDescent="0.2">
      <c r="A40" s="296"/>
      <c r="B40" s="23">
        <v>32</v>
      </c>
      <c r="C40" s="50" t="s">
        <v>78</v>
      </c>
      <c r="D40" s="93">
        <f t="shared" ref="D40:D55" si="5">SUM(F40:BM40)</f>
        <v>0</v>
      </c>
      <c r="E40" s="79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9"/>
    </row>
    <row r="41" spans="1:65" s="41" customFormat="1" x14ac:dyDescent="0.2">
      <c r="A41" s="296"/>
      <c r="B41" s="23">
        <v>33</v>
      </c>
      <c r="C41" s="50" t="s">
        <v>79</v>
      </c>
      <c r="D41" s="93">
        <f t="shared" si="5"/>
        <v>0</v>
      </c>
      <c r="E41" s="79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9"/>
    </row>
    <row r="42" spans="1:65" s="41" customFormat="1" x14ac:dyDescent="0.2">
      <c r="A42" s="296"/>
      <c r="B42" s="23">
        <v>34</v>
      </c>
      <c r="C42" s="50" t="s">
        <v>80</v>
      </c>
      <c r="D42" s="93">
        <f t="shared" si="5"/>
        <v>0</v>
      </c>
      <c r="E42" s="79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9"/>
    </row>
    <row r="43" spans="1:65" s="41" customFormat="1" x14ac:dyDescent="0.2">
      <c r="A43" s="296"/>
      <c r="B43" s="23">
        <v>35</v>
      </c>
      <c r="C43" s="50" t="s">
        <v>81</v>
      </c>
      <c r="D43" s="93">
        <f t="shared" si="5"/>
        <v>0</v>
      </c>
      <c r="E43" s="79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9"/>
    </row>
    <row r="44" spans="1:65" s="41" customFormat="1" x14ac:dyDescent="0.2">
      <c r="A44" s="296"/>
      <c r="B44" s="23">
        <v>36</v>
      </c>
      <c r="C44" s="50" t="s">
        <v>82</v>
      </c>
      <c r="D44" s="93">
        <f t="shared" si="5"/>
        <v>0</v>
      </c>
      <c r="E44" s="79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9"/>
    </row>
    <row r="45" spans="1:65" s="41" customFormat="1" x14ac:dyDescent="0.2">
      <c r="A45" s="296"/>
      <c r="B45" s="23">
        <v>37</v>
      </c>
      <c r="C45" s="50" t="s">
        <v>85</v>
      </c>
      <c r="D45" s="93">
        <f t="shared" si="5"/>
        <v>0</v>
      </c>
      <c r="E45" s="79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9"/>
    </row>
    <row r="46" spans="1:65" s="41" customFormat="1" x14ac:dyDescent="0.2">
      <c r="A46" s="296"/>
      <c r="B46" s="23">
        <v>38</v>
      </c>
      <c r="C46" s="50" t="s">
        <v>86</v>
      </c>
      <c r="D46" s="93">
        <f t="shared" si="5"/>
        <v>0</v>
      </c>
      <c r="E46" s="79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9"/>
    </row>
    <row r="47" spans="1:65" s="41" customFormat="1" x14ac:dyDescent="0.2">
      <c r="A47" s="296"/>
      <c r="B47" s="23">
        <v>39</v>
      </c>
      <c r="C47" s="50" t="s">
        <v>88</v>
      </c>
      <c r="D47" s="93">
        <f t="shared" si="5"/>
        <v>0</v>
      </c>
      <c r="E47" s="79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9"/>
    </row>
    <row r="48" spans="1:65" s="41" customFormat="1" x14ac:dyDescent="0.2">
      <c r="A48" s="296"/>
      <c r="B48" s="23">
        <v>40</v>
      </c>
      <c r="C48" s="50" t="s">
        <v>89</v>
      </c>
      <c r="D48" s="93">
        <f t="shared" si="5"/>
        <v>0</v>
      </c>
      <c r="E48" s="79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9"/>
    </row>
    <row r="49" spans="1:66" s="41" customFormat="1" x14ac:dyDescent="0.2">
      <c r="A49" s="296"/>
      <c r="B49" s="23">
        <v>41</v>
      </c>
      <c r="C49" s="50" t="s">
        <v>91</v>
      </c>
      <c r="D49" s="93">
        <f t="shared" si="5"/>
        <v>0</v>
      </c>
      <c r="E49" s="79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9"/>
    </row>
    <row r="50" spans="1:66" s="41" customFormat="1" x14ac:dyDescent="0.2">
      <c r="A50" s="296"/>
      <c r="B50" s="23">
        <v>42</v>
      </c>
      <c r="C50" s="50" t="s">
        <v>92</v>
      </c>
      <c r="D50" s="93">
        <f t="shared" si="5"/>
        <v>0</v>
      </c>
      <c r="E50" s="79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9"/>
    </row>
    <row r="51" spans="1:66" s="41" customFormat="1" x14ac:dyDescent="0.2">
      <c r="A51" s="296"/>
      <c r="B51" s="23">
        <v>43</v>
      </c>
      <c r="C51" s="50" t="s">
        <v>93</v>
      </c>
      <c r="D51" s="93">
        <f t="shared" si="5"/>
        <v>0</v>
      </c>
      <c r="E51" s="79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9"/>
    </row>
    <row r="52" spans="1:66" s="41" customFormat="1" x14ac:dyDescent="0.2">
      <c r="A52" s="296"/>
      <c r="B52" s="23">
        <v>44</v>
      </c>
      <c r="C52" s="50" t="s">
        <v>150</v>
      </c>
      <c r="D52" s="93">
        <f t="shared" si="5"/>
        <v>0</v>
      </c>
      <c r="E52" s="184"/>
      <c r="F52" s="171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  <c r="AX52" s="207"/>
      <c r="AY52" s="207"/>
      <c r="AZ52" s="207"/>
      <c r="BA52" s="207"/>
      <c r="BB52" s="207"/>
      <c r="BC52" s="207"/>
      <c r="BD52" s="207"/>
      <c r="BE52" s="207"/>
      <c r="BF52" s="207"/>
      <c r="BG52" s="207"/>
      <c r="BH52" s="207"/>
      <c r="BI52" s="207"/>
      <c r="BJ52" s="207"/>
      <c r="BK52" s="207"/>
      <c r="BL52" s="207"/>
      <c r="BM52" s="207"/>
    </row>
    <row r="53" spans="1:66" s="41" customFormat="1" x14ac:dyDescent="0.2">
      <c r="A53" s="296"/>
      <c r="B53" s="23">
        <v>45</v>
      </c>
      <c r="C53" s="50" t="s">
        <v>95</v>
      </c>
      <c r="D53" s="93">
        <f t="shared" si="5"/>
        <v>0</v>
      </c>
      <c r="E53" s="79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9"/>
    </row>
    <row r="54" spans="1:66" s="41" customFormat="1" x14ac:dyDescent="0.2">
      <c r="A54" s="296"/>
      <c r="B54" s="23">
        <v>46</v>
      </c>
      <c r="C54" s="50" t="s">
        <v>95</v>
      </c>
      <c r="D54" s="93">
        <f t="shared" si="5"/>
        <v>0</v>
      </c>
      <c r="E54" s="79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9"/>
    </row>
    <row r="55" spans="1:66" s="41" customFormat="1" x14ac:dyDescent="0.2">
      <c r="A55" s="296"/>
      <c r="B55" s="23">
        <v>47</v>
      </c>
      <c r="C55" s="50" t="s">
        <v>95</v>
      </c>
      <c r="D55" s="93">
        <f t="shared" si="5"/>
        <v>0</v>
      </c>
      <c r="E55" s="79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9"/>
    </row>
    <row r="56" spans="1:66" s="41" customFormat="1" ht="13.5" thickBot="1" x14ac:dyDescent="0.25">
      <c r="A56" s="297"/>
      <c r="B56" s="30">
        <v>48</v>
      </c>
      <c r="C56" s="95" t="s">
        <v>117</v>
      </c>
      <c r="D56" s="96">
        <f>SUM(D39:D55)</f>
        <v>0</v>
      </c>
      <c r="E56" s="97"/>
      <c r="F56" s="98">
        <f>SUM(F39:F55)</f>
        <v>0</v>
      </c>
      <c r="G56" s="98">
        <f>SUM(G39:G55)</f>
        <v>0</v>
      </c>
      <c r="H56" s="98">
        <f t="shared" ref="H56:BM56" si="6">SUM(H39:H55)</f>
        <v>0</v>
      </c>
      <c r="I56" s="98">
        <f t="shared" si="6"/>
        <v>0</v>
      </c>
      <c r="J56" s="98">
        <f t="shared" si="6"/>
        <v>0</v>
      </c>
      <c r="K56" s="98">
        <f t="shared" si="6"/>
        <v>0</v>
      </c>
      <c r="L56" s="98">
        <f t="shared" si="6"/>
        <v>0</v>
      </c>
      <c r="M56" s="98">
        <f t="shared" si="6"/>
        <v>0</v>
      </c>
      <c r="N56" s="98">
        <f t="shared" si="6"/>
        <v>0</v>
      </c>
      <c r="O56" s="98">
        <f t="shared" si="6"/>
        <v>0</v>
      </c>
      <c r="P56" s="98">
        <f t="shared" si="6"/>
        <v>0</v>
      </c>
      <c r="Q56" s="98">
        <f t="shared" si="6"/>
        <v>0</v>
      </c>
      <c r="R56" s="98">
        <f t="shared" si="6"/>
        <v>0</v>
      </c>
      <c r="S56" s="98">
        <f t="shared" si="6"/>
        <v>0</v>
      </c>
      <c r="T56" s="98">
        <f t="shared" si="6"/>
        <v>0</v>
      </c>
      <c r="U56" s="98">
        <f t="shared" si="6"/>
        <v>0</v>
      </c>
      <c r="V56" s="98">
        <f t="shared" si="6"/>
        <v>0</v>
      </c>
      <c r="W56" s="98">
        <f t="shared" si="6"/>
        <v>0</v>
      </c>
      <c r="X56" s="98">
        <f t="shared" si="6"/>
        <v>0</v>
      </c>
      <c r="Y56" s="98">
        <f t="shared" si="6"/>
        <v>0</v>
      </c>
      <c r="Z56" s="98">
        <f t="shared" si="6"/>
        <v>0</v>
      </c>
      <c r="AA56" s="98">
        <f t="shared" si="6"/>
        <v>0</v>
      </c>
      <c r="AB56" s="98">
        <f t="shared" si="6"/>
        <v>0</v>
      </c>
      <c r="AC56" s="98">
        <f t="shared" si="6"/>
        <v>0</v>
      </c>
      <c r="AD56" s="98">
        <f t="shared" si="6"/>
        <v>0</v>
      </c>
      <c r="AE56" s="98">
        <f t="shared" si="6"/>
        <v>0</v>
      </c>
      <c r="AF56" s="98">
        <f t="shared" si="6"/>
        <v>0</v>
      </c>
      <c r="AG56" s="98">
        <f t="shared" si="6"/>
        <v>0</v>
      </c>
      <c r="AH56" s="98">
        <f t="shared" si="6"/>
        <v>0</v>
      </c>
      <c r="AI56" s="98">
        <f t="shared" si="6"/>
        <v>0</v>
      </c>
      <c r="AJ56" s="98">
        <f t="shared" si="6"/>
        <v>0</v>
      </c>
      <c r="AK56" s="98">
        <f t="shared" si="6"/>
        <v>0</v>
      </c>
      <c r="AL56" s="98">
        <f t="shared" si="6"/>
        <v>0</v>
      </c>
      <c r="AM56" s="98">
        <f t="shared" si="6"/>
        <v>0</v>
      </c>
      <c r="AN56" s="98">
        <f t="shared" si="6"/>
        <v>0</v>
      </c>
      <c r="AO56" s="98">
        <f t="shared" si="6"/>
        <v>0</v>
      </c>
      <c r="AP56" s="98">
        <f t="shared" si="6"/>
        <v>0</v>
      </c>
      <c r="AQ56" s="98">
        <f t="shared" si="6"/>
        <v>0</v>
      </c>
      <c r="AR56" s="98">
        <f t="shared" si="6"/>
        <v>0</v>
      </c>
      <c r="AS56" s="98">
        <f t="shared" si="6"/>
        <v>0</v>
      </c>
      <c r="AT56" s="98">
        <f t="shared" si="6"/>
        <v>0</v>
      </c>
      <c r="AU56" s="98">
        <f t="shared" si="6"/>
        <v>0</v>
      </c>
      <c r="AV56" s="98">
        <f t="shared" si="6"/>
        <v>0</v>
      </c>
      <c r="AW56" s="98">
        <f t="shared" si="6"/>
        <v>0</v>
      </c>
      <c r="AX56" s="98">
        <f t="shared" si="6"/>
        <v>0</v>
      </c>
      <c r="AY56" s="98">
        <f t="shared" si="6"/>
        <v>0</v>
      </c>
      <c r="AZ56" s="98">
        <f t="shared" si="6"/>
        <v>0</v>
      </c>
      <c r="BA56" s="98">
        <f t="shared" si="6"/>
        <v>0</v>
      </c>
      <c r="BB56" s="98">
        <f t="shared" si="6"/>
        <v>0</v>
      </c>
      <c r="BC56" s="98">
        <f t="shared" si="6"/>
        <v>0</v>
      </c>
      <c r="BD56" s="98">
        <f t="shared" si="6"/>
        <v>0</v>
      </c>
      <c r="BE56" s="98">
        <f t="shared" si="6"/>
        <v>0</v>
      </c>
      <c r="BF56" s="98">
        <f t="shared" si="6"/>
        <v>0</v>
      </c>
      <c r="BG56" s="98">
        <f t="shared" si="6"/>
        <v>0</v>
      </c>
      <c r="BH56" s="98">
        <f t="shared" si="6"/>
        <v>0</v>
      </c>
      <c r="BI56" s="98">
        <f t="shared" si="6"/>
        <v>0</v>
      </c>
      <c r="BJ56" s="98">
        <f t="shared" si="6"/>
        <v>0</v>
      </c>
      <c r="BK56" s="98">
        <f>SUM(BK39:BK55)</f>
        <v>0</v>
      </c>
      <c r="BL56" s="98">
        <f t="shared" si="6"/>
        <v>0</v>
      </c>
      <c r="BM56" s="32">
        <f t="shared" si="6"/>
        <v>0</v>
      </c>
    </row>
    <row r="57" spans="1:66" s="41" customFormat="1" ht="18.75" thickBot="1" x14ac:dyDescent="0.3">
      <c r="A57" s="31"/>
      <c r="B57" s="31"/>
      <c r="C57" s="100" t="s">
        <v>111</v>
      </c>
      <c r="D57" s="101">
        <f>D19+D25+D38+D56</f>
        <v>0</v>
      </c>
      <c r="E57" s="102"/>
      <c r="F57" s="86">
        <f>F19+F25+F38+F56</f>
        <v>0</v>
      </c>
      <c r="G57" s="86">
        <f t="shared" ref="G57:BM57" si="7">G19+G25+G38+G56</f>
        <v>0</v>
      </c>
      <c r="H57" s="86">
        <f t="shared" si="7"/>
        <v>0</v>
      </c>
      <c r="I57" s="86">
        <f t="shared" si="7"/>
        <v>0</v>
      </c>
      <c r="J57" s="86">
        <f t="shared" si="7"/>
        <v>0</v>
      </c>
      <c r="K57" s="86">
        <f t="shared" si="7"/>
        <v>0</v>
      </c>
      <c r="L57" s="86">
        <f t="shared" si="7"/>
        <v>0</v>
      </c>
      <c r="M57" s="86">
        <f t="shared" si="7"/>
        <v>0</v>
      </c>
      <c r="N57" s="86">
        <f t="shared" si="7"/>
        <v>0</v>
      </c>
      <c r="O57" s="86">
        <f t="shared" si="7"/>
        <v>0</v>
      </c>
      <c r="P57" s="86">
        <f t="shared" si="7"/>
        <v>0</v>
      </c>
      <c r="Q57" s="86">
        <f t="shared" si="7"/>
        <v>0</v>
      </c>
      <c r="R57" s="86">
        <f t="shared" si="7"/>
        <v>0</v>
      </c>
      <c r="S57" s="86">
        <f t="shared" si="7"/>
        <v>0</v>
      </c>
      <c r="T57" s="86">
        <f t="shared" si="7"/>
        <v>0</v>
      </c>
      <c r="U57" s="86">
        <f t="shared" si="7"/>
        <v>0</v>
      </c>
      <c r="V57" s="86">
        <f t="shared" si="7"/>
        <v>0</v>
      </c>
      <c r="W57" s="86">
        <f t="shared" si="7"/>
        <v>0</v>
      </c>
      <c r="X57" s="86">
        <f t="shared" si="7"/>
        <v>0</v>
      </c>
      <c r="Y57" s="86">
        <f t="shared" si="7"/>
        <v>0</v>
      </c>
      <c r="Z57" s="86">
        <f t="shared" si="7"/>
        <v>0</v>
      </c>
      <c r="AA57" s="86">
        <f t="shared" si="7"/>
        <v>0</v>
      </c>
      <c r="AB57" s="86">
        <f t="shared" si="7"/>
        <v>0</v>
      </c>
      <c r="AC57" s="86">
        <f t="shared" si="7"/>
        <v>0</v>
      </c>
      <c r="AD57" s="86">
        <f t="shared" si="7"/>
        <v>0</v>
      </c>
      <c r="AE57" s="86">
        <f t="shared" si="7"/>
        <v>0</v>
      </c>
      <c r="AF57" s="86">
        <f t="shared" si="7"/>
        <v>0</v>
      </c>
      <c r="AG57" s="86">
        <f t="shared" si="7"/>
        <v>0</v>
      </c>
      <c r="AH57" s="86">
        <f t="shared" si="7"/>
        <v>0</v>
      </c>
      <c r="AI57" s="86">
        <f t="shared" si="7"/>
        <v>0</v>
      </c>
      <c r="AJ57" s="86">
        <f t="shared" si="7"/>
        <v>0</v>
      </c>
      <c r="AK57" s="86">
        <f t="shared" si="7"/>
        <v>0</v>
      </c>
      <c r="AL57" s="86">
        <f t="shared" si="7"/>
        <v>0</v>
      </c>
      <c r="AM57" s="86">
        <f t="shared" si="7"/>
        <v>0</v>
      </c>
      <c r="AN57" s="86">
        <f t="shared" si="7"/>
        <v>0</v>
      </c>
      <c r="AO57" s="86">
        <f t="shared" si="7"/>
        <v>0</v>
      </c>
      <c r="AP57" s="86">
        <f t="shared" si="7"/>
        <v>0</v>
      </c>
      <c r="AQ57" s="86">
        <f t="shared" si="7"/>
        <v>0</v>
      </c>
      <c r="AR57" s="86">
        <f t="shared" si="7"/>
        <v>0</v>
      </c>
      <c r="AS57" s="86">
        <f t="shared" si="7"/>
        <v>0</v>
      </c>
      <c r="AT57" s="86">
        <f t="shared" si="7"/>
        <v>0</v>
      </c>
      <c r="AU57" s="86">
        <f t="shared" si="7"/>
        <v>0</v>
      </c>
      <c r="AV57" s="86">
        <f t="shared" si="7"/>
        <v>0</v>
      </c>
      <c r="AW57" s="86">
        <f t="shared" si="7"/>
        <v>0</v>
      </c>
      <c r="AX57" s="86">
        <f t="shared" si="7"/>
        <v>0</v>
      </c>
      <c r="AY57" s="86">
        <f t="shared" si="7"/>
        <v>0</v>
      </c>
      <c r="AZ57" s="86">
        <f t="shared" si="7"/>
        <v>0</v>
      </c>
      <c r="BA57" s="86">
        <f t="shared" si="7"/>
        <v>0</v>
      </c>
      <c r="BB57" s="86">
        <f t="shared" si="7"/>
        <v>0</v>
      </c>
      <c r="BC57" s="86">
        <f t="shared" si="7"/>
        <v>0</v>
      </c>
      <c r="BD57" s="86">
        <f t="shared" si="7"/>
        <v>0</v>
      </c>
      <c r="BE57" s="86">
        <f t="shared" si="7"/>
        <v>0</v>
      </c>
      <c r="BF57" s="86">
        <f t="shared" si="7"/>
        <v>0</v>
      </c>
      <c r="BG57" s="86">
        <f t="shared" si="7"/>
        <v>0</v>
      </c>
      <c r="BH57" s="86">
        <f t="shared" si="7"/>
        <v>0</v>
      </c>
      <c r="BI57" s="86">
        <f t="shared" si="7"/>
        <v>0</v>
      </c>
      <c r="BJ57" s="86">
        <f t="shared" si="7"/>
        <v>0</v>
      </c>
      <c r="BK57" s="86">
        <f t="shared" si="7"/>
        <v>0</v>
      </c>
      <c r="BL57" s="86">
        <f t="shared" si="7"/>
        <v>0</v>
      </c>
      <c r="BM57" s="87">
        <f t="shared" si="7"/>
        <v>0</v>
      </c>
    </row>
    <row r="58" spans="1:66" x14ac:dyDescent="0.2">
      <c r="E58" s="6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6" x14ac:dyDescent="0.2">
      <c r="C59" s="209" t="s">
        <v>183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</row>
    <row r="60" spans="1:66" x14ac:dyDescent="0.2">
      <c r="C60" s="209" t="s">
        <v>182</v>
      </c>
      <c r="D60" s="210">
        <v>2.5000000000000001E-2</v>
      </c>
    </row>
    <row r="61" spans="1:66" ht="15.75" x14ac:dyDescent="0.25">
      <c r="D61" s="208">
        <f>-SUM(Forecast!E31:BL31)</f>
        <v>1999.6707500000002</v>
      </c>
      <c r="E61" s="204" t="s">
        <v>184</v>
      </c>
    </row>
    <row r="63" spans="1:66" hidden="1" x14ac:dyDescent="0.2">
      <c r="F63" s="172">
        <f>Forecast!E28*Expenses!$D$60/12</f>
        <v>-23.859458333333336</v>
      </c>
      <c r="G63" s="172">
        <f>Forecast!F28*Expenses!$D$60/12</f>
        <v>-25.283500000000004</v>
      </c>
      <c r="H63" s="172">
        <f>Forecast!G28*Expenses!$D$60/12</f>
        <v>-26.707541666666675</v>
      </c>
      <c r="I63" s="172">
        <f>Forecast!H28*Expenses!$D$60/12</f>
        <v>-30.097833333333341</v>
      </c>
      <c r="J63" s="172">
        <f>Forecast!I28*Expenses!$D$60/12</f>
        <v>-31.885333333333339</v>
      </c>
      <c r="K63" s="172">
        <f>Forecast!J28*Expenses!$D$60/12</f>
        <v>-33.851583333333338</v>
      </c>
      <c r="L63" s="172">
        <f>Forecast!K28*Expenses!$D$60/12</f>
        <v>-33.851583333333338</v>
      </c>
      <c r="M63" s="172">
        <f>Forecast!L28*Expenses!$D$60/12</f>
        <v>-33.851583333333338</v>
      </c>
      <c r="N63" s="172">
        <f>Forecast!M28*Expenses!$D$60/12</f>
        <v>-33.851583333333338</v>
      </c>
      <c r="O63" s="172">
        <f>Forecast!N28*Expenses!$D$60/12</f>
        <v>-33.851583333333338</v>
      </c>
      <c r="P63" s="172">
        <f>Forecast!O28*Expenses!$D$60/12</f>
        <v>-33.851583333333338</v>
      </c>
      <c r="Q63" s="172">
        <f>Forecast!P28*Expenses!$D$60/12</f>
        <v>-33.851583333333338</v>
      </c>
      <c r="R63" s="172">
        <f>Forecast!Q28*Expenses!$D$60/12</f>
        <v>-33.851583333333338</v>
      </c>
      <c r="S63" s="172">
        <f>Forecast!R28*Expenses!$D$60/12</f>
        <v>-33.851583333333338</v>
      </c>
      <c r="T63" s="172">
        <f>Forecast!S28*Expenses!$D$60/12</f>
        <v>-33.851583333333338</v>
      </c>
      <c r="U63" s="172">
        <f>Forecast!T28*Expenses!$D$60/12</f>
        <v>-33.851583333333338</v>
      </c>
      <c r="V63" s="172">
        <f>Forecast!U28*Expenses!$D$60/12</f>
        <v>-33.851583333333338</v>
      </c>
      <c r="W63" s="172">
        <f>Forecast!V28*Expenses!$D$60/12</f>
        <v>-33.851583333333338</v>
      </c>
      <c r="X63" s="172">
        <f>Forecast!W28*Expenses!$D$60/12</f>
        <v>-33.851583333333338</v>
      </c>
      <c r="Y63" s="172">
        <f>Forecast!X28*Expenses!$D$60/12</f>
        <v>-33.851583333333338</v>
      </c>
      <c r="Z63" s="172">
        <f>Forecast!Y28*Expenses!$D$60/12</f>
        <v>-33.851583333333338</v>
      </c>
      <c r="AA63" s="172">
        <f>Forecast!Z28*Expenses!$D$60/12</f>
        <v>-33.851583333333338</v>
      </c>
      <c r="AB63" s="172">
        <f>Forecast!AA28*Expenses!$D$60/12</f>
        <v>-33.851583333333338</v>
      </c>
      <c r="AC63" s="172">
        <f>Forecast!AB28*Expenses!$D$60/12</f>
        <v>-33.851583333333338</v>
      </c>
      <c r="AD63" s="172">
        <f>Forecast!AC28*Expenses!$D$60/12</f>
        <v>-33.851583333333338</v>
      </c>
      <c r="AE63" s="172">
        <f>Forecast!AD28*Expenses!$D$60/12</f>
        <v>-33.851583333333338</v>
      </c>
      <c r="AF63" s="172">
        <f>Forecast!AE28*Expenses!$D$60/12</f>
        <v>-33.851583333333338</v>
      </c>
      <c r="AG63" s="172">
        <f>Forecast!AF28*Expenses!$D$60/12</f>
        <v>-33.851583333333338</v>
      </c>
      <c r="AH63" s="172">
        <f>Forecast!AG28*Expenses!$D$60/12</f>
        <v>-33.851583333333338</v>
      </c>
      <c r="AI63" s="172">
        <f>Forecast!AH28*Expenses!$D$60/12</f>
        <v>-33.851583333333338</v>
      </c>
      <c r="AJ63" s="172">
        <f>Forecast!AI28*Expenses!$D$60/12</f>
        <v>-33.851583333333338</v>
      </c>
      <c r="AK63" s="172">
        <f>Forecast!AJ28*Expenses!$D$60/12</f>
        <v>-33.851583333333338</v>
      </c>
      <c r="AL63" s="172">
        <f>Forecast!AK28*Expenses!$D$60/12</f>
        <v>-33.851583333333338</v>
      </c>
      <c r="AM63" s="172">
        <f>Forecast!AL28*Expenses!$D$60/12</f>
        <v>-33.851583333333338</v>
      </c>
      <c r="AN63" s="172">
        <f>Forecast!AM28*Expenses!$D$60/12</f>
        <v>-33.851583333333338</v>
      </c>
      <c r="AO63" s="172">
        <f>Forecast!AN28*Expenses!$D$60/12</f>
        <v>-33.851583333333338</v>
      </c>
      <c r="AP63" s="172">
        <f>Forecast!AO28*Expenses!$D$60/12</f>
        <v>-33.851583333333338</v>
      </c>
      <c r="AQ63" s="172">
        <f>Forecast!AP28*Expenses!$D$60/12</f>
        <v>-33.851583333333338</v>
      </c>
      <c r="AR63" s="172">
        <f>Forecast!AQ28*Expenses!$D$60/12</f>
        <v>-33.851583333333338</v>
      </c>
      <c r="AS63" s="172">
        <f>Forecast!AR28*Expenses!$D$60/12</f>
        <v>-33.851583333333338</v>
      </c>
      <c r="AT63" s="172">
        <f>Forecast!AS28*Expenses!$D$60/12</f>
        <v>-33.851583333333338</v>
      </c>
      <c r="AU63" s="172">
        <f>Forecast!AT28*Expenses!$D$60/12</f>
        <v>-33.851583333333338</v>
      </c>
      <c r="AV63" s="172">
        <f>Forecast!AU28*Expenses!$D$60/12</f>
        <v>-33.851583333333338</v>
      </c>
      <c r="AW63" s="172">
        <f>Forecast!AV28*Expenses!$D$60/12</f>
        <v>-33.851583333333338</v>
      </c>
      <c r="AX63" s="172">
        <f>Forecast!AW28*Expenses!$D$60/12</f>
        <v>-33.851583333333338</v>
      </c>
      <c r="AY63" s="172">
        <f>Forecast!AX28*Expenses!$D$60/12</f>
        <v>-33.851583333333338</v>
      </c>
      <c r="AZ63" s="172">
        <f>Forecast!AY28*Expenses!$D$60/12</f>
        <v>-33.851583333333338</v>
      </c>
      <c r="BA63" s="172">
        <f>Forecast!AZ28*Expenses!$D$60/12</f>
        <v>-33.851583333333338</v>
      </c>
      <c r="BB63" s="172">
        <f>Forecast!BA28*Expenses!$D$60/12</f>
        <v>-33.851583333333338</v>
      </c>
      <c r="BC63" s="172">
        <f>Forecast!BB28*Expenses!$D$60/12</f>
        <v>-33.851583333333338</v>
      </c>
      <c r="BD63" s="172">
        <f>Forecast!BC28*Expenses!$D$60/12</f>
        <v>-33.851583333333338</v>
      </c>
      <c r="BE63" s="172">
        <f>Forecast!BD28*Expenses!$D$60/12</f>
        <v>-33.851583333333338</v>
      </c>
      <c r="BF63" s="172">
        <f>Forecast!BE28*Expenses!$D$60/12</f>
        <v>-33.851583333333338</v>
      </c>
      <c r="BG63" s="172">
        <f>Forecast!BF28*Expenses!$D$60/12</f>
        <v>-33.851583333333338</v>
      </c>
      <c r="BH63" s="172">
        <f>Forecast!BG28*Expenses!$D$60/12</f>
        <v>-33.851583333333338</v>
      </c>
      <c r="BI63" s="172">
        <f>Forecast!BH28*Expenses!$D$60/12</f>
        <v>-33.851583333333338</v>
      </c>
      <c r="BJ63" s="172">
        <f>Forecast!BI28*Expenses!$D$60/12</f>
        <v>-33.851583333333338</v>
      </c>
      <c r="BK63" s="172">
        <f>Forecast!BJ28*Expenses!$D$60/12</f>
        <v>-33.851583333333338</v>
      </c>
      <c r="BL63" s="172">
        <f>Forecast!BK28*Expenses!$D$60/12</f>
        <v>-33.851583333333338</v>
      </c>
      <c r="BM63" s="172">
        <f>Forecast!BL28*Expenses!$D$60/12</f>
        <v>-33.851583333333338</v>
      </c>
      <c r="BN63" s="181"/>
    </row>
    <row r="64" spans="1:66" hidden="1" x14ac:dyDescent="0.2">
      <c r="F64">
        <f>IF(F63&lt;0,F63,0)</f>
        <v>-23.859458333333336</v>
      </c>
      <c r="G64" s="181">
        <f t="shared" ref="G64:BM64" si="8">IF(G63&lt;0,G63,0)</f>
        <v>-25.283500000000004</v>
      </c>
      <c r="H64" s="181">
        <f t="shared" si="8"/>
        <v>-26.707541666666675</v>
      </c>
      <c r="I64" s="181">
        <f t="shared" si="8"/>
        <v>-30.097833333333341</v>
      </c>
      <c r="J64" s="181">
        <f t="shared" si="8"/>
        <v>-31.885333333333339</v>
      </c>
      <c r="K64" s="181">
        <f t="shared" si="8"/>
        <v>-33.851583333333338</v>
      </c>
      <c r="L64" s="181">
        <f t="shared" si="8"/>
        <v>-33.851583333333338</v>
      </c>
      <c r="M64" s="181">
        <f t="shared" si="8"/>
        <v>-33.851583333333338</v>
      </c>
      <c r="N64" s="181">
        <f t="shared" si="8"/>
        <v>-33.851583333333338</v>
      </c>
      <c r="O64" s="181">
        <f t="shared" si="8"/>
        <v>-33.851583333333338</v>
      </c>
      <c r="P64" s="181">
        <f t="shared" si="8"/>
        <v>-33.851583333333338</v>
      </c>
      <c r="Q64" s="181">
        <f t="shared" si="8"/>
        <v>-33.851583333333338</v>
      </c>
      <c r="R64" s="181">
        <f t="shared" si="8"/>
        <v>-33.851583333333338</v>
      </c>
      <c r="S64" s="181">
        <f t="shared" si="8"/>
        <v>-33.851583333333338</v>
      </c>
      <c r="T64" s="181">
        <f t="shared" si="8"/>
        <v>-33.851583333333338</v>
      </c>
      <c r="U64" s="181">
        <f t="shared" si="8"/>
        <v>-33.851583333333338</v>
      </c>
      <c r="V64" s="181">
        <f t="shared" si="8"/>
        <v>-33.851583333333338</v>
      </c>
      <c r="W64" s="181">
        <f t="shared" si="8"/>
        <v>-33.851583333333338</v>
      </c>
      <c r="X64" s="181">
        <f t="shared" si="8"/>
        <v>-33.851583333333338</v>
      </c>
      <c r="Y64" s="181">
        <f t="shared" si="8"/>
        <v>-33.851583333333338</v>
      </c>
      <c r="Z64" s="181">
        <f t="shared" si="8"/>
        <v>-33.851583333333338</v>
      </c>
      <c r="AA64" s="181">
        <f t="shared" si="8"/>
        <v>-33.851583333333338</v>
      </c>
      <c r="AB64" s="181">
        <f t="shared" si="8"/>
        <v>-33.851583333333338</v>
      </c>
      <c r="AC64" s="181">
        <f t="shared" si="8"/>
        <v>-33.851583333333338</v>
      </c>
      <c r="AD64" s="181">
        <f t="shared" si="8"/>
        <v>-33.851583333333338</v>
      </c>
      <c r="AE64" s="181">
        <f t="shared" si="8"/>
        <v>-33.851583333333338</v>
      </c>
      <c r="AF64" s="181">
        <f t="shared" si="8"/>
        <v>-33.851583333333338</v>
      </c>
      <c r="AG64" s="181">
        <f t="shared" si="8"/>
        <v>-33.851583333333338</v>
      </c>
      <c r="AH64" s="181">
        <f t="shared" si="8"/>
        <v>-33.851583333333338</v>
      </c>
      <c r="AI64" s="181">
        <f t="shared" si="8"/>
        <v>-33.851583333333338</v>
      </c>
      <c r="AJ64" s="181">
        <f t="shared" si="8"/>
        <v>-33.851583333333338</v>
      </c>
      <c r="AK64" s="181">
        <f t="shared" si="8"/>
        <v>-33.851583333333338</v>
      </c>
      <c r="AL64" s="181">
        <f t="shared" si="8"/>
        <v>-33.851583333333338</v>
      </c>
      <c r="AM64" s="181">
        <f t="shared" si="8"/>
        <v>-33.851583333333338</v>
      </c>
      <c r="AN64" s="181">
        <f t="shared" si="8"/>
        <v>-33.851583333333338</v>
      </c>
      <c r="AO64" s="181">
        <f t="shared" si="8"/>
        <v>-33.851583333333338</v>
      </c>
      <c r="AP64" s="181">
        <f t="shared" si="8"/>
        <v>-33.851583333333338</v>
      </c>
      <c r="AQ64" s="181">
        <f t="shared" si="8"/>
        <v>-33.851583333333338</v>
      </c>
      <c r="AR64" s="181">
        <f t="shared" si="8"/>
        <v>-33.851583333333338</v>
      </c>
      <c r="AS64" s="181">
        <f t="shared" si="8"/>
        <v>-33.851583333333338</v>
      </c>
      <c r="AT64" s="181">
        <f t="shared" si="8"/>
        <v>-33.851583333333338</v>
      </c>
      <c r="AU64" s="181">
        <f t="shared" si="8"/>
        <v>-33.851583333333338</v>
      </c>
      <c r="AV64" s="181">
        <f t="shared" si="8"/>
        <v>-33.851583333333338</v>
      </c>
      <c r="AW64" s="181">
        <f t="shared" si="8"/>
        <v>-33.851583333333338</v>
      </c>
      <c r="AX64" s="181">
        <f t="shared" si="8"/>
        <v>-33.851583333333338</v>
      </c>
      <c r="AY64" s="181">
        <f t="shared" si="8"/>
        <v>-33.851583333333338</v>
      </c>
      <c r="AZ64" s="181">
        <f t="shared" si="8"/>
        <v>-33.851583333333338</v>
      </c>
      <c r="BA64" s="181">
        <f t="shared" si="8"/>
        <v>-33.851583333333338</v>
      </c>
      <c r="BB64" s="181">
        <f t="shared" si="8"/>
        <v>-33.851583333333338</v>
      </c>
      <c r="BC64" s="181">
        <f t="shared" si="8"/>
        <v>-33.851583333333338</v>
      </c>
      <c r="BD64" s="181">
        <f t="shared" si="8"/>
        <v>-33.851583333333338</v>
      </c>
      <c r="BE64" s="181">
        <f t="shared" si="8"/>
        <v>-33.851583333333338</v>
      </c>
      <c r="BF64" s="181">
        <f t="shared" si="8"/>
        <v>-33.851583333333338</v>
      </c>
      <c r="BG64" s="181">
        <f t="shared" si="8"/>
        <v>-33.851583333333338</v>
      </c>
      <c r="BH64" s="181">
        <f t="shared" si="8"/>
        <v>-33.851583333333338</v>
      </c>
      <c r="BI64" s="181">
        <f t="shared" si="8"/>
        <v>-33.851583333333338</v>
      </c>
      <c r="BJ64" s="181">
        <f t="shared" si="8"/>
        <v>-33.851583333333338</v>
      </c>
      <c r="BK64" s="181">
        <f t="shared" si="8"/>
        <v>-33.851583333333338</v>
      </c>
      <c r="BL64" s="181">
        <f t="shared" si="8"/>
        <v>-33.851583333333338</v>
      </c>
      <c r="BM64" s="181">
        <f t="shared" si="8"/>
        <v>-33.851583333333338</v>
      </c>
    </row>
  </sheetData>
  <mergeCells count="6">
    <mergeCell ref="A26:A38"/>
    <mergeCell ref="A39:A56"/>
    <mergeCell ref="A3:C3"/>
    <mergeCell ref="A4:C4"/>
    <mergeCell ref="A9:A19"/>
    <mergeCell ref="A20:A25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31496062992125984" footer="0.31496062992125984"/>
  <pageSetup scale="54" fitToWidth="5" orientation="landscape" blackAndWhite="1" r:id="rId1"/>
  <headerFooter alignWithMargins="0">
    <oddHeader>&amp;A</oddHeader>
    <oddFooter>Strona &amp;P z &amp;N</oddFooter>
  </headerFooter>
  <colBreaks count="1" manualBreakCount="1">
    <brk id="48" max="5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18" sqref="F18"/>
    </sheetView>
  </sheetViews>
  <sheetFormatPr defaultRowHeight="12.75" x14ac:dyDescent="0.2"/>
  <cols>
    <col min="4" max="4" width="46.5703125" customWidth="1"/>
    <col min="5" max="5" width="19.5703125" customWidth="1"/>
    <col min="6" max="6" width="13.28515625" customWidth="1"/>
    <col min="7" max="7" width="11.85546875" customWidth="1"/>
  </cols>
  <sheetData>
    <row r="1" spans="1:8" ht="15" x14ac:dyDescent="0.2">
      <c r="A1" s="90" t="s">
        <v>140</v>
      </c>
    </row>
    <row r="4" spans="1:8" x14ac:dyDescent="0.2">
      <c r="E4" s="202"/>
    </row>
    <row r="5" spans="1:8" x14ac:dyDescent="0.2">
      <c r="D5" s="181"/>
      <c r="E5" s="202"/>
      <c r="F5" s="202"/>
      <c r="G5" s="181"/>
      <c r="H5" s="181"/>
    </row>
    <row r="6" spans="1:8" x14ac:dyDescent="0.2">
      <c r="E6" s="202"/>
      <c r="F6" s="202"/>
    </row>
    <row r="7" spans="1:8" x14ac:dyDescent="0.2">
      <c r="E7" s="202"/>
      <c r="F7" s="202"/>
    </row>
    <row r="8" spans="1:8" x14ac:dyDescent="0.2">
      <c r="E8" s="202"/>
      <c r="F8" s="202"/>
    </row>
    <row r="9" spans="1:8" x14ac:dyDescent="0.2">
      <c r="E9" s="202"/>
      <c r="F9" s="202"/>
      <c r="G9" s="181"/>
      <c r="H9" s="181"/>
    </row>
    <row r="10" spans="1:8" x14ac:dyDescent="0.2">
      <c r="E10" s="202"/>
      <c r="F10" s="202"/>
      <c r="G10" s="181"/>
      <c r="H10" s="181"/>
    </row>
    <row r="11" spans="1:8" x14ac:dyDescent="0.2">
      <c r="E11" s="202"/>
      <c r="F11" s="202"/>
      <c r="G11" s="181"/>
      <c r="H11" s="181"/>
    </row>
    <row r="12" spans="1:8" x14ac:dyDescent="0.2">
      <c r="E12" s="202"/>
      <c r="F12" s="203"/>
      <c r="G12" s="181"/>
      <c r="H12" s="181"/>
    </row>
    <row r="13" spans="1:8" x14ac:dyDescent="0.2">
      <c r="E13" s="202"/>
      <c r="F13" s="203"/>
      <c r="G13" s="181"/>
      <c r="H13" s="181"/>
    </row>
    <row r="14" spans="1:8" x14ac:dyDescent="0.2">
      <c r="E14" s="202"/>
      <c r="F14" s="203"/>
      <c r="G14" s="181"/>
      <c r="H14" s="181"/>
    </row>
    <row r="15" spans="1:8" x14ac:dyDescent="0.2">
      <c r="E15" s="202"/>
      <c r="F15" s="203"/>
      <c r="G15" s="181"/>
      <c r="H15" s="181"/>
    </row>
    <row r="16" spans="1:8" x14ac:dyDescent="0.2">
      <c r="E16" s="202"/>
      <c r="F16" s="202"/>
      <c r="G16" s="181"/>
      <c r="H16" s="181"/>
    </row>
    <row r="17" spans="6:8" x14ac:dyDescent="0.2">
      <c r="F17" s="181"/>
      <c r="G17" s="181"/>
      <c r="H17" s="181"/>
    </row>
    <row r="18" spans="6:8" x14ac:dyDescent="0.2">
      <c r="F18" s="181"/>
      <c r="G18" s="181"/>
      <c r="H18" s="181"/>
    </row>
    <row r="19" spans="6:8" x14ac:dyDescent="0.2">
      <c r="F19" s="181"/>
      <c r="G19" s="181"/>
      <c r="H19" s="181"/>
    </row>
    <row r="20" spans="6:8" x14ac:dyDescent="0.2">
      <c r="F20" s="181"/>
      <c r="G20" s="181"/>
      <c r="H20" s="181"/>
    </row>
    <row r="21" spans="6:8" x14ac:dyDescent="0.2">
      <c r="F21" s="181"/>
      <c r="G21" s="181"/>
      <c r="H21" s="181"/>
    </row>
    <row r="22" spans="6:8" x14ac:dyDescent="0.2">
      <c r="F22" s="181"/>
      <c r="G22" s="181"/>
      <c r="H22" s="181"/>
    </row>
    <row r="23" spans="6:8" x14ac:dyDescent="0.2">
      <c r="F23" s="181"/>
      <c r="G23" s="181"/>
      <c r="H23" s="181"/>
    </row>
    <row r="24" spans="6:8" x14ac:dyDescent="0.2">
      <c r="F24" s="181"/>
      <c r="G24" s="181"/>
      <c r="H24" s="181"/>
    </row>
    <row r="25" spans="6:8" x14ac:dyDescent="0.2">
      <c r="F25" s="181"/>
      <c r="G25" s="181"/>
      <c r="H25" s="181"/>
    </row>
    <row r="26" spans="6:8" x14ac:dyDescent="0.2">
      <c r="F26" s="181"/>
      <c r="G26" s="181"/>
      <c r="H26" s="181"/>
    </row>
    <row r="27" spans="6:8" x14ac:dyDescent="0.2">
      <c r="F27" s="181"/>
      <c r="G27" s="181"/>
      <c r="H27" s="181"/>
    </row>
    <row r="28" spans="6:8" x14ac:dyDescent="0.2">
      <c r="F28" s="181"/>
      <c r="G28" s="181"/>
      <c r="H28" s="181"/>
    </row>
    <row r="29" spans="6:8" x14ac:dyDescent="0.2">
      <c r="F29" s="181"/>
      <c r="G29" s="181"/>
      <c r="H29" s="181"/>
    </row>
    <row r="30" spans="6:8" x14ac:dyDescent="0.2">
      <c r="F30" s="181"/>
      <c r="G30" s="181"/>
      <c r="H30" s="181"/>
    </row>
    <row r="31" spans="6:8" x14ac:dyDescent="0.2">
      <c r="F31" s="181"/>
      <c r="G31" s="181"/>
      <c r="H31" s="181"/>
    </row>
    <row r="32" spans="6:8" x14ac:dyDescent="0.2">
      <c r="F32" s="181"/>
      <c r="G32" s="181"/>
      <c r="H32" s="181"/>
    </row>
    <row r="36" spans="4:8" x14ac:dyDescent="0.2">
      <c r="D36" s="181"/>
    </row>
    <row r="38" spans="4:8" x14ac:dyDescent="0.2">
      <c r="H38" s="181"/>
    </row>
    <row r="40" spans="4:8" x14ac:dyDescent="0.2">
      <c r="D40" s="18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Forecast</vt:lpstr>
      <vt:lpstr>Days</vt:lpstr>
      <vt:lpstr>Import</vt:lpstr>
      <vt:lpstr>Picklists</vt:lpstr>
      <vt:lpstr>Expenses</vt:lpstr>
      <vt:lpstr>Calculation</vt:lpstr>
      <vt:lpstr>Cashflow Graph</vt:lpstr>
      <vt:lpstr>Expenses!Print_Area</vt:lpstr>
      <vt:lpstr>Forecast!Print_Area</vt:lpstr>
      <vt:lpstr>Import!Print_Area</vt:lpstr>
    </vt:vector>
  </TitlesOfParts>
  <Company>Ove 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duszczyk</dc:creator>
  <cp:lastModifiedBy>Wojciech Drozd</cp:lastModifiedBy>
  <cp:lastPrinted>2010-12-12T20:37:20Z</cp:lastPrinted>
  <dcterms:created xsi:type="dcterms:W3CDTF">2008-06-16T08:05:33Z</dcterms:created>
  <dcterms:modified xsi:type="dcterms:W3CDTF">2018-07-04T07:50:04Z</dcterms:modified>
</cp:coreProperties>
</file>