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Моя папка\2022\0802.Р.22\3-1 участок\4. ПОС\"/>
    </mc:Choice>
  </mc:AlternateContent>
  <bookViews>
    <workbookView xWindow="0" yWindow="0" windowWidth="14400" windowHeight="5220"/>
  </bookViews>
  <sheets>
    <sheet name="0802.Р.22-ПОС.3" sheetId="1" r:id="rId1"/>
  </sheets>
  <calcPr calcId="162913"/>
</workbook>
</file>

<file path=xl/calcChain.xml><?xml version="1.0" encoding="utf-8"?>
<calcChain xmlns="http://schemas.openxmlformats.org/spreadsheetml/2006/main">
  <c r="D30" i="1" l="1"/>
  <c r="D15" i="1"/>
  <c r="E15" i="1"/>
  <c r="D12" i="1"/>
  <c r="D38" i="1" l="1"/>
  <c r="D35" i="1"/>
  <c r="D25" i="1"/>
  <c r="D28" i="1"/>
  <c r="D20" i="1"/>
  <c r="D16" i="1"/>
  <c r="K9" i="1"/>
  <c r="G9" i="1"/>
  <c r="D3" i="1"/>
  <c r="D37" i="1" l="1"/>
  <c r="G15" i="1"/>
  <c r="F15" i="1"/>
  <c r="D11" i="1"/>
  <c r="D9" i="1" l="1"/>
  <c r="D29" i="1"/>
</calcChain>
</file>

<file path=xl/sharedStrings.xml><?xml version="1.0" encoding="utf-8"?>
<sst xmlns="http://schemas.openxmlformats.org/spreadsheetml/2006/main" count="101" uniqueCount="49">
  <si>
    <t>Наименование вида работ</t>
  </si>
  <si>
    <t>Ед._x000D_
изм.</t>
  </si>
  <si>
    <t>Коли-_x000D_
чество</t>
  </si>
  <si>
    <t>Раздел 1. Земляные работы и благоустройство территории</t>
  </si>
  <si>
    <t xml:space="preserve"> </t>
  </si>
  <si>
    <t xml:space="preserve">Разборка покрытий и оснований асфальтобетонных </t>
  </si>
  <si>
    <t>Разборка бортовых камней на бетонном основании ( с последующим восстановлением)</t>
  </si>
  <si>
    <t>м</t>
  </si>
  <si>
    <t>Перевозка грузов автосамосвалами (работающими вне карьеров) на расстояние до 5 км (1-й класс груза)</t>
  </si>
  <si>
    <t>т</t>
  </si>
  <si>
    <t>Разработка грунта вручную в местах пересечения коммуникаций</t>
  </si>
  <si>
    <t>Засыпка вручную траншей, пазух котлованов и ям, группа грунтов 2</t>
  </si>
  <si>
    <t>Засыпка траншей и котлованов с перемещением грунта до 5 м бульдозерами мощностью 59 кВт (80 л. с.), группа грунтов 2</t>
  </si>
  <si>
    <t>Уплотнение грунта пневматическими трамбовками, группа грунтов 1-2</t>
  </si>
  <si>
    <t xml:space="preserve">Устройство покрытий и оснований асфальтобетонных </t>
  </si>
  <si>
    <t>Восстановление растительного слоя толщиной 0,15 м механизированным способом</t>
  </si>
  <si>
    <t>Раздел 2. Демонтажные работы</t>
  </si>
  <si>
    <t>Демонтаж непроходных каналов: одноячейковых, перекрываемых или опирающихся на плиту</t>
  </si>
  <si>
    <t>Демонтаж плит перекрытий существующей камеры</t>
  </si>
  <si>
    <t>шт.</t>
  </si>
  <si>
    <t>Демонтаж неподвижной опоры</t>
  </si>
  <si>
    <t>Демонтаж подушек опорных из песчаного бетона на тонкомолотом вяжущем для трубопроводов М300</t>
  </si>
  <si>
    <t xml:space="preserve">Демонтаж запорной арматуры </t>
  </si>
  <si>
    <t>Раздел 3. Основные строительно-монтажные работы</t>
  </si>
  <si>
    <t>Устройство основания под фундаменты песчаного</t>
  </si>
  <si>
    <t>Устройство основания под трубопроводы песчаного</t>
  </si>
  <si>
    <t>Кладка стен приямков и каналов</t>
  </si>
  <si>
    <t xml:space="preserve">Устройство стального футляра в ВУС изоляции </t>
  </si>
  <si>
    <t>Устройство неподвижной щитовой опоры из монолитного железобетона</t>
  </si>
  <si>
    <t>Устройство неподвижной опоры из горячекатаных профилей для трубопроводов</t>
  </si>
  <si>
    <t>Монтаж непроходных каналов: одноячейковых, перекрываемых или опирающихся на плиту</t>
  </si>
  <si>
    <t>Монтаж подушек опорных из песчаного бетона на тонкомолотом вяжущем для трубопроводов М300</t>
  </si>
  <si>
    <t>Гидроизоляция обмазочная битумная в 2 слоя по выровненной поверхности бутовой кладки, кирпичу, бетону</t>
  </si>
  <si>
    <t>Гидроизоляция оклеечная в 2 слоя</t>
  </si>
  <si>
    <t>Устройства прохода через ограждающие конструкции</t>
  </si>
  <si>
    <t>Монтаж камер со стенками из блока ФБС</t>
  </si>
  <si>
    <t>Монтаж плит перекрытий существующей камеры</t>
  </si>
  <si>
    <t>Монтаж системы ОДК</t>
  </si>
  <si>
    <t>Монтаж ковера системы ОДК</t>
  </si>
  <si>
    <t>м3</t>
  </si>
  <si>
    <t>м2</t>
  </si>
  <si>
    <t>Поз</t>
  </si>
  <si>
    <t>-</t>
  </si>
  <si>
    <t>Демонтаж трубопроводов в непроходных каналах краном диаметром труб до Ду300 мм</t>
  </si>
  <si>
    <t>Монтаж трубопроводов краном в  диаметром труб до Ду300 мм</t>
  </si>
  <si>
    <t>Разработка грунта с погрузкой грунта в автосамосвалы эксковаторы с ковшом вместимостью 0,5 м3</t>
  </si>
  <si>
    <t>Демонтаж камер со стенками красного кирпича/блоков ФБС</t>
  </si>
  <si>
    <t>1000 м3</t>
  </si>
  <si>
    <t>100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</si>
</sst>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4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9.140625" style="2"/>
    <col min="2" max="2" width="70.85546875" style="3" customWidth="1"/>
    <col min="3" max="3" width="9.140625" style="2"/>
    <col min="4" max="4" width="9.140625" style="6"/>
    <col min="5" max="14" width="9.140625" style="8"/>
  </cols>
  <sheetData>
    <row r="1" spans="1:11" ht="45" x14ac:dyDescent="0.25">
      <c r="A1" s="2" t="s">
        <v>41</v>
      </c>
      <c r="B1" s="3" t="s">
        <v>0</v>
      </c>
      <c r="C1" s="1" t="s">
        <v>1</v>
      </c>
      <c r="D1" s="5" t="s">
        <v>2</v>
      </c>
    </row>
    <row r="2" spans="1:11" x14ac:dyDescent="0.25">
      <c r="B2" s="3" t="s">
        <v>3</v>
      </c>
      <c r="C2" s="2" t="s">
        <v>4</v>
      </c>
      <c r="D2" s="6" t="s">
        <v>4</v>
      </c>
    </row>
    <row r="3" spans="1:11" x14ac:dyDescent="0.25">
      <c r="A3" s="2">
        <v>1</v>
      </c>
      <c r="B3" s="3" t="s">
        <v>5</v>
      </c>
      <c r="C3" s="2" t="s">
        <v>39</v>
      </c>
      <c r="D3" s="7">
        <f>224*0.35</f>
        <v>78.399999999999991</v>
      </c>
    </row>
    <row r="4" spans="1:11" ht="30" x14ac:dyDescent="0.25">
      <c r="A4" s="2">
        <v>2</v>
      </c>
      <c r="B4" s="3" t="s">
        <v>6</v>
      </c>
      <c r="C4" s="2" t="s">
        <v>7</v>
      </c>
      <c r="D4" s="7">
        <v>40</v>
      </c>
    </row>
    <row r="5" spans="1:11" ht="30" x14ac:dyDescent="0.25">
      <c r="A5" s="2">
        <v>3</v>
      </c>
      <c r="B5" s="3" t="s">
        <v>45</v>
      </c>
      <c r="C5" s="2" t="s">
        <v>47</v>
      </c>
      <c r="D5" s="7">
        <v>3.3999999999999998E-3</v>
      </c>
    </row>
    <row r="6" spans="1:11" ht="30" x14ac:dyDescent="0.25">
      <c r="A6" s="2">
        <v>4</v>
      </c>
      <c r="B6" s="3" t="s">
        <v>8</v>
      </c>
      <c r="C6" s="2" t="s">
        <v>9</v>
      </c>
      <c r="D6" s="7">
        <v>8.1</v>
      </c>
    </row>
    <row r="7" spans="1:11" x14ac:dyDescent="0.25">
      <c r="A7" s="2">
        <v>5</v>
      </c>
      <c r="B7" s="3" t="s">
        <v>10</v>
      </c>
      <c r="C7" s="2" t="s">
        <v>48</v>
      </c>
      <c r="D7" s="7">
        <v>2.9000000000000001E-2</v>
      </c>
    </row>
    <row r="8" spans="1:11" x14ac:dyDescent="0.25">
      <c r="A8" s="2">
        <v>6</v>
      </c>
      <c r="B8" s="3" t="s">
        <v>11</v>
      </c>
      <c r="C8" s="2" t="s">
        <v>48</v>
      </c>
      <c r="D8" s="7">
        <v>2.8129999999999999E-2</v>
      </c>
    </row>
    <row r="9" spans="1:11" ht="30" x14ac:dyDescent="0.25">
      <c r="A9" s="2">
        <v>7</v>
      </c>
      <c r="B9" s="3" t="s">
        <v>12</v>
      </c>
      <c r="C9" s="2" t="s">
        <v>47</v>
      </c>
      <c r="D9" s="7">
        <f>D5</f>
        <v>3.3999999999999998E-3</v>
      </c>
      <c r="G9" s="8">
        <f>62*0.2</f>
        <v>12.4</v>
      </c>
      <c r="H9" s="8">
        <v>2.9</v>
      </c>
      <c r="I9" s="8">
        <v>2.7</v>
      </c>
      <c r="J9" s="8">
        <v>0.1</v>
      </c>
      <c r="K9" s="8">
        <f>PRODUCT(H9:J9)*G9</f>
        <v>9.7092000000000009</v>
      </c>
    </row>
    <row r="10" spans="1:11" x14ac:dyDescent="0.25">
      <c r="A10" s="2">
        <v>8</v>
      </c>
      <c r="B10" s="3" t="s">
        <v>13</v>
      </c>
      <c r="C10" s="2" t="s">
        <v>48</v>
      </c>
      <c r="D10" s="7">
        <v>4.6300000000000001E-2</v>
      </c>
    </row>
    <row r="11" spans="1:11" x14ac:dyDescent="0.25">
      <c r="A11" s="2">
        <v>9</v>
      </c>
      <c r="B11" s="3" t="s">
        <v>14</v>
      </c>
      <c r="C11" s="2" t="s">
        <v>39</v>
      </c>
      <c r="D11" s="7">
        <f>D3</f>
        <v>78.399999999999991</v>
      </c>
    </row>
    <row r="12" spans="1:11" ht="30" x14ac:dyDescent="0.25">
      <c r="A12" s="2">
        <v>10</v>
      </c>
      <c r="B12" s="3" t="s">
        <v>15</v>
      </c>
      <c r="C12" s="2" t="s">
        <v>39</v>
      </c>
      <c r="D12" s="7">
        <f>373*0.15</f>
        <v>55.949999999999996</v>
      </c>
    </row>
    <row r="13" spans="1:11" x14ac:dyDescent="0.25">
      <c r="B13" s="3" t="s">
        <v>4</v>
      </c>
      <c r="C13" s="2" t="s">
        <v>4</v>
      </c>
      <c r="D13" s="7" t="s">
        <v>4</v>
      </c>
    </row>
    <row r="14" spans="1:11" x14ac:dyDescent="0.25">
      <c r="B14" s="3" t="s">
        <v>16</v>
      </c>
      <c r="C14" s="2" t="s">
        <v>4</v>
      </c>
      <c r="D14" s="7" t="s">
        <v>4</v>
      </c>
    </row>
    <row r="15" spans="1:11" ht="30" x14ac:dyDescent="0.25">
      <c r="A15" s="2">
        <v>1</v>
      </c>
      <c r="B15" s="3" t="s">
        <v>17</v>
      </c>
      <c r="C15" s="2" t="s">
        <v>39</v>
      </c>
      <c r="D15" s="7">
        <f>2.84*4</f>
        <v>11.36</v>
      </c>
      <c r="E15" s="8">
        <f>(2.9*2.4*0.12)*62</f>
        <v>51.782399999999996</v>
      </c>
      <c r="F15" s="8">
        <f>(2.9*1.1*0.1)*1</f>
        <v>0.31900000000000001</v>
      </c>
      <c r="G15" s="8">
        <f>(2.9*0.7*0.12)*2</f>
        <v>0.48719999999999991</v>
      </c>
    </row>
    <row r="16" spans="1:11" x14ac:dyDescent="0.25">
      <c r="A16" s="2">
        <v>2</v>
      </c>
      <c r="B16" s="3" t="s">
        <v>46</v>
      </c>
      <c r="C16" s="2" t="s">
        <v>39</v>
      </c>
      <c r="D16" s="7">
        <f>(1.8*2.35*1.79)+(1.3*2.8*1.1)</f>
        <v>11.575700000000001</v>
      </c>
    </row>
    <row r="17" spans="1:4" x14ac:dyDescent="0.25">
      <c r="A17" s="2">
        <v>3</v>
      </c>
      <c r="B17" s="3" t="s">
        <v>18</v>
      </c>
      <c r="C17" s="2" t="s">
        <v>19</v>
      </c>
      <c r="D17" s="7">
        <v>4</v>
      </c>
    </row>
    <row r="18" spans="1:4" x14ac:dyDescent="0.25">
      <c r="A18" s="2">
        <v>4</v>
      </c>
      <c r="B18" s="4" t="s">
        <v>20</v>
      </c>
      <c r="C18" s="2" t="s">
        <v>19</v>
      </c>
      <c r="D18" s="7" t="s">
        <v>42</v>
      </c>
    </row>
    <row r="19" spans="1:4" ht="30" x14ac:dyDescent="0.25">
      <c r="A19" s="2">
        <v>5</v>
      </c>
      <c r="B19" s="3" t="s">
        <v>21</v>
      </c>
      <c r="C19" s="2" t="s">
        <v>39</v>
      </c>
      <c r="D19" s="7" t="s">
        <v>42</v>
      </c>
    </row>
    <row r="20" spans="1:4" ht="30" x14ac:dyDescent="0.25">
      <c r="A20" s="2">
        <v>6</v>
      </c>
      <c r="B20" s="3" t="s">
        <v>43</v>
      </c>
      <c r="C20" s="2" t="s">
        <v>7</v>
      </c>
      <c r="D20" s="7">
        <f>44.1+13.8+68.6*4</f>
        <v>332.29999999999995</v>
      </c>
    </row>
    <row r="21" spans="1:4" x14ac:dyDescent="0.25">
      <c r="A21" s="2">
        <v>7</v>
      </c>
      <c r="B21" s="3" t="s">
        <v>22</v>
      </c>
      <c r="C21" s="2" t="s">
        <v>19</v>
      </c>
      <c r="D21" s="7">
        <v>4</v>
      </c>
    </row>
    <row r="22" spans="1:4" x14ac:dyDescent="0.25">
      <c r="B22" s="3" t="s">
        <v>4</v>
      </c>
      <c r="C22" s="2" t="s">
        <v>4</v>
      </c>
      <c r="D22" s="7" t="s">
        <v>4</v>
      </c>
    </row>
    <row r="23" spans="1:4" x14ac:dyDescent="0.25">
      <c r="B23" s="3" t="s">
        <v>23</v>
      </c>
      <c r="C23" s="2" t="s">
        <v>4</v>
      </c>
      <c r="D23" s="7" t="s">
        <v>4</v>
      </c>
    </row>
    <row r="24" spans="1:4" x14ac:dyDescent="0.25">
      <c r="A24" s="2">
        <v>1</v>
      </c>
      <c r="B24" s="3" t="s">
        <v>24</v>
      </c>
      <c r="C24" s="2" t="s">
        <v>39</v>
      </c>
      <c r="D24" s="7" t="s">
        <v>42</v>
      </c>
    </row>
    <row r="25" spans="1:4" x14ac:dyDescent="0.25">
      <c r="A25" s="2">
        <v>2</v>
      </c>
      <c r="B25" s="3" t="s">
        <v>25</v>
      </c>
      <c r="C25" s="2" t="s">
        <v>39</v>
      </c>
      <c r="D25" s="7">
        <f>2.7*0.9*44.1+13.8+68.6</f>
        <v>189.56299999999999</v>
      </c>
    </row>
    <row r="26" spans="1:4" x14ac:dyDescent="0.25">
      <c r="A26" s="2">
        <v>3</v>
      </c>
      <c r="B26" s="3" t="s">
        <v>26</v>
      </c>
      <c r="C26" s="2" t="s">
        <v>39</v>
      </c>
      <c r="D26" s="7" t="s">
        <v>42</v>
      </c>
    </row>
    <row r="27" spans="1:4" x14ac:dyDescent="0.25">
      <c r="A27" s="2">
        <v>4</v>
      </c>
      <c r="B27" s="3" t="s">
        <v>27</v>
      </c>
      <c r="C27" s="2" t="s">
        <v>7</v>
      </c>
      <c r="D27" s="7">
        <v>1</v>
      </c>
    </row>
    <row r="28" spans="1:4" x14ac:dyDescent="0.25">
      <c r="A28" s="2">
        <v>5</v>
      </c>
      <c r="B28" s="3" t="s">
        <v>28</v>
      </c>
      <c r="C28" s="2" t="s">
        <v>39</v>
      </c>
      <c r="D28" s="7">
        <f>1.4*2</f>
        <v>2.8</v>
      </c>
    </row>
    <row r="29" spans="1:4" ht="30" x14ac:dyDescent="0.25">
      <c r="A29" s="2">
        <v>6</v>
      </c>
      <c r="B29" s="3" t="s">
        <v>29</v>
      </c>
      <c r="C29" s="2" t="s">
        <v>9</v>
      </c>
      <c r="D29" s="7">
        <f>D15</f>
        <v>11.36</v>
      </c>
    </row>
    <row r="30" spans="1:4" ht="30" x14ac:dyDescent="0.25">
      <c r="A30" s="2">
        <v>7</v>
      </c>
      <c r="B30" s="3" t="s">
        <v>30</v>
      </c>
      <c r="C30" s="2" t="s">
        <v>39</v>
      </c>
      <c r="D30" s="7">
        <f>D15</f>
        <v>11.36</v>
      </c>
    </row>
    <row r="31" spans="1:4" ht="30" x14ac:dyDescent="0.25">
      <c r="A31" s="2">
        <v>8</v>
      </c>
      <c r="B31" s="3" t="s">
        <v>31</v>
      </c>
      <c r="C31" s="2" t="s">
        <v>39</v>
      </c>
      <c r="D31" s="7" t="s">
        <v>42</v>
      </c>
    </row>
    <row r="32" spans="1:4" ht="30" x14ac:dyDescent="0.25">
      <c r="A32" s="2">
        <v>9</v>
      </c>
      <c r="B32" s="3" t="s">
        <v>32</v>
      </c>
      <c r="C32" s="2" t="s">
        <v>40</v>
      </c>
      <c r="D32" s="7" t="s">
        <v>42</v>
      </c>
    </row>
    <row r="33" spans="1:4" x14ac:dyDescent="0.25">
      <c r="A33" s="2">
        <v>10</v>
      </c>
      <c r="B33" s="3" t="s">
        <v>33</v>
      </c>
      <c r="C33" s="2" t="s">
        <v>40</v>
      </c>
      <c r="D33" s="7">
        <v>607</v>
      </c>
    </row>
    <row r="34" spans="1:4" x14ac:dyDescent="0.25">
      <c r="A34" s="2">
        <v>11</v>
      </c>
      <c r="B34" s="3" t="s">
        <v>34</v>
      </c>
      <c r="C34" s="2" t="s">
        <v>19</v>
      </c>
      <c r="D34" s="7">
        <v>12</v>
      </c>
    </row>
    <row r="35" spans="1:4" x14ac:dyDescent="0.25">
      <c r="A35" s="2">
        <v>12</v>
      </c>
      <c r="B35" s="3" t="s">
        <v>35</v>
      </c>
      <c r="C35" s="2" t="s">
        <v>39</v>
      </c>
      <c r="D35" s="7">
        <f>D16</f>
        <v>11.575700000000001</v>
      </c>
    </row>
    <row r="36" spans="1:4" x14ac:dyDescent="0.25">
      <c r="A36" s="2">
        <v>13</v>
      </c>
      <c r="B36" s="3" t="s">
        <v>36</v>
      </c>
      <c r="C36" s="2" t="s">
        <v>19</v>
      </c>
      <c r="D36" s="7" t="s">
        <v>42</v>
      </c>
    </row>
    <row r="37" spans="1:4" x14ac:dyDescent="0.25">
      <c r="A37" s="2">
        <v>14</v>
      </c>
      <c r="B37" s="3" t="s">
        <v>44</v>
      </c>
      <c r="C37" s="2" t="s">
        <v>7</v>
      </c>
      <c r="D37" s="7">
        <f>D20</f>
        <v>332.29999999999995</v>
      </c>
    </row>
    <row r="38" spans="1:4" x14ac:dyDescent="0.25">
      <c r="A38" s="2">
        <v>15</v>
      </c>
      <c r="B38" s="3" t="s">
        <v>37</v>
      </c>
      <c r="C38" s="2" t="s">
        <v>7</v>
      </c>
      <c r="D38" s="7">
        <f>44.1+13.8+68.6*2</f>
        <v>195.1</v>
      </c>
    </row>
    <row r="39" spans="1:4" x14ac:dyDescent="0.25">
      <c r="A39" s="2">
        <v>16</v>
      </c>
      <c r="B39" s="3" t="s">
        <v>38</v>
      </c>
      <c r="C39" s="2" t="s">
        <v>19</v>
      </c>
      <c r="D39" s="7">
        <v>4</v>
      </c>
    </row>
    <row r="40" spans="1:4" x14ac:dyDescent="0.25">
      <c r="B40" s="3" t="s">
        <v>4</v>
      </c>
      <c r="C40" s="2" t="s">
        <v>4</v>
      </c>
      <c r="D40" s="6" t="s">
        <v>4</v>
      </c>
    </row>
    <row r="41" spans="1:4" x14ac:dyDescent="0.25">
      <c r="B41" s="3" t="s">
        <v>4</v>
      </c>
      <c r="C41" s="2" t="s">
        <v>4</v>
      </c>
      <c r="D41" s="6" t="s">
        <v>4</v>
      </c>
    </row>
    <row r="42" spans="1:4" x14ac:dyDescent="0.25">
      <c r="B42" s="3" t="s">
        <v>4</v>
      </c>
      <c r="C42" s="2" t="s">
        <v>4</v>
      </c>
      <c r="D42" s="6" t="s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0802.Р.22-ПОС.3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Скобелев</dc:creator>
  <cp:lastModifiedBy>Роман Скобелев</cp:lastModifiedBy>
  <dcterms:created xsi:type="dcterms:W3CDTF">2022-09-26T12:29:16Z</dcterms:created>
  <dcterms:modified xsi:type="dcterms:W3CDTF">2022-10-27T07:44:05Z</dcterms:modified>
</cp:coreProperties>
</file>