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ASK_DA\A_B_test\"/>
    </mc:Choice>
  </mc:AlternateContent>
  <bookViews>
    <workbookView xWindow="0" yWindow="0" windowWidth="23040" windowHeight="9384" activeTab="2"/>
  </bookViews>
  <sheets>
    <sheet name="Example" sheetId="1" r:id="rId1"/>
    <sheet name="Доверительные интервалы" sheetId="2" r:id="rId2"/>
    <sheet name="Расчет воронки" sheetId="3" r:id="rId3"/>
  </sheets>
  <definedNames>
    <definedName name="conv" localSheetId="0">Example!$E$3</definedName>
    <definedName name="conv" localSheetId="2">#REF!</definedName>
    <definedName name="conv">'Доверительные интервалы'!$E$3</definedName>
  </definedNames>
  <calcPr calcId="152511"/>
</workbook>
</file>

<file path=xl/calcChain.xml><?xml version="1.0" encoding="utf-8"?>
<calcChain xmlns="http://schemas.openxmlformats.org/spreadsheetml/2006/main">
  <c r="D24" i="3" l="1"/>
  <c r="E24" i="3"/>
  <c r="C24" i="3"/>
  <c r="E22" i="3"/>
  <c r="E21" i="3"/>
  <c r="E19" i="3"/>
  <c r="D19" i="3"/>
  <c r="D21" i="3" s="1"/>
  <c r="E18" i="3"/>
  <c r="D18" i="3"/>
  <c r="D22" i="3" s="1"/>
  <c r="E16" i="3"/>
  <c r="E15" i="3"/>
  <c r="E12" i="3"/>
  <c r="C18" i="3"/>
  <c r="C22" i="3" s="1"/>
  <c r="D16" i="3"/>
  <c r="D15" i="3"/>
  <c r="D12" i="3"/>
  <c r="C21" i="3"/>
  <c r="C19" i="3"/>
  <c r="C16" i="3"/>
  <c r="C15" i="3"/>
  <c r="C12" i="3"/>
  <c r="D17" i="2"/>
  <c r="E17" i="2" s="1"/>
  <c r="C17" i="2"/>
  <c r="H12" i="2"/>
  <c r="H11" i="2"/>
  <c r="G6" i="2"/>
  <c r="F6" i="2"/>
  <c r="E6" i="2"/>
  <c r="E5" i="2"/>
  <c r="G5" i="2" s="1"/>
  <c r="E4" i="2"/>
  <c r="G4" i="2" s="1"/>
  <c r="G3" i="2"/>
  <c r="F3" i="2"/>
  <c r="E3" i="2"/>
  <c r="D17" i="1"/>
  <c r="E17" i="1" s="1"/>
  <c r="C17" i="1"/>
  <c r="G4" i="1"/>
  <c r="F4" i="1"/>
  <c r="E4" i="1"/>
  <c r="E3" i="1"/>
  <c r="G3" i="1" s="1"/>
  <c r="F17" i="1" l="1"/>
  <c r="G17" i="1"/>
  <c r="G17" i="2"/>
  <c r="F17" i="2"/>
  <c r="F3" i="1"/>
  <c r="F5" i="2"/>
  <c r="F4" i="2"/>
</calcChain>
</file>

<file path=xl/sharedStrings.xml><?xml version="1.0" encoding="utf-8"?>
<sst xmlns="http://schemas.openxmlformats.org/spreadsheetml/2006/main" count="34" uniqueCount="25">
  <si>
    <t>Выборка</t>
  </si>
  <si>
    <t>Посетителей</t>
  </si>
  <si>
    <t>Конверсий</t>
  </si>
  <si>
    <t>Конверсия</t>
  </si>
  <si>
    <t>Интервал, от</t>
  </si>
  <si>
    <t>Интервал, до</t>
  </si>
  <si>
    <t>Выборка #1</t>
  </si>
  <si>
    <t>Выборка #2</t>
  </si>
  <si>
    <t>Этап 1</t>
  </si>
  <si>
    <t>Этап 2</t>
  </si>
  <si>
    <t>Решение о масштабировании</t>
  </si>
  <si>
    <t>Минимальная необходимая маржинальность заказа:</t>
  </si>
  <si>
    <t>Рекламный бюджет</t>
  </si>
  <si>
    <t>Посетители</t>
  </si>
  <si>
    <t>CAC, руб/посетителя</t>
  </si>
  <si>
    <t>стоимость привлечения посетителя</t>
  </si>
  <si>
    <t>Покупок</t>
  </si>
  <si>
    <t>CPS, руб/продажу</t>
  </si>
  <si>
    <t>стоимость привлечения покупателя</t>
  </si>
  <si>
    <t>Нижняя граница конверсии</t>
  </si>
  <si>
    <t>Верхняя граница конверсии</t>
  </si>
  <si>
    <t>Нижняя оценка CPS</t>
  </si>
  <si>
    <t>Верхняя оценка СPS</t>
  </si>
  <si>
    <t>Маржинальность одной продажи</t>
  </si>
  <si>
    <t>Этап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</si>
</sst>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>
    <font>
      <sz val="10"/>
      <color rgb="FF000000"/>
      <name val="Arial"/>
      <scheme val="minor"/>
    </font>
    <font>
      <sz val="10"/>
      <color theme="1"/>
      <name val="Montserrat"/>
    </font>
    <font>
      <b/>
      <sz val="10"/>
      <color theme="1"/>
      <name val="Montserrat"/>
    </font>
    <font>
      <sz val="14"/>
      <color theme="1"/>
      <name val="Montserrat"/>
    </font>
    <font>
      <sz val="10"/>
      <color theme="1"/>
      <name val="Arial"/>
      <scheme val="minor"/>
    </font>
    <font>
      <b/>
      <sz val="14"/>
      <color theme="1"/>
      <name val="Montserrat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hair">
        <color rgb="FFCCCCCC"/>
      </bottom>
      <diagonal/>
    </border>
    <border>
      <left style="thin">
        <color rgb="FFCCCCCC"/>
      </left>
      <right/>
      <top style="hair">
        <color rgb="FFCCCCCC"/>
      </top>
      <bottom style="hair">
        <color rgb="FFCCCCCC"/>
      </bottom>
      <diagonal/>
    </border>
    <border>
      <left style="thin">
        <color rgb="FFCCCCCC"/>
      </left>
      <right/>
      <top style="hair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CCCCCC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0" borderId="7" xfId="0" applyFont="1" applyBorder="1"/>
    <xf numFmtId="0" fontId="3" fillId="0" borderId="8" xfId="0" applyFont="1" applyBorder="1" applyAlignment="1"/>
    <xf numFmtId="10" fontId="3" fillId="0" borderId="8" xfId="0" applyNumberFormat="1" applyFont="1" applyBorder="1"/>
    <xf numFmtId="0" fontId="3" fillId="0" borderId="9" xfId="0" applyFont="1" applyBorder="1" applyAlignment="1"/>
    <xf numFmtId="10" fontId="3" fillId="0" borderId="9" xfId="0" applyNumberFormat="1" applyFont="1" applyBorder="1"/>
    <xf numFmtId="0" fontId="3" fillId="0" borderId="9" xfId="0" applyFont="1" applyBorder="1"/>
    <xf numFmtId="164" fontId="3" fillId="0" borderId="9" xfId="0" applyNumberFormat="1" applyFont="1" applyBorder="1"/>
    <xf numFmtId="0" fontId="3" fillId="0" borderId="10" xfId="0" applyFont="1" applyBorder="1"/>
    <xf numFmtId="10" fontId="3" fillId="0" borderId="10" xfId="0" applyNumberFormat="1" applyFont="1" applyBorder="1"/>
    <xf numFmtId="0" fontId="1" fillId="0" borderId="11" xfId="0" applyFont="1" applyBorder="1"/>
    <xf numFmtId="0" fontId="1" fillId="0" borderId="1" xfId="0" applyFont="1" applyBorder="1" applyAlignment="1"/>
    <xf numFmtId="164" fontId="1" fillId="0" borderId="1" xfId="0" applyNumberFormat="1" applyFont="1" applyBorder="1"/>
    <xf numFmtId="0" fontId="4" fillId="0" borderId="1" xfId="0" applyFont="1" applyBorder="1"/>
    <xf numFmtId="0" fontId="5" fillId="2" borderId="5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12" xfId="0" applyFont="1" applyBorder="1" applyAlignment="1">
      <alignment horizontal="center"/>
    </xf>
    <xf numFmtId="0" fontId="4" fillId="0" borderId="11" xfId="0" applyFont="1" applyBorder="1"/>
    <xf numFmtId="0" fontId="3" fillId="0" borderId="1" xfId="0" applyFont="1" applyBorder="1" applyAlignment="1">
      <alignment wrapText="1"/>
    </xf>
    <xf numFmtId="0" fontId="4" fillId="0" borderId="2" xfId="0" applyFont="1" applyBorder="1"/>
    <xf numFmtId="0" fontId="3" fillId="0" borderId="3" xfId="0" applyFont="1" applyBorder="1" applyAlignment="1">
      <alignment wrapText="1"/>
    </xf>
    <xf numFmtId="2" fontId="3" fillId="0" borderId="12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2" fontId="3" fillId="0" borderId="9" xfId="0" applyNumberFormat="1" applyFont="1" applyBorder="1"/>
    <xf numFmtId="0" fontId="3" fillId="0" borderId="10" xfId="0" applyFont="1" applyBorder="1" applyAlignment="1"/>
    <xf numFmtId="0" fontId="3" fillId="0" borderId="10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6" fillId="0" borderId="13" xfId="0" applyFont="1" applyBorder="1"/>
    <xf numFmtId="0" fontId="6" fillId="0" borderId="7" xfId="0" applyFont="1" applyBorder="1"/>
    <xf numFmtId="2" fontId="3" fillId="0" borderId="9" xfId="0" applyNumberFormat="1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5" xfId="0" applyFont="1" applyBorder="1"/>
    <xf numFmtId="10" fontId="3" fillId="0" borderId="15" xfId="0" applyNumberFormat="1" applyFont="1" applyBorder="1"/>
    <xf numFmtId="2" fontId="3" fillId="0" borderId="15" xfId="0" applyNumberFormat="1" applyFont="1" applyBorder="1"/>
    <xf numFmtId="0" fontId="3" fillId="0" borderId="16" xfId="0" applyFont="1" applyBorder="1" applyAlignment="1">
      <alignment horizontal="center"/>
    </xf>
    <xf numFmtId="0" fontId="1" fillId="0" borderId="7" xfId="0" applyFont="1" applyBorder="1" applyAlignment="1"/>
    <xf numFmtId="0" fontId="5" fillId="2" borderId="17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5.33203125" customWidth="1"/>
    <col min="2" max="2" width="20.77734375" customWidth="1"/>
    <col min="3" max="3" width="13.88671875" customWidth="1"/>
  </cols>
  <sheetData>
    <row r="1" spans="1:26" ht="13.2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399999999999999">
      <c r="A3" s="3"/>
      <c r="B3" s="8" t="s">
        <v>6</v>
      </c>
      <c r="C3" s="8">
        <v>100</v>
      </c>
      <c r="D3" s="8">
        <v>15</v>
      </c>
      <c r="E3" s="9">
        <f t="shared" ref="E3:E4" si="0">D3/C3</f>
        <v>0.15</v>
      </c>
      <c r="F3" s="9">
        <f t="shared" ref="F3:F4" si="1">E3-1.645*SQRT(E3*(1-E3)/C3)</f>
        <v>9.1261751175235051E-2</v>
      </c>
      <c r="G3" s="9">
        <f t="shared" ref="G3:G4" si="2">E3+1.645*SQRT(E3*(1-E3)/C3)</f>
        <v>0.20873824882476494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399999999999999">
      <c r="A4" s="3"/>
      <c r="B4" s="10" t="s">
        <v>7</v>
      </c>
      <c r="C4" s="10">
        <v>1000</v>
      </c>
      <c r="D4" s="10">
        <v>150</v>
      </c>
      <c r="E4" s="11">
        <f t="shared" si="0"/>
        <v>0.15</v>
      </c>
      <c r="F4" s="11">
        <f t="shared" si="1"/>
        <v>0.13142533479440341</v>
      </c>
      <c r="G4" s="11">
        <f t="shared" si="2"/>
        <v>0.16857466520559658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399999999999999">
      <c r="A5" s="3"/>
      <c r="B5" s="12"/>
      <c r="C5" s="10"/>
      <c r="D5" s="10"/>
      <c r="E5" s="11"/>
      <c r="F5" s="11"/>
      <c r="G5" s="11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399999999999999">
      <c r="A6" s="3"/>
      <c r="B6" s="12"/>
      <c r="C6" s="10"/>
      <c r="D6" s="10"/>
      <c r="E6" s="11"/>
      <c r="F6" s="11"/>
      <c r="G6" s="11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399999999999999">
      <c r="A7" s="3"/>
      <c r="B7" s="12"/>
      <c r="C7" s="12"/>
      <c r="D7" s="12"/>
      <c r="E7" s="12"/>
      <c r="F7" s="13"/>
      <c r="G7" s="13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399999999999999">
      <c r="A8" s="3"/>
      <c r="B8" s="12"/>
      <c r="C8" s="12"/>
      <c r="D8" s="12"/>
      <c r="E8" s="12"/>
      <c r="F8" s="13"/>
      <c r="G8" s="13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399999999999999">
      <c r="A9" s="3"/>
      <c r="B9" s="12"/>
      <c r="C9" s="12"/>
      <c r="D9" s="12"/>
      <c r="E9" s="12"/>
      <c r="F9" s="13"/>
      <c r="G9" s="13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399999999999999">
      <c r="A10" s="3"/>
      <c r="B10" s="12"/>
      <c r="C10" s="12"/>
      <c r="D10" s="12"/>
      <c r="E10" s="12"/>
      <c r="F10" s="13"/>
      <c r="G10" s="13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399999999999999">
      <c r="A11" s="3"/>
      <c r="B11" s="12"/>
      <c r="C11" s="12"/>
      <c r="D11" s="12"/>
      <c r="E11" s="12"/>
      <c r="F11" s="13"/>
      <c r="G11" s="13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399999999999999">
      <c r="A12" s="3"/>
      <c r="B12" s="12"/>
      <c r="C12" s="12"/>
      <c r="D12" s="12"/>
      <c r="E12" s="12"/>
      <c r="F12" s="13"/>
      <c r="G12" s="13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399999999999999">
      <c r="A13" s="3"/>
      <c r="B13" s="12"/>
      <c r="C13" s="12"/>
      <c r="D13" s="12"/>
      <c r="E13" s="12"/>
      <c r="F13" s="13"/>
      <c r="G13" s="13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399999999999999">
      <c r="A14" s="3"/>
      <c r="B14" s="12"/>
      <c r="C14" s="12"/>
      <c r="D14" s="12"/>
      <c r="E14" s="12"/>
      <c r="F14" s="13"/>
      <c r="G14" s="13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399999999999999">
      <c r="A15" s="3"/>
      <c r="B15" s="12"/>
      <c r="C15" s="12"/>
      <c r="D15" s="12"/>
      <c r="E15" s="12"/>
      <c r="F15" s="13"/>
      <c r="G15" s="13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399999999999999">
      <c r="A16" s="3"/>
      <c r="B16" s="12"/>
      <c r="C16" s="12"/>
      <c r="D16" s="12"/>
      <c r="E16" s="12"/>
      <c r="F16" s="13"/>
      <c r="G16" s="13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399999999999999">
      <c r="A17" s="3"/>
      <c r="B17" s="14"/>
      <c r="C17" s="14">
        <f t="shared" ref="C17:D17" si="3">SUM(C3:C6)</f>
        <v>1100</v>
      </c>
      <c r="D17" s="14">
        <f t="shared" si="3"/>
        <v>165</v>
      </c>
      <c r="E17" s="15">
        <f>D17/C17</f>
        <v>0.15</v>
      </c>
      <c r="F17" s="15">
        <f>E17-1.645*SQRT(E17*(1-E17)/C17)</f>
        <v>0.13228975161870188</v>
      </c>
      <c r="G17" s="15">
        <f>E17+1.645*SQRT(E17*(1-E17)/C17)</f>
        <v>0.16771024838129811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16"/>
      <c r="C18" s="16"/>
      <c r="D18" s="16"/>
      <c r="E18" s="16"/>
      <c r="F18" s="16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7"/>
      <c r="C20" s="17"/>
      <c r="D20" s="17"/>
      <c r="E20" s="1"/>
      <c r="F20" s="1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7"/>
      <c r="C21" s="17"/>
      <c r="D21" s="1"/>
      <c r="E21" s="1"/>
      <c r="F21" s="17"/>
      <c r="G21" s="1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1"/>
      <c r="C22" s="17"/>
      <c r="D22" s="1"/>
      <c r="E22" s="1"/>
      <c r="F22" s="17"/>
      <c r="G22" s="1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"/>
      <c r="E24" s="1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5.33203125" customWidth="1"/>
    <col min="2" max="2" width="20.77734375" customWidth="1"/>
    <col min="3" max="3" width="13.88671875" customWidth="1"/>
  </cols>
  <sheetData>
    <row r="1" spans="1:26" ht="13.2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399999999999999">
      <c r="A3" s="3"/>
      <c r="B3" s="8" t="s">
        <v>6</v>
      </c>
      <c r="C3" s="8">
        <v>115</v>
      </c>
      <c r="D3" s="8">
        <v>4</v>
      </c>
      <c r="E3" s="9">
        <f t="shared" ref="E3:E6" si="0">D3/C3</f>
        <v>3.4782608695652174E-2</v>
      </c>
      <c r="F3" s="9">
        <f t="shared" ref="F3:F6" si="1">E3-1.645*SQRT(E3*(1-E3)/C3)</f>
        <v>6.6758589527017055E-3</v>
      </c>
      <c r="G3" s="9">
        <f t="shared" ref="G3:G6" si="2">E3+1.645*SQRT(E3*(1-E3)/C3)</f>
        <v>6.2889358438602647E-2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399999999999999">
      <c r="A4" s="3"/>
      <c r="B4" s="10" t="s">
        <v>7</v>
      </c>
      <c r="C4" s="10">
        <v>520</v>
      </c>
      <c r="D4" s="10">
        <v>11</v>
      </c>
      <c r="E4" s="11">
        <f t="shared" si="0"/>
        <v>2.1153846153846155E-2</v>
      </c>
      <c r="F4" s="11">
        <f t="shared" si="1"/>
        <v>1.0773397595571107E-2</v>
      </c>
      <c r="G4" s="11">
        <f t="shared" si="2"/>
        <v>3.15342947121212E-2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399999999999999">
      <c r="A5" s="3"/>
      <c r="B5" s="12"/>
      <c r="C5" s="10">
        <v>472</v>
      </c>
      <c r="D5" s="10">
        <v>8</v>
      </c>
      <c r="E5" s="11">
        <f t="shared" si="0"/>
        <v>1.6949152542372881E-2</v>
      </c>
      <c r="F5" s="11">
        <f t="shared" si="1"/>
        <v>7.1755001687699264E-3</v>
      </c>
      <c r="G5" s="11">
        <f t="shared" si="2"/>
        <v>2.6722804915975836E-2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399999999999999">
      <c r="A6" s="3"/>
      <c r="B6" s="12"/>
      <c r="C6" s="10">
        <v>503</v>
      </c>
      <c r="D6" s="10">
        <v>17</v>
      </c>
      <c r="E6" s="11">
        <f t="shared" si="0"/>
        <v>3.3797216699801194E-2</v>
      </c>
      <c r="F6" s="11">
        <f t="shared" si="1"/>
        <v>2.0542925130301804E-2</v>
      </c>
      <c r="G6" s="11">
        <f t="shared" si="2"/>
        <v>4.7051508269300588E-2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399999999999999">
      <c r="A7" s="3"/>
      <c r="B7" s="12"/>
      <c r="C7" s="12"/>
      <c r="D7" s="12"/>
      <c r="E7" s="12"/>
      <c r="F7" s="13"/>
      <c r="G7" s="13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399999999999999">
      <c r="A8" s="3"/>
      <c r="B8" s="12"/>
      <c r="C8" s="12"/>
      <c r="D8" s="12"/>
      <c r="E8" s="12"/>
      <c r="F8" s="13"/>
      <c r="G8" s="13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399999999999999">
      <c r="A9" s="3"/>
      <c r="B9" s="12"/>
      <c r="C9" s="12"/>
      <c r="D9" s="12"/>
      <c r="E9" s="12"/>
      <c r="F9" s="13"/>
      <c r="G9" s="13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399999999999999">
      <c r="A10" s="3"/>
      <c r="B10" s="12"/>
      <c r="C10" s="12"/>
      <c r="D10" s="12"/>
      <c r="E10" s="12"/>
      <c r="F10" s="13"/>
      <c r="G10" s="13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399999999999999">
      <c r="A11" s="3"/>
      <c r="B11" s="12"/>
      <c r="C11" s="12"/>
      <c r="D11" s="12"/>
      <c r="E11" s="12"/>
      <c r="F11" s="13"/>
      <c r="G11" s="13"/>
      <c r="H11" s="7">
        <f>0.0233+1.645*SQRT(((0.0233*(1-0.0233))/1243))</f>
        <v>3.0338642254369518E-2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399999999999999">
      <c r="A12" s="3"/>
      <c r="B12" s="12"/>
      <c r="C12" s="12"/>
      <c r="D12" s="12"/>
      <c r="E12" s="12"/>
      <c r="F12" s="13"/>
      <c r="G12" s="13"/>
      <c r="H12" s="7">
        <f>0.0236+1.645*SQRT(((0.0236*(1-0.0236))/1358))</f>
        <v>3.0376195138623226E-2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399999999999999">
      <c r="A13" s="3"/>
      <c r="B13" s="12"/>
      <c r="C13" s="12"/>
      <c r="D13" s="12"/>
      <c r="E13" s="12"/>
      <c r="F13" s="13"/>
      <c r="G13" s="13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399999999999999">
      <c r="A14" s="3"/>
      <c r="B14" s="12"/>
      <c r="C14" s="12"/>
      <c r="D14" s="12"/>
      <c r="E14" s="12"/>
      <c r="F14" s="13"/>
      <c r="G14" s="13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399999999999999">
      <c r="A15" s="3"/>
      <c r="B15" s="12"/>
      <c r="C15" s="12"/>
      <c r="D15" s="12"/>
      <c r="E15" s="12"/>
      <c r="F15" s="13"/>
      <c r="G15" s="13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399999999999999">
      <c r="A16" s="3"/>
      <c r="B16" s="12"/>
      <c r="C16" s="12"/>
      <c r="D16" s="12"/>
      <c r="E16" s="12"/>
      <c r="F16" s="13"/>
      <c r="G16" s="13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399999999999999">
      <c r="A17" s="3"/>
      <c r="B17" s="14"/>
      <c r="C17" s="14">
        <f t="shared" ref="C17:D17" si="3">SUM(C3:C6)</f>
        <v>1610</v>
      </c>
      <c r="D17" s="14">
        <f t="shared" si="3"/>
        <v>40</v>
      </c>
      <c r="E17" s="15">
        <f>D17/C17</f>
        <v>2.4844720496894408E-2</v>
      </c>
      <c r="F17" s="15">
        <f>E17-1.645*SQRT(E17*(1-E17)/C17)</f>
        <v>1.8463453589564978E-2</v>
      </c>
      <c r="G17" s="15">
        <f>E17+1.645*SQRT(E17*(1-E17)/C17)</f>
        <v>3.1225987404223839E-2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16"/>
      <c r="C18" s="16"/>
      <c r="D18" s="16"/>
      <c r="E18" s="16"/>
      <c r="F18" s="16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17"/>
      <c r="C20" s="17"/>
      <c r="D20" s="17"/>
      <c r="E20" s="1"/>
      <c r="F20" s="1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17"/>
      <c r="C21" s="17"/>
      <c r="D21" s="1"/>
      <c r="E21" s="1"/>
      <c r="F21" s="17"/>
      <c r="G21" s="1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1"/>
      <c r="C22" s="17"/>
      <c r="D22" s="1"/>
      <c r="E22" s="1"/>
      <c r="F22" s="17"/>
      <c r="G22" s="1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"/>
      <c r="E24" s="1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9"/>
  <sheetViews>
    <sheetView tabSelected="1" topLeftCell="A5" workbookViewId="0">
      <selection activeCell="C24" sqref="C24"/>
    </sheetView>
  </sheetViews>
  <sheetFormatPr defaultColWidth="12.6640625" defaultRowHeight="15.75" customHeight="1"/>
  <cols>
    <col min="1" max="1" width="5.33203125" customWidth="1"/>
    <col min="2" max="2" width="42.6640625" customWidth="1"/>
    <col min="3" max="4" width="13.88671875" customWidth="1"/>
    <col min="5" max="5" width="11.5546875" customWidth="1"/>
  </cols>
  <sheetData>
    <row r="1" spans="1:23" ht="13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7.399999999999999">
      <c r="A2" s="1"/>
      <c r="B2" s="19"/>
      <c r="C2" s="20" t="s">
        <v>8</v>
      </c>
      <c r="D2" s="20" t="s">
        <v>9</v>
      </c>
      <c r="E2" s="20" t="s">
        <v>24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7.399999999999999">
      <c r="A3" s="1"/>
      <c r="B3" s="21" t="s">
        <v>10</v>
      </c>
      <c r="C3" s="22"/>
      <c r="D3" s="22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2">
      <c r="A4" s="1"/>
      <c r="B4" s="19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7.399999999999999">
      <c r="A5" s="1"/>
      <c r="B5" s="24"/>
      <c r="C5" s="25"/>
      <c r="D5" s="2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34.799999999999997">
      <c r="A6" s="1"/>
      <c r="B6" s="26" t="s">
        <v>11</v>
      </c>
      <c r="C6" s="27">
        <v>155</v>
      </c>
      <c r="D6" s="27">
        <v>155</v>
      </c>
      <c r="E6" s="27">
        <v>155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3.2">
      <c r="A8" s="1"/>
      <c r="B8" s="2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6.25" customHeight="1">
      <c r="A9" s="3"/>
      <c r="B9" s="28"/>
      <c r="C9" s="29"/>
      <c r="D9" s="29"/>
      <c r="E9" s="4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7.399999999999999">
      <c r="A10" s="3"/>
      <c r="B10" s="8" t="s">
        <v>12</v>
      </c>
      <c r="C10" s="8">
        <v>25000</v>
      </c>
      <c r="D10" s="37">
        <v>750000</v>
      </c>
      <c r="E10" s="37">
        <v>7500000</v>
      </c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7.399999999999999">
      <c r="A11" s="3"/>
      <c r="B11" s="10" t="s">
        <v>13</v>
      </c>
      <c r="C11" s="10">
        <v>1000</v>
      </c>
      <c r="D11" s="38">
        <v>30000</v>
      </c>
      <c r="E11" s="38">
        <v>300000</v>
      </c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7.399999999999999">
      <c r="A12" s="3"/>
      <c r="B12" s="10" t="s">
        <v>14</v>
      </c>
      <c r="C12" s="10">
        <f>C10 / C11</f>
        <v>25</v>
      </c>
      <c r="D12" s="38">
        <f>D10/D11</f>
        <v>25</v>
      </c>
      <c r="E12" s="38">
        <f>E10/E11</f>
        <v>25</v>
      </c>
      <c r="F12" s="43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7.399999999999999">
      <c r="A13" s="3"/>
      <c r="B13" s="12"/>
      <c r="C13" s="12"/>
      <c r="D13" s="39"/>
      <c r="E13" s="3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7.399999999999999">
      <c r="A14" s="3"/>
      <c r="B14" s="10" t="s">
        <v>16</v>
      </c>
      <c r="C14" s="10">
        <v>150</v>
      </c>
      <c r="D14" s="38">
        <v>4650</v>
      </c>
      <c r="E14" s="38">
        <v>46500</v>
      </c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7.399999999999999">
      <c r="A15" s="3"/>
      <c r="B15" s="10" t="s">
        <v>3</v>
      </c>
      <c r="C15" s="11">
        <f xml:space="preserve"> C14 / 1000</f>
        <v>0.15</v>
      </c>
      <c r="D15" s="40">
        <f>D14/D11</f>
        <v>0.155</v>
      </c>
      <c r="E15" s="40">
        <f>E14/E11</f>
        <v>0.155</v>
      </c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7.399999999999999">
      <c r="A16" s="3"/>
      <c r="B16" s="10" t="s">
        <v>17</v>
      </c>
      <c r="C16" s="30">
        <f>C12 / C15</f>
        <v>166.66666666666669</v>
      </c>
      <c r="D16" s="41">
        <f>D12/D15</f>
        <v>161.29032258064515</v>
      </c>
      <c r="E16" s="41">
        <f>E12/E15</f>
        <v>161.29032258064515</v>
      </c>
      <c r="F16" s="43" t="s">
        <v>18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7.399999999999999">
      <c r="A17" s="3"/>
      <c r="B17" s="12"/>
      <c r="C17" s="12"/>
      <c r="D17" s="39"/>
      <c r="E17" s="3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7.399999999999999">
      <c r="A18" s="3"/>
      <c r="B18" s="10" t="s">
        <v>19</v>
      </c>
      <c r="C18" s="11">
        <f xml:space="preserve"> C15-1.645*SQRT(C15*(1-C15)/C11)</f>
        <v>0.13142533479440341</v>
      </c>
      <c r="D18" s="40">
        <f xml:space="preserve"> D15-1.645*SQRT(D15*(1-D15)/D11)</f>
        <v>0.15156284214126942</v>
      </c>
      <c r="E18" s="40">
        <f xml:space="preserve"> E15-1.645*SQRT(E15*(1-E15)/E11)</f>
        <v>0.15391307524888642</v>
      </c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7.399999999999999">
      <c r="A19" s="3"/>
      <c r="B19" s="10" t="s">
        <v>20</v>
      </c>
      <c r="C19" s="11">
        <f xml:space="preserve"> C15+1.645*SQRT(C15*(1-C15)/C11)</f>
        <v>0.16857466520559658</v>
      </c>
      <c r="D19" s="40">
        <f xml:space="preserve"> D15+1.645*SQRT(D15*(1-D15)/D11)</f>
        <v>0.15843715785873058</v>
      </c>
      <c r="E19" s="40">
        <f xml:space="preserve"> E15+1.645*SQRT(E15*(1-E15)/E11)</f>
        <v>0.15608692475111358</v>
      </c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7.399999999999999">
      <c r="A20" s="3"/>
      <c r="B20" s="12"/>
      <c r="C20" s="12"/>
      <c r="D20" s="39"/>
      <c r="E20" s="3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7.399999999999999">
      <c r="A21" s="3"/>
      <c r="B21" s="10" t="s">
        <v>21</v>
      </c>
      <c r="C21" s="30">
        <f>C12/C19</f>
        <v>148.30223728761121</v>
      </c>
      <c r="D21" s="41">
        <f>D12/D19</f>
        <v>157.79126776744556</v>
      </c>
      <c r="E21" s="41">
        <f>E12/E19</f>
        <v>160.16716352034888</v>
      </c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7.399999999999999">
      <c r="A22" s="3"/>
      <c r="B22" s="10" t="s">
        <v>22</v>
      </c>
      <c r="C22" s="30">
        <f>C12/C18</f>
        <v>190.22207582053346</v>
      </c>
      <c r="D22" s="41">
        <f>D12/D18</f>
        <v>164.9480812500064</v>
      </c>
      <c r="E22" s="41">
        <f>E12/E18</f>
        <v>162.42934500251874</v>
      </c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7.399999999999999">
      <c r="A23" s="3"/>
      <c r="B23" s="12"/>
      <c r="C23" s="12"/>
      <c r="D23" s="39"/>
      <c r="E23" s="39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7.399999999999999">
      <c r="A24" s="3"/>
      <c r="B24" s="10" t="s">
        <v>23</v>
      </c>
      <c r="C24" s="36">
        <f>C6-C21</f>
        <v>6.6977627123887942</v>
      </c>
      <c r="D24" s="36">
        <f t="shared" ref="D24:E24" si="0">D6-D21</f>
        <v>-2.7912677674455608</v>
      </c>
      <c r="E24" s="36">
        <f t="shared" si="0"/>
        <v>-5.167163520348879</v>
      </c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7.399999999999999">
      <c r="A25" s="3"/>
      <c r="B25" s="12"/>
      <c r="C25" s="12"/>
      <c r="D25" s="39"/>
      <c r="E25" s="39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7.399999999999999">
      <c r="A26" s="3"/>
      <c r="B26" s="31"/>
      <c r="C26" s="32"/>
      <c r="D26" s="42"/>
      <c r="E26" s="42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2">
      <c r="A27" s="1"/>
      <c r="B27" s="16"/>
      <c r="C27" s="16"/>
      <c r="D27" s="16"/>
      <c r="E27" s="1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2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2">
      <c r="A30" s="1"/>
      <c r="B30" s="33"/>
      <c r="C30" s="34"/>
      <c r="D30" s="3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>
      <c r="A31" s="1"/>
      <c r="B31" s="33"/>
      <c r="C31" s="34"/>
      <c r="D31" s="3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</sheetData>
  <mergeCells count="2">
    <mergeCell ref="B30:D30"/>
    <mergeCell ref="B31:D31"/>
  </mergeCells>
  <dataValidations count="1">
    <dataValidation type="list" allowBlank="1" showErrorMessage="1" sqref="C3:E3">
      <formula1>"Да,Нет"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Example</vt:lpstr>
      <vt:lpstr>Доверительные интервалы</vt:lpstr>
      <vt:lpstr>Расчет воронки</vt:lpstr>
      <vt:lpstr>Example!conv</vt:lpstr>
      <vt:lpstr>conv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Андреев</cp:lastModifiedBy>
  <dcterms:modified xsi:type="dcterms:W3CDTF">2024-02-15T22:34:24Z</dcterms:modified>
</cp:coreProperties>
</file>