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Wolfgang\My Projects\Analog Shield\Design\AnalogShield-01\"/>
    </mc:Choice>
  </mc:AlternateContent>
  <bookViews>
    <workbookView xWindow="240" yWindow="30" windowWidth="17115" windowHeight="8955"/>
  </bookViews>
  <sheets>
    <sheet name="AnalogShield-01" sheetId="1" r:id="rId1"/>
    <sheet name="Digikey BOM" sheetId="2" r:id="rId2"/>
  </sheets>
  <calcPr calcId="152511"/>
</workbook>
</file>

<file path=xl/calcChain.xml><?xml version="1.0" encoding="utf-8"?>
<calcChain xmlns="http://schemas.openxmlformats.org/spreadsheetml/2006/main">
  <c r="P29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G2" i="2"/>
  <c r="F2" i="2"/>
  <c r="E2" i="2"/>
  <c r="K27" i="1" l="1"/>
  <c r="N2" i="1" l="1"/>
  <c r="N3" i="1"/>
  <c r="N4" i="1"/>
  <c r="N6" i="1"/>
  <c r="N7" i="1"/>
  <c r="N8" i="1"/>
  <c r="N10" i="1"/>
  <c r="N12" i="1"/>
  <c r="N13" i="1"/>
  <c r="N14" i="1"/>
  <c r="N16" i="1"/>
  <c r="N17" i="1"/>
  <c r="N18" i="1"/>
  <c r="N19" i="1"/>
  <c r="N20" i="1"/>
  <c r="N21" i="1"/>
  <c r="N22" i="1"/>
  <c r="N23" i="1"/>
  <c r="N25" i="1"/>
  <c r="N26" i="1"/>
  <c r="N9" i="1"/>
  <c r="K2" i="1"/>
  <c r="K3" i="1"/>
  <c r="K4" i="1"/>
  <c r="K6" i="1"/>
  <c r="K7" i="1"/>
  <c r="K8" i="1"/>
  <c r="K10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9" i="1"/>
  <c r="N29" i="1" l="1"/>
  <c r="K29" i="1"/>
</calcChain>
</file>

<file path=xl/sharedStrings.xml><?xml version="1.0" encoding="utf-8"?>
<sst xmlns="http://schemas.openxmlformats.org/spreadsheetml/2006/main" count="253" uniqueCount="164">
  <si>
    <t>100nF</t>
  </si>
  <si>
    <t>C2 C3 C7 C9 C14 C16 C17 C19</t>
  </si>
  <si>
    <t>SM0603_Capa</t>
  </si>
  <si>
    <t>CAP CER 0.1UF 25V 10% X7R 0603</t>
  </si>
  <si>
    <t>330nF</t>
  </si>
  <si>
    <t>C15 C18</t>
  </si>
  <si>
    <t>CAP CER 0.33UF 25V 10% X7R 0603</t>
  </si>
  <si>
    <t>10uF</t>
  </si>
  <si>
    <t>c_elec_5x5.8</t>
  </si>
  <si>
    <t>CAP ALUM 10UF 25V 20% 5mm x 5.8mm</t>
  </si>
  <si>
    <t>Panasonic</t>
  </si>
  <si>
    <t>EEE-HB1E100AR</t>
  </si>
  <si>
    <t>C1 C4 C8 C10 C11 C12 C13 C20 C21 C24</t>
  </si>
  <si>
    <t>SM1206</t>
  </si>
  <si>
    <t>CAP CER 10UF 16V 10% X7R 1206</t>
  </si>
  <si>
    <t>47uF</t>
  </si>
  <si>
    <t>C6 C23</t>
  </si>
  <si>
    <t>CAP ALUM 47UF 16V 20% 5mm x 5.8mm</t>
  </si>
  <si>
    <t>EEE-FPC470UAR</t>
  </si>
  <si>
    <t>ESR &lt; 0.5 Ohm</t>
  </si>
  <si>
    <t>+15V</t>
  </si>
  <si>
    <t>CON1</t>
  </si>
  <si>
    <t>ADAM_ADC-028</t>
  </si>
  <si>
    <t>Connector Barrel Jack 2.1mm SMT</t>
  </si>
  <si>
    <t>Adam Tech</t>
  </si>
  <si>
    <t>ADC-028-01</t>
  </si>
  <si>
    <t>TEMP1</t>
  </si>
  <si>
    <t>P5</t>
  </si>
  <si>
    <t>JST_B2B-PH-SM4-TB</t>
  </si>
  <si>
    <t>CONN HEADER PH TOP 2POS 2MM SMD</t>
  </si>
  <si>
    <t>JST</t>
  </si>
  <si>
    <t>B2B-PH-SM4-TB</t>
  </si>
  <si>
    <t>P1</t>
  </si>
  <si>
    <t>Molex_015912200</t>
  </si>
  <si>
    <t>CONN HEADER 20POS DL UNSHRD SMD</t>
  </si>
  <si>
    <t>Molex</t>
  </si>
  <si>
    <t>P4</t>
  </si>
  <si>
    <t>PIN_ARRAY_2X1</t>
  </si>
  <si>
    <t>DNP</t>
  </si>
  <si>
    <t>Q2 Q3</t>
  </si>
  <si>
    <t>SOT23</t>
  </si>
  <si>
    <t>TRANS NPN 40V 200MA SOT-23</t>
  </si>
  <si>
    <t>NXP</t>
  </si>
  <si>
    <t>MMBT3904</t>
  </si>
  <si>
    <t>ZXMP6A13FTA</t>
  </si>
  <si>
    <t>Q1</t>
  </si>
  <si>
    <t>MOSFET P-CH 60V 900MA SOT23-3</t>
  </si>
  <si>
    <t>Diodes Inc.</t>
  </si>
  <si>
    <t>0R</t>
  </si>
  <si>
    <t>R20 R26 R28</t>
  </si>
  <si>
    <t>SM0603_Resistor</t>
  </si>
  <si>
    <t>RES 0.0 OHM 1A JUMP 0603 SMD</t>
  </si>
  <si>
    <t>R24</t>
  </si>
  <si>
    <t>10.0R</t>
  </si>
  <si>
    <t>R0 R1 R2 R3 R4 R5 R6 R7 R8 R9 R10 R11 R12 R13 R14 R15 R16 R17 R18 R19</t>
  </si>
  <si>
    <t>RES 10 OHM 1/10W 1% 0603</t>
  </si>
  <si>
    <t>120R</t>
  </si>
  <si>
    <t>R25 R29 R30</t>
  </si>
  <si>
    <t>RES 120 OHM 1/10W 1% 0603</t>
  </si>
  <si>
    <t>1K04</t>
  </si>
  <si>
    <t>R23</t>
  </si>
  <si>
    <t>RES 1K04 OHM 1/10W 1% 0603</t>
  </si>
  <si>
    <t>4K7</t>
  </si>
  <si>
    <t>R21 R22 R27 R31</t>
  </si>
  <si>
    <t>RES 4.7K OHM 1/10W 5% 0603 SMD</t>
  </si>
  <si>
    <t>PIXI Analog Shield</t>
  </si>
  <si>
    <t>SHIELD1</t>
  </si>
  <si>
    <t>ARDUINO_SHIELD_rev03</t>
  </si>
  <si>
    <t>CONN SET ARDUINO SHIELD</t>
  </si>
  <si>
    <t>Sparkfun</t>
  </si>
  <si>
    <t xml:space="preserve">PRT-11417 </t>
  </si>
  <si>
    <t>MAX11300GTL+</t>
  </si>
  <si>
    <t>U2</t>
  </si>
  <si>
    <t>QFN50P-60X60-41N</t>
  </si>
  <si>
    <t>IC 20-PORT ADC DAC SWITCH GPIO TQFN-48</t>
  </si>
  <si>
    <t>Maxim</t>
  </si>
  <si>
    <t>LM2663</t>
  </si>
  <si>
    <t>U6</t>
  </si>
  <si>
    <t>so-8</t>
  </si>
  <si>
    <t>IC REG INVERTER SW CAP 0.2A SOIC-8</t>
  </si>
  <si>
    <t>TI</t>
  </si>
  <si>
    <t>LM2663M/NOPB</t>
  </si>
  <si>
    <t>LM1117</t>
  </si>
  <si>
    <t>U1</t>
  </si>
  <si>
    <t>SOT223</t>
  </si>
  <si>
    <t>IC REG LDO ADJ 0.8A SOT223</t>
  </si>
  <si>
    <t>ST Micro</t>
  </si>
  <si>
    <t>LD1117STR</t>
  </si>
  <si>
    <t>LM337</t>
  </si>
  <si>
    <t>U5</t>
  </si>
  <si>
    <t>IC REG LDO NEG ADJ 1A SOT223</t>
  </si>
  <si>
    <t>LM337IMP/NOPB</t>
  </si>
  <si>
    <t>78L05</t>
  </si>
  <si>
    <t>U3</t>
  </si>
  <si>
    <t>sot89</t>
  </si>
  <si>
    <t>IC REG LDO 5V 0.1A SOT89-3</t>
  </si>
  <si>
    <t>Fairchild</t>
  </si>
  <si>
    <t>MC78L05ACH</t>
  </si>
  <si>
    <t>U4</t>
  </si>
  <si>
    <t>Fitted</t>
  </si>
  <si>
    <t>Value</t>
  </si>
  <si>
    <t>Qty</t>
  </si>
  <si>
    <t>Designator</t>
  </si>
  <si>
    <t>Footprint</t>
  </si>
  <si>
    <t>Description</t>
  </si>
  <si>
    <t>Mfr</t>
  </si>
  <si>
    <t>Mfr PN</t>
  </si>
  <si>
    <t>Notes</t>
  </si>
  <si>
    <t>P0 - P9, P10 - P19</t>
  </si>
  <si>
    <t>per board</t>
  </si>
  <si>
    <t>Total</t>
  </si>
  <si>
    <t>PRPC002SAAN-RC</t>
  </si>
  <si>
    <t>Sullins</t>
  </si>
  <si>
    <t>CONN HEADER .100" SNGL STR 2POS</t>
  </si>
  <si>
    <t>TEMP0, TEMP_EXT</t>
  </si>
  <si>
    <t>PCB</t>
  </si>
  <si>
    <t>Digi-Key Part Number</t>
  </si>
  <si>
    <t>Manufacturer Name</t>
  </si>
  <si>
    <t>Manufacturer Part Number</t>
  </si>
  <si>
    <t>Customer Reference</t>
  </si>
  <si>
    <t>Quantity 1</t>
  </si>
  <si>
    <t>Quantity 2</t>
  </si>
  <si>
    <t>Quantity 3</t>
  </si>
  <si>
    <t>Board Quantity</t>
  </si>
  <si>
    <t xml:space="preserve">Murata </t>
  </si>
  <si>
    <t>GRM188R71E104KA01D</t>
  </si>
  <si>
    <t xml:space="preserve">TDK </t>
  </si>
  <si>
    <t>C1608X7R1E334K080AC</t>
  </si>
  <si>
    <t>PCE4751TR-ND</t>
  </si>
  <si>
    <t xml:space="preserve">Samsung </t>
  </si>
  <si>
    <t>CL31B106KOHNNNE</t>
  </si>
  <si>
    <t>B2B-PH-SM4-TB(LF)(SN)</t>
  </si>
  <si>
    <t>WM17456-ND</t>
  </si>
  <si>
    <t>S1011EC-02-ND</t>
  </si>
  <si>
    <t>568-4510-1-ND</t>
  </si>
  <si>
    <t>455-1734-1-ND</t>
  </si>
  <si>
    <t>PCE4531CT-ND</t>
  </si>
  <si>
    <t>1276-1082-1-ND</t>
  </si>
  <si>
    <t>445-7416-1-ND</t>
  </si>
  <si>
    <t>490-1524-1-ND</t>
  </si>
  <si>
    <t>ZXMP6A13FCT-ND</t>
  </si>
  <si>
    <t>Yageo</t>
  </si>
  <si>
    <t>RC0603JR-070RL</t>
  </si>
  <si>
    <t>311-0.0GRCT-ND</t>
  </si>
  <si>
    <t>RC0603FR-0710KL</t>
  </si>
  <si>
    <t>311-10.0KHRCT-ND</t>
  </si>
  <si>
    <t>RC0603FR-07120RL</t>
  </si>
  <si>
    <t>RC0603FR-071K05L</t>
  </si>
  <si>
    <t xml:space="preserve">Rohm </t>
  </si>
  <si>
    <t>MCR03ERTF4701</t>
  </si>
  <si>
    <t>RHM4.70KCFCT-ND</t>
  </si>
  <si>
    <t>311-120HRCT-ND</t>
  </si>
  <si>
    <t>311-1.05KHRCT-ND</t>
  </si>
  <si>
    <t>MAX11300GTL+-ND</t>
  </si>
  <si>
    <t>497-1244-1-ND</t>
  </si>
  <si>
    <t>LM337IMPX/NOPBCT-ND</t>
  </si>
  <si>
    <t>MC78L05ACHXCT-ND</t>
  </si>
  <si>
    <t>LM2663MX/NOPBCT-ND</t>
  </si>
  <si>
    <t>C22</t>
  </si>
  <si>
    <t>C5</t>
  </si>
  <si>
    <t>Price for 1K</t>
  </si>
  <si>
    <t>Price for Qty 5</t>
  </si>
  <si>
    <t>Sparkfun PRT-12748</t>
  </si>
  <si>
    <t>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</si>
</sst>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6" fillId="0" borderId="0" xfId="0" applyFon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1" xfId="0" applyBorder="1"/>
    <xf numFmtId="0" fontId="0" fillId="33" borderId="14" xfId="0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0" fillId="33" borderId="15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33" borderId="23" xfId="0" applyFill="1" applyBorder="1" applyAlignment="1">
      <alignment wrapText="1"/>
    </xf>
    <xf numFmtId="0" fontId="0" fillId="33" borderId="24" xfId="0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2" xfId="0" applyFont="1" applyFill="1" applyBorder="1" applyAlignment="1">
      <alignment wrapText="1"/>
    </xf>
    <xf numFmtId="0" fontId="16" fillId="33" borderId="13" xfId="0" applyFont="1" applyFill="1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abSelected="1" topLeftCell="B1" zoomScaleNormal="100" zoomScalePageLayoutView="70" workbookViewId="0">
      <selection activeCell="N28" sqref="N28"/>
    </sheetView>
  </sheetViews>
  <sheetFormatPr defaultRowHeight="15" x14ac:dyDescent="0.25"/>
  <cols>
    <col min="1" max="1" width="16.28515625" customWidth="1"/>
    <col min="2" max="2" width="4.140625" bestFit="1" customWidth="1"/>
    <col min="3" max="3" width="25.7109375" style="1" customWidth="1"/>
    <col min="4" max="4" width="21" customWidth="1"/>
    <col min="5" max="5" width="36.85546875" customWidth="1"/>
    <col min="6" max="6" width="10.7109375" bestFit="1" customWidth="1"/>
    <col min="7" max="7" width="16.140625" bestFit="1" customWidth="1"/>
    <col min="8" max="8" width="23.7109375" bestFit="1" customWidth="1"/>
    <col min="9" max="9" width="7.140625" customWidth="1"/>
    <col min="10" max="10" width="11" bestFit="1" customWidth="1"/>
    <col min="11" max="11" width="11.7109375" customWidth="1"/>
    <col min="12" max="12" width="2.140625" customWidth="1"/>
    <col min="13" max="13" width="13.5703125" bestFit="1" customWidth="1"/>
    <col min="14" max="14" width="12" customWidth="1"/>
  </cols>
  <sheetData>
    <row r="1" spans="1:16" s="3" customFormat="1" x14ac:dyDescent="0.25">
      <c r="A1" s="24" t="s">
        <v>100</v>
      </c>
      <c r="B1" s="25" t="s">
        <v>101</v>
      </c>
      <c r="C1" s="26" t="s">
        <v>102</v>
      </c>
      <c r="D1" s="25" t="s">
        <v>103</v>
      </c>
      <c r="E1" s="25" t="s">
        <v>104</v>
      </c>
      <c r="F1" s="25" t="s">
        <v>105</v>
      </c>
      <c r="G1" s="25" t="s">
        <v>106</v>
      </c>
      <c r="H1" s="25" t="s">
        <v>107</v>
      </c>
      <c r="I1" s="25" t="s">
        <v>99</v>
      </c>
      <c r="J1" s="25" t="s">
        <v>160</v>
      </c>
      <c r="K1" s="25" t="s">
        <v>109</v>
      </c>
      <c r="L1" s="25"/>
      <c r="M1" s="25" t="s">
        <v>161</v>
      </c>
      <c r="N1" s="27" t="s">
        <v>109</v>
      </c>
      <c r="O1" s="3" t="s">
        <v>163</v>
      </c>
    </row>
    <row r="2" spans="1:16" x14ac:dyDescent="0.25">
      <c r="A2" s="6" t="s">
        <v>0</v>
      </c>
      <c r="B2" s="4">
        <v>8</v>
      </c>
      <c r="C2" s="5" t="s">
        <v>1</v>
      </c>
      <c r="D2" s="4" t="s">
        <v>2</v>
      </c>
      <c r="E2" s="4" t="s">
        <v>3</v>
      </c>
      <c r="F2" s="4"/>
      <c r="G2" s="4"/>
      <c r="H2" s="4"/>
      <c r="I2" s="4"/>
      <c r="J2" s="4">
        <v>6.0000000000000001E-3</v>
      </c>
      <c r="K2" s="4">
        <f t="shared" ref="K2:K8" si="0">B2*J2</f>
        <v>4.8000000000000001E-2</v>
      </c>
      <c r="L2" s="4"/>
      <c r="M2" s="4">
        <v>0.03</v>
      </c>
      <c r="N2" s="7">
        <f t="shared" ref="N2:N8" si="1">B2*M2</f>
        <v>0.24</v>
      </c>
      <c r="O2">
        <v>2</v>
      </c>
      <c r="P2">
        <f>O2*B2</f>
        <v>16</v>
      </c>
    </row>
    <row r="3" spans="1:16" x14ac:dyDescent="0.25">
      <c r="A3" s="16" t="s">
        <v>4</v>
      </c>
      <c r="B3" s="17">
        <v>2</v>
      </c>
      <c r="C3" s="18" t="s">
        <v>5</v>
      </c>
      <c r="D3" s="17" t="s">
        <v>2</v>
      </c>
      <c r="E3" s="17" t="s">
        <v>6</v>
      </c>
      <c r="F3" s="17"/>
      <c r="G3" s="17"/>
      <c r="H3" s="17"/>
      <c r="I3" s="17"/>
      <c r="J3" s="17">
        <v>6.0000000000000001E-3</v>
      </c>
      <c r="K3" s="17">
        <f t="shared" si="0"/>
        <v>1.2E-2</v>
      </c>
      <c r="L3" s="17"/>
      <c r="M3" s="17">
        <v>0.03</v>
      </c>
      <c r="N3" s="19">
        <f t="shared" si="1"/>
        <v>0.06</v>
      </c>
      <c r="O3">
        <v>2</v>
      </c>
      <c r="P3">
        <f t="shared" ref="P3:P26" si="2">O3*B3</f>
        <v>4</v>
      </c>
    </row>
    <row r="4" spans="1:16" x14ac:dyDescent="0.25">
      <c r="A4" s="6" t="s">
        <v>7</v>
      </c>
      <c r="B4" s="4">
        <v>1</v>
      </c>
      <c r="C4" s="5" t="s">
        <v>159</v>
      </c>
      <c r="D4" s="4" t="s">
        <v>8</v>
      </c>
      <c r="E4" s="4" t="s">
        <v>9</v>
      </c>
      <c r="F4" s="4" t="s">
        <v>10</v>
      </c>
      <c r="G4" s="4" t="s">
        <v>11</v>
      </c>
      <c r="H4" s="4"/>
      <c r="I4" s="4"/>
      <c r="J4" s="4">
        <v>0.112</v>
      </c>
      <c r="K4" s="4">
        <f t="shared" si="0"/>
        <v>0.112</v>
      </c>
      <c r="L4" s="4"/>
      <c r="M4" s="4">
        <v>0.62</v>
      </c>
      <c r="N4" s="7">
        <f t="shared" si="1"/>
        <v>0.62</v>
      </c>
      <c r="O4">
        <v>2</v>
      </c>
      <c r="P4">
        <f t="shared" si="2"/>
        <v>2</v>
      </c>
    </row>
    <row r="5" spans="1:16" x14ac:dyDescent="0.25">
      <c r="A5" s="16"/>
      <c r="B5" s="17">
        <v>1</v>
      </c>
      <c r="C5" s="18" t="s">
        <v>158</v>
      </c>
      <c r="D5" s="17" t="s">
        <v>8</v>
      </c>
      <c r="E5" s="17" t="s">
        <v>9</v>
      </c>
      <c r="F5" s="17" t="s">
        <v>10</v>
      </c>
      <c r="G5" s="17" t="s">
        <v>11</v>
      </c>
      <c r="H5" s="17"/>
      <c r="I5" s="17" t="s">
        <v>38</v>
      </c>
      <c r="J5" s="17"/>
      <c r="K5" s="17"/>
      <c r="L5" s="17"/>
      <c r="M5" s="17"/>
      <c r="N5" s="19"/>
      <c r="O5">
        <v>2</v>
      </c>
      <c r="P5">
        <f t="shared" si="2"/>
        <v>2</v>
      </c>
    </row>
    <row r="6" spans="1:16" ht="30" x14ac:dyDescent="0.25">
      <c r="A6" s="6" t="s">
        <v>7</v>
      </c>
      <c r="B6" s="4">
        <v>10</v>
      </c>
      <c r="C6" s="5" t="s">
        <v>12</v>
      </c>
      <c r="D6" s="4" t="s">
        <v>13</v>
      </c>
      <c r="E6" s="4" t="s">
        <v>14</v>
      </c>
      <c r="F6" s="4"/>
      <c r="G6" s="4"/>
      <c r="H6" s="4"/>
      <c r="I6" s="4"/>
      <c r="J6" s="4">
        <v>7.0999999999999994E-2</v>
      </c>
      <c r="K6" s="4">
        <f t="shared" si="0"/>
        <v>0.71</v>
      </c>
      <c r="L6" s="4"/>
      <c r="M6" s="4">
        <v>0.34</v>
      </c>
      <c r="N6" s="7">
        <f t="shared" si="1"/>
        <v>3.4000000000000004</v>
      </c>
      <c r="O6">
        <v>2</v>
      </c>
      <c r="P6">
        <f t="shared" si="2"/>
        <v>20</v>
      </c>
    </row>
    <row r="7" spans="1:16" x14ac:dyDescent="0.25">
      <c r="A7" s="16" t="s">
        <v>15</v>
      </c>
      <c r="B7" s="17">
        <v>2</v>
      </c>
      <c r="C7" s="18" t="s">
        <v>16</v>
      </c>
      <c r="D7" s="17" t="s">
        <v>8</v>
      </c>
      <c r="E7" s="17" t="s">
        <v>17</v>
      </c>
      <c r="F7" s="17" t="s">
        <v>10</v>
      </c>
      <c r="G7" s="17" t="s">
        <v>18</v>
      </c>
      <c r="H7" s="17" t="s">
        <v>19</v>
      </c>
      <c r="I7" s="17"/>
      <c r="J7" s="17">
        <v>0.153</v>
      </c>
      <c r="K7" s="17">
        <f t="shared" si="0"/>
        <v>0.30599999999999999</v>
      </c>
      <c r="L7" s="17"/>
      <c r="M7" s="17">
        <v>0.73</v>
      </c>
      <c r="N7" s="19">
        <f t="shared" si="1"/>
        <v>1.46</v>
      </c>
      <c r="O7">
        <v>2</v>
      </c>
      <c r="P7">
        <f t="shared" si="2"/>
        <v>4</v>
      </c>
    </row>
    <row r="8" spans="1:16" x14ac:dyDescent="0.25">
      <c r="A8" s="6" t="s">
        <v>20</v>
      </c>
      <c r="B8" s="4">
        <v>1</v>
      </c>
      <c r="C8" s="5" t="s">
        <v>21</v>
      </c>
      <c r="D8" s="4" t="s">
        <v>22</v>
      </c>
      <c r="E8" s="4" t="s">
        <v>23</v>
      </c>
      <c r="F8" s="4" t="s">
        <v>24</v>
      </c>
      <c r="G8" s="4" t="s">
        <v>25</v>
      </c>
      <c r="H8" s="4" t="s">
        <v>162</v>
      </c>
      <c r="I8" s="4"/>
      <c r="J8" s="4">
        <v>1.2</v>
      </c>
      <c r="K8" s="4">
        <f t="shared" si="0"/>
        <v>1.2</v>
      </c>
      <c r="L8" s="4"/>
      <c r="M8" s="4">
        <v>1.5</v>
      </c>
      <c r="N8" s="7">
        <f t="shared" si="1"/>
        <v>1.5</v>
      </c>
      <c r="O8">
        <v>4</v>
      </c>
      <c r="P8">
        <f t="shared" si="2"/>
        <v>4</v>
      </c>
    </row>
    <row r="9" spans="1:16" x14ac:dyDescent="0.25">
      <c r="A9" s="16" t="s">
        <v>26</v>
      </c>
      <c r="B9" s="17">
        <v>1</v>
      </c>
      <c r="C9" s="18" t="s">
        <v>27</v>
      </c>
      <c r="D9" s="17" t="s">
        <v>28</v>
      </c>
      <c r="E9" s="17" t="s">
        <v>29</v>
      </c>
      <c r="F9" s="17" t="s">
        <v>30</v>
      </c>
      <c r="G9" s="17" t="s">
        <v>31</v>
      </c>
      <c r="H9" s="17"/>
      <c r="I9" s="17"/>
      <c r="J9" s="17">
        <v>0.28999999999999998</v>
      </c>
      <c r="K9" s="17">
        <f>B9*J9</f>
        <v>0.28999999999999998</v>
      </c>
      <c r="L9" s="17"/>
      <c r="M9" s="17">
        <v>0.59</v>
      </c>
      <c r="N9" s="19">
        <f>B9*M9</f>
        <v>0.59</v>
      </c>
      <c r="O9">
        <v>4</v>
      </c>
      <c r="P9">
        <f t="shared" si="2"/>
        <v>4</v>
      </c>
    </row>
    <row r="10" spans="1:16" x14ac:dyDescent="0.25">
      <c r="A10" s="6" t="s">
        <v>108</v>
      </c>
      <c r="B10" s="4">
        <v>2</v>
      </c>
      <c r="C10" s="5" t="s">
        <v>32</v>
      </c>
      <c r="D10" s="4" t="s">
        <v>33</v>
      </c>
      <c r="E10" s="4" t="s">
        <v>34</v>
      </c>
      <c r="F10" s="4" t="s">
        <v>35</v>
      </c>
      <c r="G10" s="29">
        <v>15912200</v>
      </c>
      <c r="H10" s="4"/>
      <c r="I10" s="4"/>
      <c r="J10" s="4">
        <v>0.99</v>
      </c>
      <c r="K10" s="4">
        <f t="shared" ref="K10:K27" si="3">B10*J10</f>
        <v>1.98</v>
      </c>
      <c r="L10" s="4"/>
      <c r="M10" s="4">
        <v>1.77</v>
      </c>
      <c r="N10" s="7">
        <f>B10*M10</f>
        <v>3.54</v>
      </c>
      <c r="O10">
        <v>20</v>
      </c>
      <c r="P10">
        <f t="shared" si="2"/>
        <v>40</v>
      </c>
    </row>
    <row r="11" spans="1:16" x14ac:dyDescent="0.25">
      <c r="A11" s="16" t="s">
        <v>114</v>
      </c>
      <c r="B11" s="17">
        <v>2</v>
      </c>
      <c r="C11" s="18" t="s">
        <v>36</v>
      </c>
      <c r="D11" s="17" t="s">
        <v>37</v>
      </c>
      <c r="E11" s="17" t="s">
        <v>113</v>
      </c>
      <c r="F11" s="17" t="s">
        <v>112</v>
      </c>
      <c r="G11" s="17" t="s">
        <v>111</v>
      </c>
      <c r="H11" s="17"/>
      <c r="I11" s="17" t="s">
        <v>38</v>
      </c>
      <c r="J11" s="17"/>
      <c r="K11" s="17"/>
      <c r="L11" s="17"/>
      <c r="M11" s="17"/>
      <c r="N11" s="19"/>
      <c r="P11">
        <f t="shared" si="2"/>
        <v>0</v>
      </c>
    </row>
    <row r="12" spans="1:16" x14ac:dyDescent="0.25">
      <c r="A12" s="28">
        <v>3904</v>
      </c>
      <c r="B12" s="4">
        <v>2</v>
      </c>
      <c r="C12" s="5" t="s">
        <v>39</v>
      </c>
      <c r="D12" s="4" t="s">
        <v>40</v>
      </c>
      <c r="E12" s="4" t="s">
        <v>41</v>
      </c>
      <c r="F12" s="4" t="s">
        <v>42</v>
      </c>
      <c r="G12" s="4" t="s">
        <v>43</v>
      </c>
      <c r="H12" s="4"/>
      <c r="I12" s="4"/>
      <c r="J12" s="4">
        <v>2.4E-2</v>
      </c>
      <c r="K12" s="4">
        <f t="shared" si="3"/>
        <v>4.8000000000000001E-2</v>
      </c>
      <c r="L12" s="4"/>
      <c r="M12" s="4">
        <v>0.12</v>
      </c>
      <c r="N12" s="7">
        <f>B12*M12</f>
        <v>0.24</v>
      </c>
      <c r="O12">
        <v>3</v>
      </c>
      <c r="P12">
        <f t="shared" si="2"/>
        <v>6</v>
      </c>
    </row>
    <row r="13" spans="1:16" x14ac:dyDescent="0.25">
      <c r="A13" s="16" t="s">
        <v>44</v>
      </c>
      <c r="B13" s="17">
        <v>1</v>
      </c>
      <c r="C13" s="18" t="s">
        <v>45</v>
      </c>
      <c r="D13" s="17" t="s">
        <v>40</v>
      </c>
      <c r="E13" s="17" t="s">
        <v>46</v>
      </c>
      <c r="F13" s="17" t="s">
        <v>47</v>
      </c>
      <c r="G13" s="17" t="s">
        <v>44</v>
      </c>
      <c r="H13" s="17"/>
      <c r="I13" s="17"/>
      <c r="J13" s="17">
        <v>0.26400000000000001</v>
      </c>
      <c r="K13" s="17">
        <f t="shared" si="3"/>
        <v>0.26400000000000001</v>
      </c>
      <c r="L13" s="17"/>
      <c r="M13" s="17">
        <v>0.77</v>
      </c>
      <c r="N13" s="19">
        <f>B13*M13</f>
        <v>0.77</v>
      </c>
      <c r="O13">
        <v>3</v>
      </c>
      <c r="P13">
        <f t="shared" si="2"/>
        <v>3</v>
      </c>
    </row>
    <row r="14" spans="1:16" x14ac:dyDescent="0.25">
      <c r="A14" s="6" t="s">
        <v>48</v>
      </c>
      <c r="B14" s="4">
        <v>3</v>
      </c>
      <c r="C14" s="5" t="s">
        <v>49</v>
      </c>
      <c r="D14" s="4" t="s">
        <v>50</v>
      </c>
      <c r="E14" s="4" t="s">
        <v>51</v>
      </c>
      <c r="F14" s="4"/>
      <c r="G14" s="4"/>
      <c r="H14" s="4"/>
      <c r="I14" s="4"/>
      <c r="J14" s="4">
        <v>3.0000000000000001E-3</v>
      </c>
      <c r="K14" s="4">
        <f t="shared" si="3"/>
        <v>9.0000000000000011E-3</v>
      </c>
      <c r="L14" s="4"/>
      <c r="M14" s="4">
        <v>0.02</v>
      </c>
      <c r="N14" s="7">
        <f>B14*M14</f>
        <v>0.06</v>
      </c>
      <c r="O14">
        <v>2</v>
      </c>
      <c r="P14">
        <f t="shared" si="2"/>
        <v>6</v>
      </c>
    </row>
    <row r="15" spans="1:16" x14ac:dyDescent="0.25">
      <c r="A15" s="16" t="s">
        <v>48</v>
      </c>
      <c r="B15" s="17">
        <v>1</v>
      </c>
      <c r="C15" s="18" t="s">
        <v>52</v>
      </c>
      <c r="D15" s="17" t="s">
        <v>50</v>
      </c>
      <c r="E15" s="17" t="s">
        <v>51</v>
      </c>
      <c r="F15" s="17"/>
      <c r="G15" s="17"/>
      <c r="H15" s="17"/>
      <c r="I15" s="17" t="s">
        <v>38</v>
      </c>
      <c r="J15" s="17"/>
      <c r="K15" s="17"/>
      <c r="L15" s="17"/>
      <c r="M15" s="17"/>
      <c r="N15" s="19"/>
      <c r="O15">
        <v>2</v>
      </c>
      <c r="P15">
        <f t="shared" si="2"/>
        <v>2</v>
      </c>
    </row>
    <row r="16" spans="1:16" ht="45" x14ac:dyDescent="0.25">
      <c r="A16" s="6" t="s">
        <v>53</v>
      </c>
      <c r="B16" s="4">
        <v>20</v>
      </c>
      <c r="C16" s="5" t="s">
        <v>54</v>
      </c>
      <c r="D16" s="4" t="s">
        <v>50</v>
      </c>
      <c r="E16" s="4" t="s">
        <v>55</v>
      </c>
      <c r="F16" s="4"/>
      <c r="G16" s="4"/>
      <c r="H16" s="4"/>
      <c r="I16" s="4"/>
      <c r="J16" s="4">
        <v>3.0000000000000001E-3</v>
      </c>
      <c r="K16" s="4">
        <f t="shared" si="3"/>
        <v>0.06</v>
      </c>
      <c r="L16" s="4"/>
      <c r="M16" s="4">
        <v>0.02</v>
      </c>
      <c r="N16" s="7">
        <f t="shared" ref="N16:N23" si="4">B16*M16</f>
        <v>0.4</v>
      </c>
      <c r="O16">
        <v>2</v>
      </c>
      <c r="P16">
        <f t="shared" si="2"/>
        <v>40</v>
      </c>
    </row>
    <row r="17" spans="1:16" x14ac:dyDescent="0.25">
      <c r="A17" s="16" t="s">
        <v>56</v>
      </c>
      <c r="B17" s="17">
        <v>3</v>
      </c>
      <c r="C17" s="18" t="s">
        <v>57</v>
      </c>
      <c r="D17" s="17" t="s">
        <v>50</v>
      </c>
      <c r="E17" s="17" t="s">
        <v>58</v>
      </c>
      <c r="F17" s="17"/>
      <c r="G17" s="17"/>
      <c r="H17" s="17"/>
      <c r="I17" s="17"/>
      <c r="J17" s="17">
        <v>3.0000000000000001E-3</v>
      </c>
      <c r="K17" s="17">
        <f t="shared" si="3"/>
        <v>9.0000000000000011E-3</v>
      </c>
      <c r="L17" s="17"/>
      <c r="M17" s="17">
        <v>0.02</v>
      </c>
      <c r="N17" s="19">
        <f t="shared" si="4"/>
        <v>0.06</v>
      </c>
      <c r="O17">
        <v>2</v>
      </c>
      <c r="P17">
        <f t="shared" si="2"/>
        <v>6</v>
      </c>
    </row>
    <row r="18" spans="1:16" x14ac:dyDescent="0.25">
      <c r="A18" s="6" t="s">
        <v>59</v>
      </c>
      <c r="B18" s="4">
        <v>1</v>
      </c>
      <c r="C18" s="5" t="s">
        <v>60</v>
      </c>
      <c r="D18" s="4" t="s">
        <v>50</v>
      </c>
      <c r="E18" s="4" t="s">
        <v>61</v>
      </c>
      <c r="F18" s="4"/>
      <c r="G18" s="4"/>
      <c r="H18" s="4"/>
      <c r="I18" s="4"/>
      <c r="J18" s="4">
        <v>3.0000000000000001E-3</v>
      </c>
      <c r="K18" s="4">
        <f t="shared" si="3"/>
        <v>3.0000000000000001E-3</v>
      </c>
      <c r="L18" s="4"/>
      <c r="M18" s="4">
        <v>0.02</v>
      </c>
      <c r="N18" s="7">
        <f t="shared" si="4"/>
        <v>0.02</v>
      </c>
      <c r="O18">
        <v>2</v>
      </c>
      <c r="P18">
        <f t="shared" si="2"/>
        <v>2</v>
      </c>
    </row>
    <row r="19" spans="1:16" x14ac:dyDescent="0.25">
      <c r="A19" s="16" t="s">
        <v>62</v>
      </c>
      <c r="B19" s="17">
        <v>4</v>
      </c>
      <c r="C19" s="18" t="s">
        <v>63</v>
      </c>
      <c r="D19" s="17" t="s">
        <v>50</v>
      </c>
      <c r="E19" s="17" t="s">
        <v>64</v>
      </c>
      <c r="F19" s="17"/>
      <c r="G19" s="17"/>
      <c r="H19" s="17"/>
      <c r="I19" s="17"/>
      <c r="J19" s="17">
        <v>3.0000000000000001E-3</v>
      </c>
      <c r="K19" s="17">
        <f t="shared" si="3"/>
        <v>1.2E-2</v>
      </c>
      <c r="L19" s="17"/>
      <c r="M19" s="17">
        <v>0.02</v>
      </c>
      <c r="N19" s="19">
        <f t="shared" si="4"/>
        <v>0.08</v>
      </c>
      <c r="O19">
        <v>2</v>
      </c>
      <c r="P19">
        <f t="shared" si="2"/>
        <v>8</v>
      </c>
    </row>
    <row r="20" spans="1:16" x14ac:dyDescent="0.25">
      <c r="A20" s="6" t="s">
        <v>65</v>
      </c>
      <c r="B20" s="4">
        <v>1</v>
      </c>
      <c r="C20" s="5" t="s">
        <v>66</v>
      </c>
      <c r="D20" s="4" t="s">
        <v>67</v>
      </c>
      <c r="E20" s="4" t="s">
        <v>68</v>
      </c>
      <c r="F20" s="4" t="s">
        <v>69</v>
      </c>
      <c r="G20" s="4" t="s">
        <v>70</v>
      </c>
      <c r="H20" s="4"/>
      <c r="I20" s="4"/>
      <c r="J20" s="4">
        <v>1.2</v>
      </c>
      <c r="K20" s="4">
        <f t="shared" si="3"/>
        <v>1.2</v>
      </c>
      <c r="L20" s="4"/>
      <c r="M20" s="4">
        <v>1.5</v>
      </c>
      <c r="N20" s="7">
        <f t="shared" si="4"/>
        <v>1.5</v>
      </c>
      <c r="P20">
        <f t="shared" si="2"/>
        <v>0</v>
      </c>
    </row>
    <row r="21" spans="1:16" x14ac:dyDescent="0.25">
      <c r="A21" s="16" t="s">
        <v>71</v>
      </c>
      <c r="B21" s="17">
        <v>1</v>
      </c>
      <c r="C21" s="18" t="s">
        <v>72</v>
      </c>
      <c r="D21" s="17" t="s">
        <v>73</v>
      </c>
      <c r="E21" s="17" t="s">
        <v>74</v>
      </c>
      <c r="F21" s="17" t="s">
        <v>75</v>
      </c>
      <c r="G21" s="17" t="s">
        <v>71</v>
      </c>
      <c r="H21" s="17"/>
      <c r="I21" s="17"/>
      <c r="J21" s="17">
        <v>9.0399999999999991</v>
      </c>
      <c r="K21" s="17">
        <f t="shared" si="3"/>
        <v>9.0399999999999991</v>
      </c>
      <c r="L21" s="17"/>
      <c r="M21" s="17">
        <v>11.38</v>
      </c>
      <c r="N21" s="19">
        <f t="shared" si="4"/>
        <v>11.38</v>
      </c>
      <c r="O21">
        <v>41</v>
      </c>
      <c r="P21">
        <f t="shared" si="2"/>
        <v>41</v>
      </c>
    </row>
    <row r="22" spans="1:16" x14ac:dyDescent="0.25">
      <c r="A22" s="6" t="s">
        <v>76</v>
      </c>
      <c r="B22" s="4">
        <v>1</v>
      </c>
      <c r="C22" s="5" t="s">
        <v>77</v>
      </c>
      <c r="D22" s="4" t="s">
        <v>78</v>
      </c>
      <c r="E22" s="4" t="s">
        <v>79</v>
      </c>
      <c r="F22" s="4" t="s">
        <v>80</v>
      </c>
      <c r="G22" s="4" t="s">
        <v>81</v>
      </c>
      <c r="H22" s="4"/>
      <c r="I22" s="4"/>
      <c r="J22" s="4">
        <v>1.17</v>
      </c>
      <c r="K22" s="4">
        <f t="shared" si="3"/>
        <v>1.17</v>
      </c>
      <c r="L22" s="4"/>
      <c r="M22" s="4">
        <v>2.9</v>
      </c>
      <c r="N22" s="7">
        <f t="shared" si="4"/>
        <v>2.9</v>
      </c>
      <c r="O22">
        <v>8</v>
      </c>
      <c r="P22">
        <f t="shared" si="2"/>
        <v>8</v>
      </c>
    </row>
    <row r="23" spans="1:16" x14ac:dyDescent="0.25">
      <c r="A23" s="16" t="s">
        <v>82</v>
      </c>
      <c r="B23" s="17">
        <v>1</v>
      </c>
      <c r="C23" s="18" t="s">
        <v>83</v>
      </c>
      <c r="D23" s="17" t="s">
        <v>84</v>
      </c>
      <c r="E23" s="17" t="s">
        <v>85</v>
      </c>
      <c r="F23" s="17" t="s">
        <v>86</v>
      </c>
      <c r="G23" s="17" t="s">
        <v>87</v>
      </c>
      <c r="H23" s="17"/>
      <c r="I23" s="17"/>
      <c r="J23" s="17">
        <v>0.18</v>
      </c>
      <c r="K23" s="17">
        <f t="shared" si="3"/>
        <v>0.18</v>
      </c>
      <c r="L23" s="17"/>
      <c r="M23" s="17">
        <v>0.62</v>
      </c>
      <c r="N23" s="19">
        <f t="shared" si="4"/>
        <v>0.62</v>
      </c>
      <c r="O23">
        <v>4</v>
      </c>
      <c r="P23">
        <f t="shared" si="2"/>
        <v>4</v>
      </c>
    </row>
    <row r="24" spans="1:16" x14ac:dyDescent="0.25">
      <c r="A24" s="6" t="s">
        <v>88</v>
      </c>
      <c r="B24" s="4">
        <v>1</v>
      </c>
      <c r="C24" s="5" t="s">
        <v>89</v>
      </c>
      <c r="D24" s="4" t="s">
        <v>84</v>
      </c>
      <c r="E24" s="4" t="s">
        <v>90</v>
      </c>
      <c r="F24" s="4" t="s">
        <v>80</v>
      </c>
      <c r="G24" s="4" t="s">
        <v>91</v>
      </c>
      <c r="H24" s="4"/>
      <c r="I24" s="4" t="s">
        <v>38</v>
      </c>
      <c r="J24" s="4">
        <v>0</v>
      </c>
      <c r="K24" s="4">
        <f t="shared" si="3"/>
        <v>0</v>
      </c>
      <c r="L24" s="4"/>
      <c r="M24" s="4">
        <v>0</v>
      </c>
      <c r="N24" s="7">
        <v>0</v>
      </c>
      <c r="O24" s="30">
        <v>4</v>
      </c>
      <c r="P24">
        <f t="shared" si="2"/>
        <v>4</v>
      </c>
    </row>
    <row r="25" spans="1:16" x14ac:dyDescent="0.25">
      <c r="A25" s="16" t="s">
        <v>92</v>
      </c>
      <c r="B25" s="17">
        <v>1</v>
      </c>
      <c r="C25" s="18" t="s">
        <v>93</v>
      </c>
      <c r="D25" s="17" t="s">
        <v>94</v>
      </c>
      <c r="E25" s="17" t="s">
        <v>95</v>
      </c>
      <c r="F25" s="17" t="s">
        <v>96</v>
      </c>
      <c r="G25" s="17" t="s">
        <v>97</v>
      </c>
      <c r="H25" s="17"/>
      <c r="I25" s="17"/>
      <c r="J25" s="17">
        <v>0.16400000000000001</v>
      </c>
      <c r="K25" s="17">
        <f t="shared" si="3"/>
        <v>0.16400000000000001</v>
      </c>
      <c r="L25" s="17"/>
      <c r="M25" s="17">
        <v>0.59</v>
      </c>
      <c r="N25" s="19">
        <f>B25*M25</f>
        <v>0.59</v>
      </c>
      <c r="O25" s="30">
        <v>4</v>
      </c>
      <c r="P25">
        <f t="shared" si="2"/>
        <v>4</v>
      </c>
    </row>
    <row r="26" spans="1:16" x14ac:dyDescent="0.25">
      <c r="A26" s="6" t="s">
        <v>92</v>
      </c>
      <c r="B26" s="4">
        <v>1</v>
      </c>
      <c r="C26" s="5" t="s">
        <v>98</v>
      </c>
      <c r="D26" s="4" t="s">
        <v>94</v>
      </c>
      <c r="E26" s="4" t="s">
        <v>95</v>
      </c>
      <c r="F26" s="4" t="s">
        <v>96</v>
      </c>
      <c r="G26" s="4" t="s">
        <v>97</v>
      </c>
      <c r="H26" s="4"/>
      <c r="I26" s="4" t="s">
        <v>38</v>
      </c>
      <c r="J26" s="4"/>
      <c r="K26" s="4">
        <f t="shared" si="3"/>
        <v>0</v>
      </c>
      <c r="L26" s="4"/>
      <c r="M26" s="4"/>
      <c r="N26" s="7">
        <f>B26*M26</f>
        <v>0</v>
      </c>
      <c r="O26" s="30">
        <v>4</v>
      </c>
      <c r="P26">
        <f t="shared" si="2"/>
        <v>4</v>
      </c>
    </row>
    <row r="27" spans="1:16" ht="15.75" thickBot="1" x14ac:dyDescent="0.3">
      <c r="A27" s="20"/>
      <c r="B27" s="21">
        <v>1</v>
      </c>
      <c r="C27" s="22" t="s">
        <v>115</v>
      </c>
      <c r="D27" s="21"/>
      <c r="E27" s="21"/>
      <c r="F27" s="21"/>
      <c r="G27" s="21"/>
      <c r="H27" s="21"/>
      <c r="I27" s="21"/>
      <c r="J27" s="21">
        <v>3.59</v>
      </c>
      <c r="K27" s="21">
        <f t="shared" si="3"/>
        <v>3.59</v>
      </c>
      <c r="L27" s="21"/>
      <c r="M27" s="21">
        <v>4</v>
      </c>
      <c r="N27" s="23">
        <v>4</v>
      </c>
    </row>
    <row r="28" spans="1:16" x14ac:dyDescent="0.25">
      <c r="A28" s="8"/>
      <c r="B28" s="9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11"/>
    </row>
    <row r="29" spans="1:16" ht="15.75" thickBot="1" x14ac:dyDescent="0.3">
      <c r="A29" s="12"/>
      <c r="B29" s="13"/>
      <c r="C29" s="14"/>
      <c r="D29" s="13"/>
      <c r="E29" s="13"/>
      <c r="F29" s="13"/>
      <c r="G29" s="13"/>
      <c r="H29" s="13"/>
      <c r="I29" s="13"/>
      <c r="J29" s="13" t="s">
        <v>110</v>
      </c>
      <c r="K29" s="13">
        <f>SUM(K2:K28)</f>
        <v>20.407</v>
      </c>
      <c r="L29" s="13"/>
      <c r="M29" s="13"/>
      <c r="N29" s="15">
        <f>SUM(N2:N28)</f>
        <v>34.03</v>
      </c>
      <c r="P29">
        <f>SUM(P2:P28)</f>
        <v>234</v>
      </c>
    </row>
  </sheetData>
  <pageMargins left="0.7" right="0.7" top="0.75" bottom="0.75" header="0.3" footer="0.3"/>
  <pageSetup scale="57" orientation="landscape" horizontalDpi="4294967293" r:id="rId1"/>
  <headerFooter>
    <oddHeader>&amp;L&amp;12&amp;D&amp;C&amp;"-,Bold"&amp;12PIXI Analog Shield rev 01&amp;R&amp;12Design by
Wolfgang Friedrich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A21" sqref="A21"/>
    </sheetView>
  </sheetViews>
  <sheetFormatPr defaultRowHeight="15" x14ac:dyDescent="0.25"/>
  <cols>
    <col min="1" max="1" width="23.140625" bestFit="1" customWidth="1"/>
    <col min="2" max="2" width="19" bestFit="1" customWidth="1"/>
    <col min="3" max="3" width="25.140625" bestFit="1" customWidth="1"/>
    <col min="4" max="4" width="40" bestFit="1" customWidth="1"/>
    <col min="5" max="7" width="10.140625" bestFit="1" customWidth="1"/>
    <col min="8" max="8" width="14.42578125" bestFit="1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8" x14ac:dyDescent="0.25">
      <c r="A2" t="s">
        <v>139</v>
      </c>
      <c r="B2" t="s">
        <v>124</v>
      </c>
      <c r="C2" t="s">
        <v>125</v>
      </c>
      <c r="D2" t="s">
        <v>3</v>
      </c>
      <c r="E2">
        <f>H2*5</f>
        <v>40</v>
      </c>
      <c r="F2">
        <f>H2*100</f>
        <v>800</v>
      </c>
      <c r="G2">
        <f>H2*1000</f>
        <v>8000</v>
      </c>
      <c r="H2">
        <v>8</v>
      </c>
    </row>
    <row r="3" spans="1:8" x14ac:dyDescent="0.25">
      <c r="A3" t="s">
        <v>138</v>
      </c>
      <c r="B3" t="s">
        <v>126</v>
      </c>
      <c r="C3" t="s">
        <v>127</v>
      </c>
      <c r="D3" t="s">
        <v>6</v>
      </c>
      <c r="E3">
        <f t="shared" ref="E3:E26" si="0">H3*5</f>
        <v>10</v>
      </c>
      <c r="F3">
        <f t="shared" ref="F3:F26" si="1">H3*100</f>
        <v>200</v>
      </c>
      <c r="G3">
        <f t="shared" ref="G3:G26" si="2">H3*1000</f>
        <v>2000</v>
      </c>
      <c r="H3">
        <v>2</v>
      </c>
    </row>
    <row r="4" spans="1:8" x14ac:dyDescent="0.25">
      <c r="A4" t="s">
        <v>128</v>
      </c>
      <c r="B4" t="s">
        <v>10</v>
      </c>
      <c r="C4" t="s">
        <v>11</v>
      </c>
      <c r="D4" t="s">
        <v>9</v>
      </c>
      <c r="E4">
        <f t="shared" si="0"/>
        <v>10</v>
      </c>
      <c r="F4">
        <f t="shared" si="1"/>
        <v>200</v>
      </c>
      <c r="G4">
        <f t="shared" si="2"/>
        <v>2000</v>
      </c>
      <c r="H4">
        <v>2</v>
      </c>
    </row>
    <row r="5" spans="1:8" x14ac:dyDescent="0.25">
      <c r="A5" t="s">
        <v>137</v>
      </c>
      <c r="B5" t="s">
        <v>129</v>
      </c>
      <c r="C5" t="s">
        <v>130</v>
      </c>
      <c r="D5" t="s">
        <v>14</v>
      </c>
      <c r="E5">
        <f t="shared" si="0"/>
        <v>50</v>
      </c>
      <c r="F5">
        <f t="shared" si="1"/>
        <v>1000</v>
      </c>
      <c r="G5">
        <f t="shared" si="2"/>
        <v>10000</v>
      </c>
      <c r="H5">
        <v>10</v>
      </c>
    </row>
    <row r="6" spans="1:8" x14ac:dyDescent="0.25">
      <c r="A6" t="s">
        <v>136</v>
      </c>
      <c r="B6" t="s">
        <v>10</v>
      </c>
      <c r="C6" t="s">
        <v>18</v>
      </c>
      <c r="D6" t="s">
        <v>17</v>
      </c>
      <c r="E6">
        <f t="shared" si="0"/>
        <v>10</v>
      </c>
      <c r="F6">
        <f t="shared" si="1"/>
        <v>200</v>
      </c>
      <c r="G6">
        <f t="shared" si="2"/>
        <v>2000</v>
      </c>
      <c r="H6">
        <v>2</v>
      </c>
    </row>
    <row r="7" spans="1:8" x14ac:dyDescent="0.25">
      <c r="B7" t="s">
        <v>24</v>
      </c>
      <c r="C7" t="s">
        <v>25</v>
      </c>
      <c r="D7" t="s">
        <v>23</v>
      </c>
      <c r="E7">
        <f t="shared" si="0"/>
        <v>5</v>
      </c>
      <c r="F7">
        <f t="shared" si="1"/>
        <v>100</v>
      </c>
      <c r="G7">
        <f t="shared" si="2"/>
        <v>1000</v>
      </c>
      <c r="H7">
        <v>1</v>
      </c>
    </row>
    <row r="8" spans="1:8" x14ac:dyDescent="0.25">
      <c r="A8" t="s">
        <v>135</v>
      </c>
      <c r="B8" t="s">
        <v>30</v>
      </c>
      <c r="C8" t="s">
        <v>131</v>
      </c>
      <c r="D8" t="s">
        <v>29</v>
      </c>
      <c r="E8">
        <f t="shared" si="0"/>
        <v>5</v>
      </c>
      <c r="F8">
        <f t="shared" si="1"/>
        <v>100</v>
      </c>
      <c r="G8">
        <f t="shared" si="2"/>
        <v>1000</v>
      </c>
      <c r="H8">
        <v>1</v>
      </c>
    </row>
    <row r="9" spans="1:8" x14ac:dyDescent="0.25">
      <c r="A9" t="s">
        <v>132</v>
      </c>
      <c r="B9" t="s">
        <v>35</v>
      </c>
      <c r="C9" s="2">
        <v>15912200</v>
      </c>
      <c r="D9" t="s">
        <v>34</v>
      </c>
      <c r="E9">
        <f t="shared" si="0"/>
        <v>10</v>
      </c>
      <c r="F9">
        <f t="shared" si="1"/>
        <v>200</v>
      </c>
      <c r="G9">
        <f t="shared" si="2"/>
        <v>2000</v>
      </c>
      <c r="H9">
        <v>2</v>
      </c>
    </row>
    <row r="10" spans="1:8" x14ac:dyDescent="0.25">
      <c r="A10" t="s">
        <v>133</v>
      </c>
      <c r="B10" t="s">
        <v>112</v>
      </c>
      <c r="C10" t="s">
        <v>111</v>
      </c>
      <c r="D10" t="s">
        <v>113</v>
      </c>
      <c r="E10">
        <f t="shared" si="0"/>
        <v>10</v>
      </c>
      <c r="F10">
        <f t="shared" si="1"/>
        <v>200</v>
      </c>
      <c r="G10">
        <f t="shared" si="2"/>
        <v>2000</v>
      </c>
      <c r="H10">
        <v>2</v>
      </c>
    </row>
    <row r="11" spans="1:8" x14ac:dyDescent="0.25">
      <c r="A11" t="s">
        <v>134</v>
      </c>
      <c r="B11" t="s">
        <v>42</v>
      </c>
      <c r="C11" t="s">
        <v>43</v>
      </c>
      <c r="D11" t="s">
        <v>41</v>
      </c>
      <c r="E11">
        <f t="shared" si="0"/>
        <v>10</v>
      </c>
      <c r="F11">
        <f t="shared" si="1"/>
        <v>200</v>
      </c>
      <c r="G11">
        <f t="shared" si="2"/>
        <v>2000</v>
      </c>
      <c r="H11">
        <v>2</v>
      </c>
    </row>
    <row r="12" spans="1:8" x14ac:dyDescent="0.25">
      <c r="A12" t="s">
        <v>140</v>
      </c>
      <c r="B12" t="s">
        <v>47</v>
      </c>
      <c r="C12" t="s">
        <v>44</v>
      </c>
      <c r="D12" t="s">
        <v>46</v>
      </c>
      <c r="E12">
        <f t="shared" si="0"/>
        <v>5</v>
      </c>
      <c r="F12">
        <f t="shared" si="1"/>
        <v>100</v>
      </c>
      <c r="G12">
        <f t="shared" si="2"/>
        <v>1000</v>
      </c>
      <c r="H12">
        <v>1</v>
      </c>
    </row>
    <row r="13" spans="1:8" x14ac:dyDescent="0.25">
      <c r="A13" t="s">
        <v>143</v>
      </c>
      <c r="B13" t="s">
        <v>141</v>
      </c>
      <c r="C13" t="s">
        <v>142</v>
      </c>
      <c r="D13" t="s">
        <v>51</v>
      </c>
      <c r="E13">
        <f t="shared" si="0"/>
        <v>15</v>
      </c>
      <c r="F13">
        <f t="shared" si="1"/>
        <v>300</v>
      </c>
      <c r="G13">
        <f t="shared" si="2"/>
        <v>3000</v>
      </c>
      <c r="H13">
        <v>3</v>
      </c>
    </row>
    <row r="14" spans="1:8" x14ac:dyDescent="0.25">
      <c r="A14" t="s">
        <v>143</v>
      </c>
      <c r="B14" t="s">
        <v>141</v>
      </c>
      <c r="C14" t="s">
        <v>142</v>
      </c>
      <c r="D14" t="s">
        <v>51</v>
      </c>
      <c r="E14">
        <f t="shared" si="0"/>
        <v>5</v>
      </c>
      <c r="F14">
        <f t="shared" si="1"/>
        <v>100</v>
      </c>
      <c r="G14">
        <f t="shared" si="2"/>
        <v>1000</v>
      </c>
      <c r="H14">
        <v>1</v>
      </c>
    </row>
    <row r="15" spans="1:8" x14ac:dyDescent="0.25">
      <c r="A15" t="s">
        <v>145</v>
      </c>
      <c r="B15" t="s">
        <v>141</v>
      </c>
      <c r="C15" t="s">
        <v>144</v>
      </c>
      <c r="D15" t="s">
        <v>55</v>
      </c>
      <c r="E15">
        <f t="shared" si="0"/>
        <v>100</v>
      </c>
      <c r="F15">
        <f t="shared" si="1"/>
        <v>2000</v>
      </c>
      <c r="G15">
        <f t="shared" si="2"/>
        <v>20000</v>
      </c>
      <c r="H15">
        <v>20</v>
      </c>
    </row>
    <row r="16" spans="1:8" x14ac:dyDescent="0.25">
      <c r="A16" t="s">
        <v>151</v>
      </c>
      <c r="B16" t="s">
        <v>141</v>
      </c>
      <c r="C16" t="s">
        <v>146</v>
      </c>
      <c r="D16" t="s">
        <v>58</v>
      </c>
      <c r="E16">
        <f t="shared" si="0"/>
        <v>15</v>
      </c>
      <c r="F16">
        <f t="shared" si="1"/>
        <v>300</v>
      </c>
      <c r="G16">
        <f t="shared" si="2"/>
        <v>3000</v>
      </c>
      <c r="H16">
        <v>3</v>
      </c>
    </row>
    <row r="17" spans="1:8" x14ac:dyDescent="0.25">
      <c r="A17" t="s">
        <v>152</v>
      </c>
      <c r="B17" t="s">
        <v>141</v>
      </c>
      <c r="C17" t="s">
        <v>147</v>
      </c>
      <c r="D17" t="s">
        <v>61</v>
      </c>
      <c r="E17">
        <f t="shared" si="0"/>
        <v>5</v>
      </c>
      <c r="F17">
        <f t="shared" si="1"/>
        <v>100</v>
      </c>
      <c r="G17">
        <f t="shared" si="2"/>
        <v>1000</v>
      </c>
      <c r="H17">
        <v>1</v>
      </c>
    </row>
    <row r="18" spans="1:8" x14ac:dyDescent="0.25">
      <c r="A18" t="s">
        <v>150</v>
      </c>
      <c r="B18" t="s">
        <v>148</v>
      </c>
      <c r="C18" t="s">
        <v>149</v>
      </c>
      <c r="D18" t="s">
        <v>64</v>
      </c>
      <c r="E18">
        <f t="shared" si="0"/>
        <v>20</v>
      </c>
      <c r="F18">
        <f t="shared" si="1"/>
        <v>400</v>
      </c>
      <c r="G18">
        <f t="shared" si="2"/>
        <v>4000</v>
      </c>
      <c r="H18">
        <v>4</v>
      </c>
    </row>
    <row r="19" spans="1:8" x14ac:dyDescent="0.25">
      <c r="B19" t="s">
        <v>69</v>
      </c>
      <c r="C19" t="s">
        <v>70</v>
      </c>
      <c r="D19" t="s">
        <v>68</v>
      </c>
      <c r="E19">
        <f t="shared" si="0"/>
        <v>5</v>
      </c>
      <c r="F19">
        <f t="shared" si="1"/>
        <v>100</v>
      </c>
      <c r="G19">
        <f t="shared" si="2"/>
        <v>1000</v>
      </c>
      <c r="H19">
        <v>1</v>
      </c>
    </row>
    <row r="20" spans="1:8" x14ac:dyDescent="0.25">
      <c r="A20" t="s">
        <v>153</v>
      </c>
      <c r="B20" t="s">
        <v>75</v>
      </c>
      <c r="C20" t="s">
        <v>71</v>
      </c>
      <c r="D20" t="s">
        <v>74</v>
      </c>
      <c r="E20">
        <f t="shared" si="0"/>
        <v>5</v>
      </c>
      <c r="F20">
        <f t="shared" si="1"/>
        <v>100</v>
      </c>
      <c r="G20">
        <f t="shared" si="2"/>
        <v>1000</v>
      </c>
      <c r="H20">
        <v>1</v>
      </c>
    </row>
    <row r="21" spans="1:8" x14ac:dyDescent="0.25">
      <c r="A21" t="s">
        <v>157</v>
      </c>
      <c r="B21" t="s">
        <v>80</v>
      </c>
      <c r="C21" t="s">
        <v>81</v>
      </c>
      <c r="D21" t="s">
        <v>79</v>
      </c>
      <c r="E21">
        <f t="shared" si="0"/>
        <v>5</v>
      </c>
      <c r="F21">
        <f t="shared" si="1"/>
        <v>100</v>
      </c>
      <c r="G21">
        <f t="shared" si="2"/>
        <v>1000</v>
      </c>
      <c r="H21">
        <v>1</v>
      </c>
    </row>
    <row r="22" spans="1:8" x14ac:dyDescent="0.25">
      <c r="A22" t="s">
        <v>154</v>
      </c>
      <c r="B22" t="s">
        <v>86</v>
      </c>
      <c r="C22" t="s">
        <v>87</v>
      </c>
      <c r="D22" t="s">
        <v>85</v>
      </c>
      <c r="E22">
        <f t="shared" si="0"/>
        <v>5</v>
      </c>
      <c r="F22">
        <f t="shared" si="1"/>
        <v>100</v>
      </c>
      <c r="G22">
        <f t="shared" si="2"/>
        <v>1000</v>
      </c>
      <c r="H22">
        <v>1</v>
      </c>
    </row>
    <row r="23" spans="1:8" x14ac:dyDescent="0.25">
      <c r="A23" t="s">
        <v>155</v>
      </c>
      <c r="B23" t="s">
        <v>80</v>
      </c>
      <c r="C23" t="s">
        <v>91</v>
      </c>
      <c r="D23" t="s">
        <v>90</v>
      </c>
      <c r="E23">
        <f t="shared" si="0"/>
        <v>5</v>
      </c>
      <c r="F23">
        <f t="shared" si="1"/>
        <v>100</v>
      </c>
      <c r="G23">
        <f t="shared" si="2"/>
        <v>1000</v>
      </c>
      <c r="H23">
        <v>1</v>
      </c>
    </row>
    <row r="24" spans="1:8" x14ac:dyDescent="0.25">
      <c r="A24" t="s">
        <v>156</v>
      </c>
      <c r="B24" t="s">
        <v>96</v>
      </c>
      <c r="C24" t="s">
        <v>97</v>
      </c>
      <c r="D24" t="s">
        <v>95</v>
      </c>
      <c r="E24">
        <f t="shared" si="0"/>
        <v>5</v>
      </c>
      <c r="F24">
        <f t="shared" si="1"/>
        <v>100</v>
      </c>
      <c r="G24">
        <f t="shared" si="2"/>
        <v>1000</v>
      </c>
      <c r="H24">
        <v>1</v>
      </c>
    </row>
    <row r="25" spans="1:8" x14ac:dyDescent="0.25">
      <c r="A25" t="s">
        <v>156</v>
      </c>
      <c r="B25" t="s">
        <v>96</v>
      </c>
      <c r="C25" t="s">
        <v>97</v>
      </c>
      <c r="D25" t="s">
        <v>95</v>
      </c>
      <c r="E25">
        <f t="shared" si="0"/>
        <v>5</v>
      </c>
      <c r="F25">
        <f t="shared" si="1"/>
        <v>100</v>
      </c>
      <c r="G25">
        <f t="shared" si="2"/>
        <v>1000</v>
      </c>
      <c r="H25">
        <v>1</v>
      </c>
    </row>
    <row r="26" spans="1:8" x14ac:dyDescent="0.25">
      <c r="E26">
        <f t="shared" si="0"/>
        <v>5</v>
      </c>
      <c r="F26">
        <f t="shared" si="1"/>
        <v>100</v>
      </c>
      <c r="G26">
        <f t="shared" si="2"/>
        <v>1000</v>
      </c>
      <c r="H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AnalogShield-01</vt:lpstr>
      <vt:lpstr>Digikey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</cp:lastModifiedBy>
  <cp:lastPrinted>2014-11-16T22:13:35Z</cp:lastPrinted>
  <dcterms:created xsi:type="dcterms:W3CDTF">2014-07-26T04:25:58Z</dcterms:created>
  <dcterms:modified xsi:type="dcterms:W3CDTF">2015-03-01T22:23:09Z</dcterms:modified>
</cp:coreProperties>
</file>