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312" windowWidth="16908" windowHeight="7080" activeTab="5"/>
  </bookViews>
  <sheets>
    <sheet name="Foglio2" sheetId="3" r:id="rId1"/>
    <sheet name="Foglio3" sheetId="4" r:id="rId2"/>
    <sheet name="Foglio4" sheetId="5" r:id="rId3"/>
    <sheet name="Foglio5" sheetId="6" r:id="rId4"/>
    <sheet name="165x165" sheetId="9" r:id="rId5"/>
    <sheet name="AICON" sheetId="10" r:id="rId6"/>
    <sheet name="FilePoseExcel" sheetId="1" r:id="rId7"/>
  </sheets>
  <definedNames>
    <definedName name="FilePose" localSheetId="6">FilePoseExcel!$A$204:$I$418</definedName>
    <definedName name="FilePose_1" localSheetId="0">Foglio2!$A$1:$L$257</definedName>
    <definedName name="FilePose_1" localSheetId="1">Foglio3!$A$1:$L$328</definedName>
    <definedName name="FilePose_1" localSheetId="2">Foglio4!$A$1:$O$504</definedName>
    <definedName name="FilePose_1" localSheetId="3">Foglio5!$A$1:$O$539</definedName>
    <definedName name="FilePose165x165" localSheetId="4">'165x165'!$A$1:$L$264</definedName>
    <definedName name="FilePoseAICON" localSheetId="5">AICON!$A$1:$J$36</definedName>
    <definedName name="FilePoseAICON_1" localSheetId="5">AICON!$A$72:$J$157</definedName>
  </definedNames>
  <calcPr calcId="125725"/>
</workbook>
</file>

<file path=xl/calcChain.xml><?xml version="1.0" encoding="utf-8"?>
<calcChain xmlns="http://schemas.openxmlformats.org/spreadsheetml/2006/main">
  <c r="W106" i="10"/>
  <c r="R106"/>
  <c r="O106"/>
  <c r="L106"/>
  <c r="L105"/>
  <c r="W104"/>
  <c r="R104"/>
  <c r="O104"/>
  <c r="L104"/>
  <c r="L103"/>
  <c r="W102"/>
  <c r="R102"/>
  <c r="O102"/>
  <c r="L102"/>
  <c r="W101"/>
  <c r="R101"/>
  <c r="O101"/>
  <c r="L101"/>
  <c r="W100"/>
  <c r="R100"/>
  <c r="O100"/>
  <c r="L100"/>
  <c r="W99"/>
  <c r="R99"/>
  <c r="O99"/>
  <c r="L99"/>
  <c r="W98"/>
  <c r="R98"/>
  <c r="O98"/>
  <c r="L98"/>
  <c r="W97"/>
  <c r="R97"/>
  <c r="O97"/>
  <c r="L97"/>
  <c r="W96"/>
  <c r="R96"/>
  <c r="O96"/>
  <c r="L96"/>
  <c r="W95"/>
  <c r="R95"/>
  <c r="O95"/>
  <c r="L95"/>
  <c r="W94"/>
  <c r="R94"/>
  <c r="O94"/>
  <c r="L94"/>
  <c r="W93"/>
  <c r="R93"/>
  <c r="O93"/>
  <c r="L93"/>
  <c r="W92"/>
  <c r="R92"/>
  <c r="O92"/>
  <c r="L92"/>
  <c r="W91"/>
  <c r="R91"/>
  <c r="O91"/>
  <c r="L91"/>
  <c r="W90"/>
  <c r="R90"/>
  <c r="O90"/>
  <c r="L90"/>
  <c r="W89"/>
  <c r="R89"/>
  <c r="O89"/>
  <c r="L89"/>
  <c r="W88"/>
  <c r="R88"/>
  <c r="O88"/>
  <c r="L88"/>
  <c r="W87"/>
  <c r="R87"/>
  <c r="O87"/>
  <c r="L87"/>
  <c r="W86"/>
  <c r="R86"/>
  <c r="O86"/>
  <c r="L86"/>
  <c r="W85"/>
  <c r="R85"/>
  <c r="O85"/>
  <c r="L85"/>
  <c r="W84"/>
  <c r="R84"/>
  <c r="O84"/>
  <c r="L84"/>
  <c r="W83"/>
  <c r="R83"/>
  <c r="O83"/>
  <c r="L83"/>
  <c r="W82"/>
  <c r="R82"/>
  <c r="O82"/>
  <c r="L82"/>
  <c r="W81"/>
  <c r="R81"/>
  <c r="O81"/>
  <c r="L81"/>
  <c r="W80"/>
  <c r="R80"/>
  <c r="O80"/>
  <c r="L80"/>
  <c r="W79"/>
  <c r="R79"/>
  <c r="O79"/>
  <c r="L79"/>
  <c r="W78"/>
  <c r="R78"/>
  <c r="O78"/>
  <c r="L78"/>
  <c r="W77"/>
  <c r="R77"/>
  <c r="O77"/>
  <c r="L77"/>
  <c r="W76"/>
  <c r="R76"/>
  <c r="O76"/>
  <c r="L76"/>
  <c r="W75"/>
  <c r="R75"/>
  <c r="O75"/>
  <c r="L75"/>
  <c r="L74"/>
  <c r="L73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4"/>
  <c r="R36"/>
  <c r="R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4"/>
  <c r="W36"/>
  <c r="W5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4"/>
  <c r="O36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"/>
  <c r="T30" i="9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R20"/>
  <c r="R19"/>
  <c r="R18"/>
  <c r="R17"/>
  <c r="R16"/>
  <c r="R15"/>
  <c r="R14"/>
  <c r="R13"/>
  <c r="R12"/>
  <c r="R11"/>
  <c r="R10"/>
  <c r="R9"/>
  <c r="R8"/>
  <c r="R7"/>
  <c r="R6"/>
  <c r="R21"/>
  <c r="R22"/>
  <c r="R23"/>
  <c r="R24"/>
  <c r="R25"/>
  <c r="R26"/>
  <c r="R27"/>
  <c r="R28"/>
  <c r="R29"/>
  <c r="R30"/>
  <c r="Q7"/>
  <c r="Q6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17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3"/>
  <c r="L204"/>
  <c r="L205"/>
  <c r="L165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8"/>
  <c r="L147"/>
  <c r="L148"/>
  <c r="L149"/>
  <c r="L150"/>
  <c r="L151"/>
  <c r="L112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59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N377" i="1"/>
  <c r="O377"/>
  <c r="P377"/>
  <c r="N378"/>
  <c r="O378"/>
  <c r="P378"/>
  <c r="N380"/>
  <c r="O380"/>
  <c r="P380"/>
  <c r="N382"/>
  <c r="O382"/>
  <c r="P382"/>
  <c r="N488"/>
  <c r="O488"/>
  <c r="N489"/>
  <c r="O489"/>
  <c r="N491"/>
  <c r="O491"/>
  <c r="N493"/>
  <c r="O493"/>
  <c r="N525"/>
  <c r="O525"/>
  <c r="N526"/>
  <c r="O526"/>
  <c r="N528"/>
  <c r="O528"/>
  <c r="N530"/>
  <c r="O530"/>
  <c r="N562"/>
  <c r="O562"/>
  <c r="N563"/>
  <c r="O563"/>
  <c r="N565"/>
  <c r="O565"/>
  <c r="N567"/>
  <c r="O567"/>
  <c r="N599"/>
  <c r="O599"/>
  <c r="N600"/>
  <c r="O600"/>
  <c r="N602"/>
  <c r="O602"/>
  <c r="N604"/>
  <c r="O604"/>
  <c r="P711"/>
  <c r="P712"/>
  <c r="P714"/>
  <c r="P716"/>
  <c r="N686"/>
  <c r="O686"/>
  <c r="P686"/>
  <c r="N687"/>
  <c r="O687"/>
  <c r="P687"/>
  <c r="N688"/>
  <c r="O688"/>
  <c r="P688"/>
  <c r="N689"/>
  <c r="O689"/>
  <c r="P689"/>
  <c r="N690"/>
  <c r="O690"/>
  <c r="P690"/>
  <c r="N691"/>
  <c r="O691"/>
  <c r="P691"/>
  <c r="N692"/>
  <c r="O692"/>
  <c r="P692"/>
  <c r="N693"/>
  <c r="O693"/>
  <c r="P693"/>
  <c r="N694"/>
  <c r="O694"/>
  <c r="P694"/>
  <c r="N695"/>
  <c r="O695"/>
  <c r="P695"/>
  <c r="N696"/>
  <c r="O696"/>
  <c r="P696"/>
  <c r="N697"/>
  <c r="O697"/>
  <c r="P697"/>
  <c r="N698"/>
  <c r="O698"/>
  <c r="P698"/>
  <c r="N699"/>
  <c r="O699"/>
  <c r="P699"/>
  <c r="N700"/>
  <c r="O700"/>
  <c r="P700"/>
  <c r="N701"/>
  <c r="O701"/>
  <c r="P701"/>
  <c r="N702"/>
  <c r="O702"/>
  <c r="P702"/>
  <c r="N703"/>
  <c r="O703"/>
  <c r="P703"/>
  <c r="N704"/>
  <c r="O704"/>
  <c r="P704"/>
  <c r="N705"/>
  <c r="O705"/>
  <c r="P705"/>
  <c r="N706"/>
  <c r="O706"/>
  <c r="P706"/>
  <c r="N707"/>
  <c r="O707"/>
  <c r="P707"/>
  <c r="N708"/>
  <c r="O708"/>
  <c r="P708"/>
  <c r="N709"/>
  <c r="O709"/>
  <c r="P709"/>
  <c r="N710"/>
  <c r="O710"/>
  <c r="P710"/>
  <c r="P685"/>
  <c r="O685"/>
  <c r="N685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683"/>
  <c r="O330" i="6"/>
  <c r="N648" i="1"/>
  <c r="O648"/>
  <c r="P648"/>
  <c r="N649"/>
  <c r="O649"/>
  <c r="P649"/>
  <c r="N650"/>
  <c r="O650"/>
  <c r="P650"/>
  <c r="N651"/>
  <c r="O651"/>
  <c r="P651"/>
  <c r="N652"/>
  <c r="O652"/>
  <c r="P652"/>
  <c r="N653"/>
  <c r="O653"/>
  <c r="P653"/>
  <c r="N654"/>
  <c r="O654"/>
  <c r="P654"/>
  <c r="N655"/>
  <c r="O655"/>
  <c r="P655"/>
  <c r="N656"/>
  <c r="O656"/>
  <c r="P656"/>
  <c r="N657"/>
  <c r="O657"/>
  <c r="P657"/>
  <c r="N658"/>
  <c r="O658"/>
  <c r="P658"/>
  <c r="N659"/>
  <c r="O659"/>
  <c r="P659"/>
  <c r="N660"/>
  <c r="O660"/>
  <c r="P660"/>
  <c r="N661"/>
  <c r="O661"/>
  <c r="P661"/>
  <c r="N662"/>
  <c r="O662"/>
  <c r="P662"/>
  <c r="N663"/>
  <c r="O663"/>
  <c r="P663"/>
  <c r="N664"/>
  <c r="O664"/>
  <c r="P664"/>
  <c r="N665"/>
  <c r="O665"/>
  <c r="P665"/>
  <c r="N666"/>
  <c r="O666"/>
  <c r="P666"/>
  <c r="N667"/>
  <c r="O667"/>
  <c r="P667"/>
  <c r="N668"/>
  <c r="O668"/>
  <c r="P668"/>
  <c r="N669"/>
  <c r="O669"/>
  <c r="P669"/>
  <c r="N670"/>
  <c r="O670"/>
  <c r="P670"/>
  <c r="N671"/>
  <c r="O671"/>
  <c r="P671"/>
  <c r="N672"/>
  <c r="O672"/>
  <c r="P672"/>
  <c r="P673"/>
  <c r="P674"/>
  <c r="P676"/>
  <c r="P678"/>
  <c r="P647"/>
  <c r="O647"/>
  <c r="N647"/>
  <c r="N611"/>
  <c r="O611"/>
  <c r="P611"/>
  <c r="N612"/>
  <c r="O612"/>
  <c r="P612"/>
  <c r="N613"/>
  <c r="O613"/>
  <c r="P613"/>
  <c r="N614"/>
  <c r="O614"/>
  <c r="P614"/>
  <c r="N615"/>
  <c r="O615"/>
  <c r="P615"/>
  <c r="N616"/>
  <c r="O616"/>
  <c r="P616"/>
  <c r="N617"/>
  <c r="O617"/>
  <c r="P617"/>
  <c r="N618"/>
  <c r="O618"/>
  <c r="P618"/>
  <c r="N619"/>
  <c r="O619"/>
  <c r="P619"/>
  <c r="N620"/>
  <c r="O620"/>
  <c r="P620"/>
  <c r="N621"/>
  <c r="O621"/>
  <c r="P621"/>
  <c r="N622"/>
  <c r="O622"/>
  <c r="P622"/>
  <c r="N623"/>
  <c r="O623"/>
  <c r="P623"/>
  <c r="N624"/>
  <c r="O624"/>
  <c r="P624"/>
  <c r="N625"/>
  <c r="O625"/>
  <c r="P625"/>
  <c r="N626"/>
  <c r="O626"/>
  <c r="P626"/>
  <c r="N627"/>
  <c r="O627"/>
  <c r="P627"/>
  <c r="N628"/>
  <c r="O628"/>
  <c r="P628"/>
  <c r="N629"/>
  <c r="O629"/>
  <c r="P629"/>
  <c r="N630"/>
  <c r="O630"/>
  <c r="P630"/>
  <c r="N631"/>
  <c r="O631"/>
  <c r="P631"/>
  <c r="N632"/>
  <c r="O632"/>
  <c r="P632"/>
  <c r="N633"/>
  <c r="O633"/>
  <c r="P633"/>
  <c r="N634"/>
  <c r="O634"/>
  <c r="P634"/>
  <c r="N635"/>
  <c r="O635"/>
  <c r="P635"/>
  <c r="P636"/>
  <c r="P637"/>
  <c r="P639"/>
  <c r="P641"/>
  <c r="P610"/>
  <c r="O610"/>
  <c r="N610"/>
  <c r="N574"/>
  <c r="O574"/>
  <c r="P574"/>
  <c r="N575"/>
  <c r="O575"/>
  <c r="P575"/>
  <c r="N576"/>
  <c r="O576"/>
  <c r="P576"/>
  <c r="N577"/>
  <c r="O577"/>
  <c r="P577"/>
  <c r="N578"/>
  <c r="O578"/>
  <c r="P578"/>
  <c r="N579"/>
  <c r="O579"/>
  <c r="P579"/>
  <c r="N580"/>
  <c r="O580"/>
  <c r="P580"/>
  <c r="N581"/>
  <c r="O581"/>
  <c r="P581"/>
  <c r="N582"/>
  <c r="O582"/>
  <c r="P582"/>
  <c r="N583"/>
  <c r="O583"/>
  <c r="P583"/>
  <c r="N584"/>
  <c r="O584"/>
  <c r="P584"/>
  <c r="N585"/>
  <c r="O585"/>
  <c r="P585"/>
  <c r="N586"/>
  <c r="O586"/>
  <c r="P586"/>
  <c r="N587"/>
  <c r="O587"/>
  <c r="P587"/>
  <c r="N588"/>
  <c r="O588"/>
  <c r="P588"/>
  <c r="N589"/>
  <c r="O589"/>
  <c r="P589"/>
  <c r="N590"/>
  <c r="O590"/>
  <c r="P590"/>
  <c r="N591"/>
  <c r="O591"/>
  <c r="P591"/>
  <c r="N592"/>
  <c r="O592"/>
  <c r="P592"/>
  <c r="N593"/>
  <c r="O593"/>
  <c r="P593"/>
  <c r="N594"/>
  <c r="O594"/>
  <c r="P594"/>
  <c r="N595"/>
  <c r="O595"/>
  <c r="P595"/>
  <c r="N596"/>
  <c r="O596"/>
  <c r="P596"/>
  <c r="N597"/>
  <c r="O597"/>
  <c r="P597"/>
  <c r="N598"/>
  <c r="O598"/>
  <c r="P598"/>
  <c r="P599"/>
  <c r="P600"/>
  <c r="P602"/>
  <c r="P604"/>
  <c r="P573"/>
  <c r="O573"/>
  <c r="N573"/>
  <c r="N537"/>
  <c r="O537"/>
  <c r="P537"/>
  <c r="N538"/>
  <c r="O538"/>
  <c r="P538"/>
  <c r="N539"/>
  <c r="O539"/>
  <c r="P539"/>
  <c r="N540"/>
  <c r="O540"/>
  <c r="P540"/>
  <c r="N541"/>
  <c r="O541"/>
  <c r="P541"/>
  <c r="N542"/>
  <c r="O542"/>
  <c r="P542"/>
  <c r="N543"/>
  <c r="O543"/>
  <c r="P543"/>
  <c r="N544"/>
  <c r="O544"/>
  <c r="P544"/>
  <c r="N545"/>
  <c r="O545"/>
  <c r="P545"/>
  <c r="N546"/>
  <c r="O546"/>
  <c r="P546"/>
  <c r="N547"/>
  <c r="O547"/>
  <c r="P547"/>
  <c r="N548"/>
  <c r="O548"/>
  <c r="P548"/>
  <c r="N549"/>
  <c r="O549"/>
  <c r="P549"/>
  <c r="N550"/>
  <c r="O550"/>
  <c r="P550"/>
  <c r="N551"/>
  <c r="O551"/>
  <c r="P551"/>
  <c r="N552"/>
  <c r="O552"/>
  <c r="P552"/>
  <c r="N553"/>
  <c r="O553"/>
  <c r="P553"/>
  <c r="N554"/>
  <c r="O554"/>
  <c r="P554"/>
  <c r="N555"/>
  <c r="O555"/>
  <c r="P555"/>
  <c r="N556"/>
  <c r="O556"/>
  <c r="P556"/>
  <c r="N557"/>
  <c r="O557"/>
  <c r="P557"/>
  <c r="N558"/>
  <c r="O558"/>
  <c r="P558"/>
  <c r="N559"/>
  <c r="O559"/>
  <c r="P559"/>
  <c r="N560"/>
  <c r="O560"/>
  <c r="P560"/>
  <c r="N561"/>
  <c r="O561"/>
  <c r="P561"/>
  <c r="P562"/>
  <c r="P563"/>
  <c r="P565"/>
  <c r="P567"/>
  <c r="P536"/>
  <c r="O536"/>
  <c r="N536"/>
  <c r="N500"/>
  <c r="O500"/>
  <c r="P500"/>
  <c r="N501"/>
  <c r="O501"/>
  <c r="P501"/>
  <c r="N502"/>
  <c r="O502"/>
  <c r="P502"/>
  <c r="N503"/>
  <c r="O503"/>
  <c r="P503"/>
  <c r="N504"/>
  <c r="O504"/>
  <c r="P504"/>
  <c r="N505"/>
  <c r="O505"/>
  <c r="P505"/>
  <c r="N506"/>
  <c r="O506"/>
  <c r="P506"/>
  <c r="N507"/>
  <c r="O507"/>
  <c r="P507"/>
  <c r="N508"/>
  <c r="O508"/>
  <c r="P508"/>
  <c r="N509"/>
  <c r="O509"/>
  <c r="P509"/>
  <c r="N510"/>
  <c r="O510"/>
  <c r="P510"/>
  <c r="N511"/>
  <c r="O511"/>
  <c r="P511"/>
  <c r="N512"/>
  <c r="O512"/>
  <c r="P512"/>
  <c r="N513"/>
  <c r="O513"/>
  <c r="P513"/>
  <c r="N514"/>
  <c r="O514"/>
  <c r="P514"/>
  <c r="N515"/>
  <c r="O515"/>
  <c r="P515"/>
  <c r="N516"/>
  <c r="O516"/>
  <c r="P516"/>
  <c r="N517"/>
  <c r="O517"/>
  <c r="P517"/>
  <c r="N518"/>
  <c r="O518"/>
  <c r="P518"/>
  <c r="N519"/>
  <c r="O519"/>
  <c r="P519"/>
  <c r="N520"/>
  <c r="O520"/>
  <c r="P520"/>
  <c r="N521"/>
  <c r="O521"/>
  <c r="P521"/>
  <c r="N522"/>
  <c r="O522"/>
  <c r="P522"/>
  <c r="N523"/>
  <c r="O523"/>
  <c r="P523"/>
  <c r="N524"/>
  <c r="O524"/>
  <c r="P524"/>
  <c r="P525"/>
  <c r="P526"/>
  <c r="P528"/>
  <c r="P530"/>
  <c r="P499"/>
  <c r="O499"/>
  <c r="N499"/>
  <c r="N463"/>
  <c r="O463"/>
  <c r="P463"/>
  <c r="N464"/>
  <c r="O464"/>
  <c r="P464"/>
  <c r="N465"/>
  <c r="O465"/>
  <c r="P465"/>
  <c r="N466"/>
  <c r="O466"/>
  <c r="P466"/>
  <c r="N467"/>
  <c r="O467"/>
  <c r="P467"/>
  <c r="N468"/>
  <c r="O468"/>
  <c r="P468"/>
  <c r="N469"/>
  <c r="O469"/>
  <c r="P469"/>
  <c r="N470"/>
  <c r="O470"/>
  <c r="P470"/>
  <c r="N471"/>
  <c r="O471"/>
  <c r="P471"/>
  <c r="N472"/>
  <c r="O472"/>
  <c r="P472"/>
  <c r="N473"/>
  <c r="O473"/>
  <c r="P473"/>
  <c r="N474"/>
  <c r="O474"/>
  <c r="P474"/>
  <c r="N475"/>
  <c r="O475"/>
  <c r="P475"/>
  <c r="N476"/>
  <c r="O476"/>
  <c r="P476"/>
  <c r="N477"/>
  <c r="O477"/>
  <c r="P477"/>
  <c r="N478"/>
  <c r="O478"/>
  <c r="P478"/>
  <c r="N479"/>
  <c r="O479"/>
  <c r="P479"/>
  <c r="N480"/>
  <c r="O480"/>
  <c r="P480"/>
  <c r="N481"/>
  <c r="O481"/>
  <c r="P481"/>
  <c r="N482"/>
  <c r="O482"/>
  <c r="P482"/>
  <c r="N483"/>
  <c r="O483"/>
  <c r="P483"/>
  <c r="N484"/>
  <c r="O484"/>
  <c r="P484"/>
  <c r="N485"/>
  <c r="O485"/>
  <c r="P485"/>
  <c r="N486"/>
  <c r="O486"/>
  <c r="P486"/>
  <c r="N487"/>
  <c r="O487"/>
  <c r="P487"/>
  <c r="P488"/>
  <c r="P489"/>
  <c r="P491"/>
  <c r="P493"/>
  <c r="O462"/>
  <c r="P462"/>
  <c r="N462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45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08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571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34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497"/>
  <c r="O330" i="5"/>
  <c r="K461" i="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60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N425"/>
  <c r="O425"/>
  <c r="P425"/>
  <c r="N426"/>
  <c r="O426"/>
  <c r="P426"/>
  <c r="N427"/>
  <c r="O427"/>
  <c r="P427"/>
  <c r="N428"/>
  <c r="O428"/>
  <c r="P428"/>
  <c r="N429"/>
  <c r="O429"/>
  <c r="P429"/>
  <c r="N430"/>
  <c r="O430"/>
  <c r="P430"/>
  <c r="N431"/>
  <c r="O431"/>
  <c r="P431"/>
  <c r="N432"/>
  <c r="O432"/>
  <c r="P432"/>
  <c r="N433"/>
  <c r="O433"/>
  <c r="P433"/>
  <c r="N434"/>
  <c r="O434"/>
  <c r="P434"/>
  <c r="N435"/>
  <c r="O435"/>
  <c r="P435"/>
  <c r="N436"/>
  <c r="O436"/>
  <c r="P436"/>
  <c r="N437"/>
  <c r="O437"/>
  <c r="P437"/>
  <c r="N438"/>
  <c r="O438"/>
  <c r="P438"/>
  <c r="N439"/>
  <c r="O439"/>
  <c r="P439"/>
  <c r="N440"/>
  <c r="O440"/>
  <c r="P440"/>
  <c r="N441"/>
  <c r="O441"/>
  <c r="P441"/>
  <c r="N442"/>
  <c r="O442"/>
  <c r="P442"/>
  <c r="N443"/>
  <c r="O443"/>
  <c r="P443"/>
  <c r="N444"/>
  <c r="O444"/>
  <c r="P444"/>
  <c r="N445"/>
  <c r="O445"/>
  <c r="P445"/>
  <c r="N446"/>
  <c r="O446"/>
  <c r="P446"/>
  <c r="N447"/>
  <c r="O447"/>
  <c r="P447"/>
  <c r="N448"/>
  <c r="O448"/>
  <c r="P448"/>
  <c r="N449"/>
  <c r="O449"/>
  <c r="P449"/>
  <c r="N450"/>
  <c r="O450"/>
  <c r="P450"/>
  <c r="N451"/>
  <c r="O451"/>
  <c r="P451"/>
  <c r="N453"/>
  <c r="O453"/>
  <c r="P453"/>
  <c r="N455"/>
  <c r="O455"/>
  <c r="P455"/>
  <c r="P424"/>
  <c r="O424"/>
  <c r="N424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22"/>
  <c r="P416"/>
  <c r="P418"/>
  <c r="P387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51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4"/>
  <c r="P346"/>
  <c r="P315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8"/>
  <c r="P310"/>
  <c r="P279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6"/>
  <c r="P238"/>
  <c r="P20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6"/>
  <c r="O418"/>
  <c r="O387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51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4"/>
  <c r="O346"/>
  <c r="O315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8"/>
  <c r="O310"/>
  <c r="O279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6"/>
  <c r="O238"/>
  <c r="O20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6"/>
  <c r="N418"/>
  <c r="N387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51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4"/>
  <c r="N346"/>
  <c r="N315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8"/>
  <c r="N310"/>
  <c r="N279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6"/>
  <c r="N238"/>
  <c r="N207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7"/>
  <c r="R179"/>
  <c r="R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7"/>
  <c r="O179"/>
  <c r="O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7"/>
  <c r="L179"/>
  <c r="L148"/>
  <c r="M179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385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49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13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277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41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05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46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7"/>
  <c r="U179"/>
  <c r="U148"/>
  <c r="Y181"/>
  <c r="Y182"/>
  <c r="Y183"/>
  <c r="W181"/>
  <c r="W182"/>
  <c r="W183"/>
  <c r="M148"/>
  <c r="S179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7"/>
  <c r="S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7"/>
  <c r="S181"/>
  <c r="S182"/>
  <c r="S183"/>
  <c r="M181"/>
  <c r="M182"/>
  <c r="M183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7"/>
  <c r="P179"/>
  <c r="P148"/>
  <c r="P181" s="1"/>
  <c r="R181"/>
  <c r="L181"/>
  <c r="O181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7"/>
  <c r="Q179"/>
  <c r="Q148"/>
  <c r="Q183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7"/>
  <c r="N179"/>
  <c r="N148"/>
  <c r="N183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7"/>
  <c r="K179"/>
  <c r="K148"/>
  <c r="K183"/>
  <c r="K181"/>
  <c r="N181"/>
  <c r="Q181"/>
  <c r="K182"/>
  <c r="Q182"/>
  <c r="N182"/>
  <c r="L183"/>
  <c r="L182"/>
  <c r="O183"/>
  <c r="O182"/>
  <c r="R183"/>
  <c r="R182"/>
  <c r="U6" i="9" l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AA181" i="1"/>
  <c r="AA183"/>
  <c r="AA182"/>
  <c r="U181"/>
  <c r="U182"/>
  <c r="U183"/>
  <c r="P183"/>
  <c r="P182"/>
  <c r="U30" i="9" l="1"/>
  <c r="Q30"/>
</calcChain>
</file>

<file path=xl/connections.xml><?xml version="1.0" encoding="utf-8"?>
<connections xmlns="http://schemas.openxmlformats.org/spreadsheetml/2006/main">
  <connection id="1" name="FilePose" type="6" refreshedVersion="3" background="1" saveData="1">
    <textPr codePage="850" sourceFile="D:\Documenti\Politecnico\anno5\Tesi\Capture_Estimator_svn\Capture_Estimator\Capture_Estimator\FilePose.txt" decimal="," thousands=".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FilePose1" type="6" refreshedVersion="3" background="1" saveData="1">
    <textPr codePage="850" sourceFile="D:\Documenti\Politecnico\anno5\Tesi\Capture_Estimator_svn\Capture_Estimator\Capture_Estimator\FilePose.txt" decimal="," thousands=".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ilePose165x165" type="6" refreshedVersion="3" background="1" saveData="1">
    <textPr codePage="850" sourceFile="D:\Documenti\Politecnico\anno5\Tesi\Capture_Estimator_svn\Capture_Estimator\Capture_Estimator\FilePose165x165.txt" decimal="," thousands=".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FilePose2" type="6" refreshedVersion="3" background="1" saveData="1">
    <textPr codePage="850" sourceFile="D:\Documenti\Politecnico\anno5\Tesi\Capture_Estimator_svn\Capture_Estimator\Capture_Estimator\FilePose.txt" decimal="," thousands=".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FilePose3" type="6" refreshedVersion="3" background="1" saveData="1">
    <textPr codePage="850" sourceFile="D:\Documenti\Politecnico\anno5\Tesi\Capture_Estimator_svn\Capture_Estimator\Capture_Estimator\FilePose.txt" decimal="," thousands=".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FilePose4" type="6" refreshedVersion="3" background="1" saveData="1">
    <textPr codePage="850" sourceFile="D:\Documenti\Politecnico\anno5\Tesi\Capture_Estimator_svn\Capture_Estimator\Capture_Estimator\FilePose.txt" decimal="," thousands=".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FilePoseAICON" type="6" refreshedVersion="3" background="1" saveData="1">
    <textPr codePage="850" sourceFile="D:\Documenti\Politecnico\anno5\Tesi\Capture_Estimator_svn\Capture_Estimator\Capture_Estimator\FilePoseAICON.txt" decimal="," thousands=".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FilePoseAICON1" type="6" refreshedVersion="3" background="1" saveData="1">
    <textPr codePage="850" sourceFile="D:\Documenti\Politecnico\anno5\Tesi\Capture_Estimator_svn\Capture_Estimator\Capture_Estimator\FilePoseAICON.txt" decimal="," thousands=".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<sst xmlns="http://schemas.openxmlformats.org/spreadsheetml/2006/main" count="2807" uniqueCount="87">
  <si>
    <t>Parametri</t>
  </si>
  <si>
    <t>coerenti</t>
  </si>
  <si>
    <t>con</t>
  </si>
  <si>
    <t>-</t>
  </si>
  <si>
    <t>azzerate</t>
  </si>
  <si>
    <t>distorsioni</t>
  </si>
  <si>
    <t>image</t>
  </si>
  <si>
    <t>non</t>
  </si>
  <si>
    <r>
      <t>AICON</t>
    </r>
    <r>
      <rPr>
        <sz val="11"/>
        <color theme="1"/>
        <rFont val="Calibri"/>
        <family val="2"/>
        <scheme val="minor"/>
      </rPr>
      <t>(mm - °)</t>
    </r>
  </si>
  <si>
    <t xml:space="preserve">diff (aicon - nn coer) </t>
  </si>
  <si>
    <t>MAX</t>
  </si>
  <si>
    <t>MIN</t>
  </si>
  <si>
    <t>MEDIA</t>
  </si>
  <si>
    <t>asse z</t>
  </si>
  <si>
    <t>asse x</t>
  </si>
  <si>
    <t>asse y</t>
  </si>
  <si>
    <t>x</t>
  </si>
  <si>
    <t>y</t>
  </si>
  <si>
    <t>z</t>
  </si>
  <si>
    <t>diff (aicon-misurata)</t>
  </si>
  <si>
    <t>diff (aicon - matlab)</t>
  </si>
  <si>
    <t xml:space="preserve">diff (aicon - matlab no dist) </t>
  </si>
  <si>
    <t>matlab</t>
  </si>
  <si>
    <t>diff(misurata-matlab)</t>
  </si>
  <si>
    <t>diff(misurata-matlab no dist</t>
  </si>
  <si>
    <t>diff (misurata - nn coer)</t>
  </si>
  <si>
    <t>z misurata (mm)</t>
  </si>
  <si>
    <t>errori in mm</t>
  </si>
  <si>
    <t>no</t>
  </si>
  <si>
    <t>tracker</t>
  </si>
  <si>
    <t>undistortion</t>
  </si>
  <si>
    <t>AICON</t>
  </si>
  <si>
    <t>undistorted</t>
  </si>
  <si>
    <t>err asse z rispetto misurata</t>
  </si>
  <si>
    <t>errori rispetto valori aicon</t>
  </si>
  <si>
    <t>&lt;== errore ha copiato la posa precedente</t>
  </si>
  <si>
    <t>TOOLBOX</t>
  </si>
  <si>
    <t>prova</t>
  </si>
  <si>
    <t>pose</t>
  </si>
  <si>
    <t>duplicate</t>
  </si>
  <si>
    <t>parametri coerenti Matlab - nessun recupero distorsione</t>
  </si>
  <si>
    <t>undistorted,</t>
  </si>
  <si>
    <t>undist-</t>
  </si>
  <si>
    <t>recupero distorsione AICON</t>
  </si>
  <si>
    <t>stessi risultati con il recupero distorsione del tracker</t>
  </si>
  <si>
    <t>pp</t>
  </si>
  <si>
    <t>aicon</t>
  </si>
  <si>
    <t>parametri coerenti Matlab - no undist AICON - princ point aicon in file .cal</t>
  </si>
  <si>
    <t>,</t>
  </si>
  <si>
    <t>kc</t>
  </si>
  <si>
    <t>iteration</t>
  </si>
  <si>
    <t>iteration=5</t>
  </si>
  <si>
    <t>matlab,kc,</t>
  </si>
  <si>
    <t>matlab,</t>
  </si>
  <si>
    <t>Parametri Matlab, no recupero distorsione AICON - princ point AICON (file .cal), kc, iteration=1</t>
  </si>
  <si>
    <t>Parametri Matlab, no recupero distorsione AICON - princ point AICON (file .cal), kc, iteration=5</t>
  </si>
  <si>
    <t>Parametri Matlab, no recupero distorsione AICON - princ point matlab (file .cal), kc, iteration=5</t>
  </si>
  <si>
    <t>Parametri Matlab, no recupero distorsione AICON - princ point matlab (file .cal),iteration=5</t>
  </si>
  <si>
    <t>migliora errore su asse x</t>
  </si>
  <si>
    <t>in realtà non esegue recupero distorsione</t>
  </si>
  <si>
    <t>iteration=20(max)</t>
  </si>
  <si>
    <t>Parametri Matlab, no recupero distorsione AICON - princ point matlab (file .cal), kc,iteration=20(max)</t>
  </si>
  <si>
    <t>non cambia rispetto a 5 iterazioni</t>
  </si>
  <si>
    <t>Parametri non coerenti - base</t>
  </si>
  <si>
    <t>Parametri non coerenti - tracker UNDIST_NONE</t>
  </si>
  <si>
    <t>Parametri non coerenti - tracker UNDIST_NONE - file .cal focal AICON</t>
  </si>
  <si>
    <t>Parametri non coerenti - tracker UNDIST_NONE - file .cal princ point AICON</t>
  </si>
  <si>
    <t>Parametri non coerenti - tracker UNDIST_NONE - no AICON undist</t>
  </si>
  <si>
    <t>z misurata</t>
  </si>
  <si>
    <t>err z</t>
  </si>
  <si>
    <t>PEGGIORE</t>
  </si>
  <si>
    <t>test 1</t>
  </si>
  <si>
    <t>test2</t>
  </si>
  <si>
    <t>test 3</t>
  </si>
  <si>
    <t>test 4</t>
  </si>
  <si>
    <t>test 5</t>
  </si>
  <si>
    <t>intervallo</t>
  </si>
  <si>
    <t>errore in cm</t>
  </si>
  <si>
    <t>errore z in mm</t>
  </si>
  <si>
    <t>z AICON</t>
  </si>
  <si>
    <t>errore z (mm)</t>
  </si>
  <si>
    <t>x AICON</t>
  </si>
  <si>
    <t>y AICON</t>
  </si>
  <si>
    <t>errore x (mm)</t>
  </si>
  <si>
    <t>errore y (mm)</t>
  </si>
  <si>
    <t>UNDIST_NONE</t>
  </si>
  <si>
    <t>undist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</si>
</sst>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1" fillId="6" borderId="12" applyNumberFormat="0" applyAlignment="0" applyProtection="0"/>
    <xf numFmtId="0" fontId="12" fillId="0" borderId="14" applyNumberFormat="0" applyFill="0" applyAlignment="0" applyProtection="0"/>
    <xf numFmtId="0" fontId="13" fillId="7" borderId="15" applyNumberFormat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12" applyNumberFormat="0" applyAlignment="0" applyProtection="0"/>
    <xf numFmtId="0" fontId="8" fillId="4" borderId="0" applyNumberFormat="0" applyBorder="0" applyAlignment="0" applyProtection="0"/>
    <xf numFmtId="0" fontId="1" fillId="8" borderId="16" applyNumberFormat="0" applyFont="0" applyAlignment="0" applyProtection="0"/>
    <xf numFmtId="0" fontId="10" fillId="6" borderId="13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4" fillId="0" borderId="10" applyNumberFormat="0" applyFill="0" applyAlignment="0" applyProtection="0"/>
    <xf numFmtId="0" fontId="5" fillId="0" borderId="11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17" applyNumberFormat="0" applyFill="0" applyAlignment="0" applyProtection="0"/>
    <xf numFmtId="0" fontId="7" fillId="3" borderId="0" applyNumberFormat="0" applyBorder="0" applyAlignment="0" applyProtection="0"/>
    <xf numFmtId="0" fontId="6" fillId="2" borderId="0" applyNumberFormat="0" applyBorder="0" applyAlignment="0" applyProtection="0"/>
  </cellStyleXfs>
  <cellXfs count="22">
    <xf numFmtId="0" fontId="0" fillId="0" borderId="0" xfId="0"/>
    <xf numFmtId="1" fontId="0" fillId="0" borderId="0" xfId="0" applyNumberFormat="1"/>
    <xf numFmtId="0" fontId="0" fillId="0" borderId="0" xfId="0" applyFont="1"/>
    <xf numFmtId="0" fontId="18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Border="1"/>
    <xf numFmtId="0" fontId="16" fillId="0" borderId="0" xfId="0" applyFont="1"/>
    <xf numFmtId="1" fontId="16" fillId="0" borderId="0" xfId="0" applyNumberFormat="1" applyFon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20" fontId="0" fillId="0" borderId="0" xfId="0" applyNumberFormat="1"/>
    <xf numFmtId="46" fontId="0" fillId="0" borderId="0" xfId="0" applyNumberFormat="1"/>
  </cellXfs>
  <cellStyles count="42">
    <cellStyle name="20% - Colore 1" xfId="1" builtinId="30" customBuiltin="1"/>
    <cellStyle name="20% - Colore 2" xfId="2" builtinId="34" customBuiltin="1"/>
    <cellStyle name="20% - Colore 3" xfId="3" builtinId="38" customBuiltin="1"/>
    <cellStyle name="20% - Colore 4" xfId="4" builtinId="42" customBuiltin="1"/>
    <cellStyle name="20% - Colore 5" xfId="5" builtinId="46" customBuiltin="1"/>
    <cellStyle name="20% - Colore 6" xfId="6" builtinId="50" customBuiltin="1"/>
    <cellStyle name="40% - Colore 1" xfId="7" builtinId="31" customBuiltin="1"/>
    <cellStyle name="40% - Colore 2" xfId="8" builtinId="35" customBuiltin="1"/>
    <cellStyle name="40% - Colore 3" xfId="9" builtinId="39" customBuiltin="1"/>
    <cellStyle name="40% - Colore 4" xfId="10" builtinId="43" customBuiltin="1"/>
    <cellStyle name="40% - Colore 5" xfId="11" builtinId="47" customBuiltin="1"/>
    <cellStyle name="40% - Colore 6" xfId="12" builtinId="51" customBuiltin="1"/>
    <cellStyle name="60% - Colore 1" xfId="13" builtinId="32" customBuiltin="1"/>
    <cellStyle name="60% - Colore 2" xfId="14" builtinId="36" customBuiltin="1"/>
    <cellStyle name="60% - Colore 3" xfId="15" builtinId="40" customBuiltin="1"/>
    <cellStyle name="60% - Colore 4" xfId="16" builtinId="44" customBuiltin="1"/>
    <cellStyle name="60% - Colore 5" xfId="17" builtinId="48" customBuiltin="1"/>
    <cellStyle name="60% - Colore 6" xfId="18" builtinId="52" customBuiltin="1"/>
    <cellStyle name="Calcolo" xfId="19" builtinId="22" customBuiltin="1"/>
    <cellStyle name="Cella collegata" xfId="20" builtinId="24" customBuiltin="1"/>
    <cellStyle name="Cella da controllare" xfId="21" builtinId="23" customBuiltin="1"/>
    <cellStyle name="Colore 1" xfId="22" builtinId="29" customBuiltin="1"/>
    <cellStyle name="Colore 2" xfId="23" builtinId="33" customBuiltin="1"/>
    <cellStyle name="Colore 3" xfId="24" builtinId="37" customBuiltin="1"/>
    <cellStyle name="Colore 4" xfId="25" builtinId="41" customBuiltin="1"/>
    <cellStyle name="Colore 5" xfId="26" builtinId="45" customBuiltin="1"/>
    <cellStyle name="Colore 6" xfId="27" builtinId="49" customBuiltin="1"/>
    <cellStyle name="Input" xfId="28" builtinId="20" customBuiltin="1"/>
    <cellStyle name="Neutrale" xfId="29" builtinId="28" customBuiltin="1"/>
    <cellStyle name="Normale" xfId="0" builtinId="0"/>
    <cellStyle name="Nota" xfId="30" builtinId="10" customBuiltin="1"/>
    <cellStyle name="Output" xfId="31" builtinId="21" customBuiltin="1"/>
    <cellStyle name="Testo avviso" xfId="32" builtinId="11" customBuiltin="1"/>
    <cellStyle name="Testo descrittivo" xfId="33" builtinId="53" customBuiltin="1"/>
    <cellStyle name="Titolo" xfId="34" builtinId="15" customBuiltin="1"/>
    <cellStyle name="Titolo 1" xfId="35" builtinId="16" customBuiltin="1"/>
    <cellStyle name="Titolo 2" xfId="36" builtinId="17" customBuiltin="1"/>
    <cellStyle name="Titolo 3" xfId="37" builtinId="18" customBuiltin="1"/>
    <cellStyle name="Titolo 4" xfId="38" builtinId="19" customBuiltin="1"/>
    <cellStyle name="Totale" xfId="39" builtinId="25" customBuiltin="1"/>
    <cellStyle name="Valore non valido" xfId="40" builtinId="27" customBuiltin="1"/>
    <cellStyle name="Valore valido" xfId="41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'165x165'!$A$1</c:f>
              <c:strCache>
                <c:ptCount val="1"/>
                <c:pt idx="0">
                  <c:v>Parametri non coerenti - base</c:v>
                </c:pt>
              </c:strCache>
            </c:strRef>
          </c:tx>
          <c:spPr>
            <a:ln w="28575">
              <a:noFill/>
            </a:ln>
          </c:spPr>
          <c:xVal>
            <c:numRef>
              <c:f>'165x165'!$J$3:$J$52</c:f>
              <c:numCache>
                <c:formatCode>General</c:formatCode>
                <c:ptCount val="50"/>
                <c:pt idx="0">
                  <c:v>35</c:v>
                </c:pt>
                <c:pt idx="1">
                  <c:v>35</c:v>
                </c:pt>
                <c:pt idx="2">
                  <c:v>40</c:v>
                </c:pt>
                <c:pt idx="3">
                  <c:v>40</c:v>
                </c:pt>
                <c:pt idx="4">
                  <c:v>45</c:v>
                </c:pt>
                <c:pt idx="5">
                  <c:v>45</c:v>
                </c:pt>
                <c:pt idx="6">
                  <c:v>50</c:v>
                </c:pt>
                <c:pt idx="7">
                  <c:v>50</c:v>
                </c:pt>
                <c:pt idx="8">
                  <c:v>55</c:v>
                </c:pt>
                <c:pt idx="9">
                  <c:v>55</c:v>
                </c:pt>
                <c:pt idx="10">
                  <c:v>60</c:v>
                </c:pt>
                <c:pt idx="11">
                  <c:v>60</c:v>
                </c:pt>
                <c:pt idx="12">
                  <c:v>65</c:v>
                </c:pt>
                <c:pt idx="13">
                  <c:v>65</c:v>
                </c:pt>
                <c:pt idx="14">
                  <c:v>70</c:v>
                </c:pt>
                <c:pt idx="15">
                  <c:v>70</c:v>
                </c:pt>
                <c:pt idx="16">
                  <c:v>80</c:v>
                </c:pt>
                <c:pt idx="17">
                  <c:v>80</c:v>
                </c:pt>
                <c:pt idx="18">
                  <c:v>90</c:v>
                </c:pt>
                <c:pt idx="19">
                  <c:v>90</c:v>
                </c:pt>
                <c:pt idx="20">
                  <c:v>100</c:v>
                </c:pt>
                <c:pt idx="21">
                  <c:v>100</c:v>
                </c:pt>
                <c:pt idx="22">
                  <c:v>110</c:v>
                </c:pt>
                <c:pt idx="23">
                  <c:v>110</c:v>
                </c:pt>
                <c:pt idx="24">
                  <c:v>120</c:v>
                </c:pt>
                <c:pt idx="25">
                  <c:v>120</c:v>
                </c:pt>
                <c:pt idx="26">
                  <c:v>130</c:v>
                </c:pt>
                <c:pt idx="27">
                  <c:v>130</c:v>
                </c:pt>
                <c:pt idx="28">
                  <c:v>140</c:v>
                </c:pt>
                <c:pt idx="29">
                  <c:v>140</c:v>
                </c:pt>
                <c:pt idx="30">
                  <c:v>150</c:v>
                </c:pt>
                <c:pt idx="31">
                  <c:v>150</c:v>
                </c:pt>
                <c:pt idx="32">
                  <c:v>160</c:v>
                </c:pt>
                <c:pt idx="33">
                  <c:v>160</c:v>
                </c:pt>
                <c:pt idx="34">
                  <c:v>170</c:v>
                </c:pt>
                <c:pt idx="35">
                  <c:v>170</c:v>
                </c:pt>
                <c:pt idx="36">
                  <c:v>180</c:v>
                </c:pt>
                <c:pt idx="37">
                  <c:v>180</c:v>
                </c:pt>
                <c:pt idx="38">
                  <c:v>190</c:v>
                </c:pt>
                <c:pt idx="39">
                  <c:v>190</c:v>
                </c:pt>
                <c:pt idx="40">
                  <c:v>200</c:v>
                </c:pt>
                <c:pt idx="41">
                  <c:v>200</c:v>
                </c:pt>
                <c:pt idx="42">
                  <c:v>250</c:v>
                </c:pt>
                <c:pt idx="43">
                  <c:v>250</c:v>
                </c:pt>
                <c:pt idx="44">
                  <c:v>300</c:v>
                </c:pt>
                <c:pt idx="45">
                  <c:v>300</c:v>
                </c:pt>
                <c:pt idx="46">
                  <c:v>350</c:v>
                </c:pt>
                <c:pt idx="47">
                  <c:v>350</c:v>
                </c:pt>
                <c:pt idx="48">
                  <c:v>400</c:v>
                </c:pt>
                <c:pt idx="49">
                  <c:v>400</c:v>
                </c:pt>
              </c:numCache>
            </c:numRef>
          </c:xVal>
          <c:yVal>
            <c:numRef>
              <c:f>'165x165'!$L$3:$L$52</c:f>
              <c:numCache>
                <c:formatCode>General</c:formatCode>
                <c:ptCount val="50"/>
                <c:pt idx="3">
                  <c:v>-1.1161999999999992</c:v>
                </c:pt>
                <c:pt idx="4">
                  <c:v>-1.3549999999999969</c:v>
                </c:pt>
                <c:pt idx="5">
                  <c:v>-1.3470999999999975</c:v>
                </c:pt>
                <c:pt idx="6">
                  <c:v>-1.3956000000000017</c:v>
                </c:pt>
                <c:pt idx="7">
                  <c:v>-1.3952000000000027</c:v>
                </c:pt>
                <c:pt idx="8">
                  <c:v>-1.6989000000000019</c:v>
                </c:pt>
                <c:pt idx="9">
                  <c:v>-1.6546000000000021</c:v>
                </c:pt>
                <c:pt idx="10">
                  <c:v>-1.8930000000000007</c:v>
                </c:pt>
                <c:pt idx="11">
                  <c:v>-1.8369</c:v>
                </c:pt>
                <c:pt idx="12">
                  <c:v>-1.9415000000000049</c:v>
                </c:pt>
                <c:pt idx="13">
                  <c:v>-1.9852999999999952</c:v>
                </c:pt>
                <c:pt idx="14">
                  <c:v>-1.9465000000000003</c:v>
                </c:pt>
                <c:pt idx="15">
                  <c:v>-1.9300000000000068</c:v>
                </c:pt>
                <c:pt idx="16">
                  <c:v>-2.2102000000000004</c:v>
                </c:pt>
                <c:pt idx="17">
                  <c:v>-2.1277000000000044</c:v>
                </c:pt>
                <c:pt idx="18">
                  <c:v>-2.5827000000000027</c:v>
                </c:pt>
                <c:pt idx="19">
                  <c:v>-2.5644000000000062</c:v>
                </c:pt>
                <c:pt idx="20">
                  <c:v>-2.8160000000000025</c:v>
                </c:pt>
                <c:pt idx="21">
                  <c:v>-2.7279999999999944</c:v>
                </c:pt>
                <c:pt idx="22">
                  <c:v>-3.5729999999999933</c:v>
                </c:pt>
                <c:pt idx="23">
                  <c:v>-3.4710000000000036</c:v>
                </c:pt>
                <c:pt idx="24">
                  <c:v>-4.1629999999999967</c:v>
                </c:pt>
                <c:pt idx="25">
                  <c:v>-4.2720000000000056</c:v>
                </c:pt>
                <c:pt idx="26">
                  <c:v>-4.2160000000000082</c:v>
                </c:pt>
                <c:pt idx="27">
                  <c:v>-4.1270000000000095</c:v>
                </c:pt>
                <c:pt idx="28">
                  <c:v>-4.6419999999999959</c:v>
                </c:pt>
                <c:pt idx="29">
                  <c:v>-4.4499999999999886</c:v>
                </c:pt>
                <c:pt idx="30">
                  <c:v>-5.5020000000000095</c:v>
                </c:pt>
                <c:pt idx="31">
                  <c:v>-5.5029999999999859</c:v>
                </c:pt>
                <c:pt idx="32">
                  <c:v>-5.6200000000000045</c:v>
                </c:pt>
                <c:pt idx="33">
                  <c:v>-5.7419999999999902</c:v>
                </c:pt>
                <c:pt idx="34">
                  <c:v>-5.5829999999999984</c:v>
                </c:pt>
                <c:pt idx="35">
                  <c:v>-6.0929999999999893</c:v>
                </c:pt>
                <c:pt idx="36">
                  <c:v>-7.0500000000000114</c:v>
                </c:pt>
                <c:pt idx="37">
                  <c:v>-7.0500000000000114</c:v>
                </c:pt>
                <c:pt idx="38">
                  <c:v>-6.3959999999999866</c:v>
                </c:pt>
                <c:pt idx="39">
                  <c:v>-5.9370000000000118</c:v>
                </c:pt>
                <c:pt idx="40">
                  <c:v>-6.5620000000000118</c:v>
                </c:pt>
                <c:pt idx="41">
                  <c:v>-6.0509999999999877</c:v>
                </c:pt>
                <c:pt idx="42">
                  <c:v>-10.660000000000025</c:v>
                </c:pt>
                <c:pt idx="43">
                  <c:v>-10.39100000000002</c:v>
                </c:pt>
              </c:numCache>
            </c:numRef>
          </c:yVal>
        </c:ser>
        <c:ser>
          <c:idx val="1"/>
          <c:order val="1"/>
          <c:tx>
            <c:strRef>
              <c:f>'165x165'!$A$54</c:f>
              <c:strCache>
                <c:ptCount val="1"/>
                <c:pt idx="0">
                  <c:v>Parametri non coerenti - tracker UNDIST_NONE</c:v>
                </c:pt>
              </c:strCache>
            </c:strRef>
          </c:tx>
          <c:spPr>
            <a:ln w="28575">
              <a:noFill/>
            </a:ln>
          </c:spPr>
          <c:xVal>
            <c:numRef>
              <c:f>'165x165'!$L$56:$L$105</c:f>
              <c:numCache>
                <c:formatCode>General</c:formatCode>
                <c:ptCount val="50"/>
                <c:pt idx="3">
                  <c:v>-1.1161999999999992</c:v>
                </c:pt>
                <c:pt idx="4">
                  <c:v>-1.3549999999999969</c:v>
                </c:pt>
                <c:pt idx="5">
                  <c:v>-1.3470999999999975</c:v>
                </c:pt>
                <c:pt idx="6">
                  <c:v>-1.3956000000000017</c:v>
                </c:pt>
                <c:pt idx="7">
                  <c:v>-1.3952000000000027</c:v>
                </c:pt>
                <c:pt idx="8">
                  <c:v>-1.6989000000000019</c:v>
                </c:pt>
                <c:pt idx="9">
                  <c:v>-1.6546000000000021</c:v>
                </c:pt>
                <c:pt idx="10">
                  <c:v>-1.8930000000000007</c:v>
                </c:pt>
                <c:pt idx="11">
                  <c:v>-1.8369</c:v>
                </c:pt>
                <c:pt idx="12">
                  <c:v>-1.9415000000000049</c:v>
                </c:pt>
                <c:pt idx="13">
                  <c:v>-1.9852999999999952</c:v>
                </c:pt>
                <c:pt idx="14">
                  <c:v>-1.9465000000000003</c:v>
                </c:pt>
                <c:pt idx="15">
                  <c:v>-1.9300000000000068</c:v>
                </c:pt>
                <c:pt idx="16">
                  <c:v>-2.2102000000000004</c:v>
                </c:pt>
                <c:pt idx="17">
                  <c:v>-2.1277000000000044</c:v>
                </c:pt>
                <c:pt idx="18">
                  <c:v>-2.5827000000000027</c:v>
                </c:pt>
                <c:pt idx="19">
                  <c:v>-2.5644000000000062</c:v>
                </c:pt>
                <c:pt idx="20">
                  <c:v>-2.8160000000000025</c:v>
                </c:pt>
                <c:pt idx="21">
                  <c:v>-2.7279999999999944</c:v>
                </c:pt>
                <c:pt idx="22">
                  <c:v>-3.5729999999999933</c:v>
                </c:pt>
                <c:pt idx="23">
                  <c:v>-3.4710000000000036</c:v>
                </c:pt>
                <c:pt idx="24">
                  <c:v>-4.1629999999999967</c:v>
                </c:pt>
                <c:pt idx="25">
                  <c:v>-4.2720000000000056</c:v>
                </c:pt>
                <c:pt idx="26">
                  <c:v>-4.2160000000000082</c:v>
                </c:pt>
                <c:pt idx="27">
                  <c:v>-4.1270000000000095</c:v>
                </c:pt>
                <c:pt idx="28">
                  <c:v>-4.6419999999999959</c:v>
                </c:pt>
                <c:pt idx="29">
                  <c:v>-4.4499999999999886</c:v>
                </c:pt>
                <c:pt idx="30">
                  <c:v>-5.5020000000000095</c:v>
                </c:pt>
                <c:pt idx="31">
                  <c:v>-5.5029999999999859</c:v>
                </c:pt>
                <c:pt idx="32">
                  <c:v>-5.6200000000000045</c:v>
                </c:pt>
                <c:pt idx="33">
                  <c:v>-5.7419999999999902</c:v>
                </c:pt>
                <c:pt idx="34">
                  <c:v>-5.5829999999999984</c:v>
                </c:pt>
                <c:pt idx="35">
                  <c:v>-6.0929999999999893</c:v>
                </c:pt>
                <c:pt idx="36">
                  <c:v>-7.0500000000000114</c:v>
                </c:pt>
                <c:pt idx="37">
                  <c:v>-7.0500000000000114</c:v>
                </c:pt>
                <c:pt idx="38">
                  <c:v>-6.3959999999999866</c:v>
                </c:pt>
                <c:pt idx="39">
                  <c:v>-5.9370000000000118</c:v>
                </c:pt>
                <c:pt idx="40">
                  <c:v>-6.5620000000000118</c:v>
                </c:pt>
                <c:pt idx="41">
                  <c:v>-6.0509999999999877</c:v>
                </c:pt>
                <c:pt idx="42">
                  <c:v>-10.660000000000025</c:v>
                </c:pt>
                <c:pt idx="43">
                  <c:v>-10.39100000000002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</c:ser>
        <c:ser>
          <c:idx val="3"/>
          <c:order val="2"/>
          <c:tx>
            <c:strRef>
              <c:f>'165x165'!$A$160</c:f>
              <c:strCache>
                <c:ptCount val="1"/>
                <c:pt idx="0">
                  <c:v>Parametri non coerenti - tracker UNDIST_NONE - file .cal princ point AICON</c:v>
                </c:pt>
              </c:strCache>
            </c:strRef>
          </c:tx>
          <c:spPr>
            <a:ln w="28575">
              <a:noFill/>
            </a:ln>
          </c:spPr>
          <c:xVal>
            <c:numRef>
              <c:f>'165x165'!$J$3:$J$52</c:f>
              <c:numCache>
                <c:formatCode>General</c:formatCode>
                <c:ptCount val="50"/>
                <c:pt idx="0">
                  <c:v>35</c:v>
                </c:pt>
                <c:pt idx="1">
                  <c:v>35</c:v>
                </c:pt>
                <c:pt idx="2">
                  <c:v>40</c:v>
                </c:pt>
                <c:pt idx="3">
                  <c:v>40</c:v>
                </c:pt>
                <c:pt idx="4">
                  <c:v>45</c:v>
                </c:pt>
                <c:pt idx="5">
                  <c:v>45</c:v>
                </c:pt>
                <c:pt idx="6">
                  <c:v>50</c:v>
                </c:pt>
                <c:pt idx="7">
                  <c:v>50</c:v>
                </c:pt>
                <c:pt idx="8">
                  <c:v>55</c:v>
                </c:pt>
                <c:pt idx="9">
                  <c:v>55</c:v>
                </c:pt>
                <c:pt idx="10">
                  <c:v>60</c:v>
                </c:pt>
                <c:pt idx="11">
                  <c:v>60</c:v>
                </c:pt>
                <c:pt idx="12">
                  <c:v>65</c:v>
                </c:pt>
                <c:pt idx="13">
                  <c:v>65</c:v>
                </c:pt>
                <c:pt idx="14">
                  <c:v>70</c:v>
                </c:pt>
                <c:pt idx="15">
                  <c:v>70</c:v>
                </c:pt>
                <c:pt idx="16">
                  <c:v>80</c:v>
                </c:pt>
                <c:pt idx="17">
                  <c:v>80</c:v>
                </c:pt>
                <c:pt idx="18">
                  <c:v>90</c:v>
                </c:pt>
                <c:pt idx="19">
                  <c:v>90</c:v>
                </c:pt>
                <c:pt idx="20">
                  <c:v>100</c:v>
                </c:pt>
                <c:pt idx="21">
                  <c:v>100</c:v>
                </c:pt>
                <c:pt idx="22">
                  <c:v>110</c:v>
                </c:pt>
                <c:pt idx="23">
                  <c:v>110</c:v>
                </c:pt>
                <c:pt idx="24">
                  <c:v>120</c:v>
                </c:pt>
                <c:pt idx="25">
                  <c:v>120</c:v>
                </c:pt>
                <c:pt idx="26">
                  <c:v>130</c:v>
                </c:pt>
                <c:pt idx="27">
                  <c:v>130</c:v>
                </c:pt>
                <c:pt idx="28">
                  <c:v>140</c:v>
                </c:pt>
                <c:pt idx="29">
                  <c:v>140</c:v>
                </c:pt>
                <c:pt idx="30">
                  <c:v>150</c:v>
                </c:pt>
                <c:pt idx="31">
                  <c:v>150</c:v>
                </c:pt>
                <c:pt idx="32">
                  <c:v>160</c:v>
                </c:pt>
                <c:pt idx="33">
                  <c:v>160</c:v>
                </c:pt>
                <c:pt idx="34">
                  <c:v>170</c:v>
                </c:pt>
                <c:pt idx="35">
                  <c:v>170</c:v>
                </c:pt>
                <c:pt idx="36">
                  <c:v>180</c:v>
                </c:pt>
                <c:pt idx="37">
                  <c:v>180</c:v>
                </c:pt>
                <c:pt idx="38">
                  <c:v>190</c:v>
                </c:pt>
                <c:pt idx="39">
                  <c:v>190</c:v>
                </c:pt>
                <c:pt idx="40">
                  <c:v>200</c:v>
                </c:pt>
                <c:pt idx="41">
                  <c:v>200</c:v>
                </c:pt>
                <c:pt idx="42">
                  <c:v>250</c:v>
                </c:pt>
                <c:pt idx="43">
                  <c:v>250</c:v>
                </c:pt>
                <c:pt idx="44">
                  <c:v>300</c:v>
                </c:pt>
                <c:pt idx="45">
                  <c:v>300</c:v>
                </c:pt>
                <c:pt idx="46">
                  <c:v>350</c:v>
                </c:pt>
                <c:pt idx="47">
                  <c:v>350</c:v>
                </c:pt>
                <c:pt idx="48">
                  <c:v>400</c:v>
                </c:pt>
                <c:pt idx="49">
                  <c:v>400</c:v>
                </c:pt>
              </c:numCache>
            </c:numRef>
          </c:xVal>
          <c:yVal>
            <c:numRef>
              <c:f>'165x165'!$L$162:$L$211</c:f>
              <c:numCache>
                <c:formatCode>General</c:formatCode>
                <c:ptCount val="50"/>
                <c:pt idx="3">
                  <c:v>-1.134999999999998</c:v>
                </c:pt>
                <c:pt idx="4">
                  <c:v>-1.3733000000000004</c:v>
                </c:pt>
                <c:pt idx="5">
                  <c:v>-1.3663999999999987</c:v>
                </c:pt>
                <c:pt idx="6">
                  <c:v>-1.420499999999997</c:v>
                </c:pt>
                <c:pt idx="7">
                  <c:v>-1.4204000000000008</c:v>
                </c:pt>
                <c:pt idx="8">
                  <c:v>-1.7265000000000015</c:v>
                </c:pt>
                <c:pt idx="9">
                  <c:v>-1.6833999999999989</c:v>
                </c:pt>
                <c:pt idx="10">
                  <c:v>-1.9010000000000034</c:v>
                </c:pt>
                <c:pt idx="11">
                  <c:v>-1.8481999999999985</c:v>
                </c:pt>
                <c:pt idx="12">
                  <c:v>-1.9746999999999986</c:v>
                </c:pt>
                <c:pt idx="13">
                  <c:v>-2.0122999999999962</c:v>
                </c:pt>
                <c:pt idx="14">
                  <c:v>-1.9817000000000036</c:v>
                </c:pt>
                <c:pt idx="15">
                  <c:v>-1.969300000000004</c:v>
                </c:pt>
                <c:pt idx="16">
                  <c:v>-2.2575999999999965</c:v>
                </c:pt>
                <c:pt idx="17">
                  <c:v>-2.1740999999999957</c:v>
                </c:pt>
                <c:pt idx="18">
                  <c:v>-2.6484999999999985</c:v>
                </c:pt>
                <c:pt idx="19">
                  <c:v>-2.629099999999994</c:v>
                </c:pt>
                <c:pt idx="20">
                  <c:v>-2.8649999999999949</c:v>
                </c:pt>
                <c:pt idx="21">
                  <c:v>-2.7950000000000017</c:v>
                </c:pt>
                <c:pt idx="22">
                  <c:v>-3.5859999999999985</c:v>
                </c:pt>
                <c:pt idx="23">
                  <c:v>-3.4809999999999945</c:v>
                </c:pt>
                <c:pt idx="24">
                  <c:v>-4.1869999999999976</c:v>
                </c:pt>
                <c:pt idx="25">
                  <c:v>-4.2909999999999968</c:v>
                </c:pt>
                <c:pt idx="26">
                  <c:v>-4.1639999999999873</c:v>
                </c:pt>
                <c:pt idx="27">
                  <c:v>-4.0409999999999968</c:v>
                </c:pt>
                <c:pt idx="28">
                  <c:v>-4.686000000000007</c:v>
                </c:pt>
                <c:pt idx="29">
                  <c:v>-4.5020000000000095</c:v>
                </c:pt>
                <c:pt idx="30">
                  <c:v>-5.5300000000000011</c:v>
                </c:pt>
                <c:pt idx="31">
                  <c:v>-5.5449999999999875</c:v>
                </c:pt>
                <c:pt idx="32">
                  <c:v>-5.6699999999999875</c:v>
                </c:pt>
                <c:pt idx="33">
                  <c:v>-5.7729999999999961</c:v>
                </c:pt>
                <c:pt idx="34">
                  <c:v>-5.5879999999999939</c:v>
                </c:pt>
                <c:pt idx="35">
                  <c:v>-6.1270000000000095</c:v>
                </c:pt>
                <c:pt idx="36">
                  <c:v>-7.007000000000005</c:v>
                </c:pt>
                <c:pt idx="37">
                  <c:v>-7.007000000000005</c:v>
                </c:pt>
                <c:pt idx="38">
                  <c:v>-6.4910000000000139</c:v>
                </c:pt>
                <c:pt idx="39">
                  <c:v>-6.0200000000000102</c:v>
                </c:pt>
                <c:pt idx="41">
                  <c:v>-6.0860000000000127</c:v>
                </c:pt>
                <c:pt idx="42">
                  <c:v>-10.867999999999995</c:v>
                </c:pt>
                <c:pt idx="43">
                  <c:v>-10.353999999999985</c:v>
                </c:pt>
              </c:numCache>
            </c:numRef>
          </c:yVal>
        </c:ser>
        <c:ser>
          <c:idx val="4"/>
          <c:order val="3"/>
          <c:tx>
            <c:strRef>
              <c:f>'165x165'!$A$213</c:f>
              <c:strCache>
                <c:ptCount val="1"/>
                <c:pt idx="0">
                  <c:v>Parametri non coerenti - tracker UNDIST_NONE - no AICON undist</c:v>
                </c:pt>
              </c:strCache>
            </c:strRef>
          </c:tx>
          <c:spPr>
            <a:ln w="28575">
              <a:noFill/>
            </a:ln>
          </c:spPr>
          <c:xVal>
            <c:numRef>
              <c:f>'165x165'!$J$3:$J$52</c:f>
              <c:numCache>
                <c:formatCode>General</c:formatCode>
                <c:ptCount val="50"/>
                <c:pt idx="0">
                  <c:v>35</c:v>
                </c:pt>
                <c:pt idx="1">
                  <c:v>35</c:v>
                </c:pt>
                <c:pt idx="2">
                  <c:v>40</c:v>
                </c:pt>
                <c:pt idx="3">
                  <c:v>40</c:v>
                </c:pt>
                <c:pt idx="4">
                  <c:v>45</c:v>
                </c:pt>
                <c:pt idx="5">
                  <c:v>45</c:v>
                </c:pt>
                <c:pt idx="6">
                  <c:v>50</c:v>
                </c:pt>
                <c:pt idx="7">
                  <c:v>50</c:v>
                </c:pt>
                <c:pt idx="8">
                  <c:v>55</c:v>
                </c:pt>
                <c:pt idx="9">
                  <c:v>55</c:v>
                </c:pt>
                <c:pt idx="10">
                  <c:v>60</c:v>
                </c:pt>
                <c:pt idx="11">
                  <c:v>60</c:v>
                </c:pt>
                <c:pt idx="12">
                  <c:v>65</c:v>
                </c:pt>
                <c:pt idx="13">
                  <c:v>65</c:v>
                </c:pt>
                <c:pt idx="14">
                  <c:v>70</c:v>
                </c:pt>
                <c:pt idx="15">
                  <c:v>70</c:v>
                </c:pt>
                <c:pt idx="16">
                  <c:v>80</c:v>
                </c:pt>
                <c:pt idx="17">
                  <c:v>80</c:v>
                </c:pt>
                <c:pt idx="18">
                  <c:v>90</c:v>
                </c:pt>
                <c:pt idx="19">
                  <c:v>90</c:v>
                </c:pt>
                <c:pt idx="20">
                  <c:v>100</c:v>
                </c:pt>
                <c:pt idx="21">
                  <c:v>100</c:v>
                </c:pt>
                <c:pt idx="22">
                  <c:v>110</c:v>
                </c:pt>
                <c:pt idx="23">
                  <c:v>110</c:v>
                </c:pt>
                <c:pt idx="24">
                  <c:v>120</c:v>
                </c:pt>
                <c:pt idx="25">
                  <c:v>120</c:v>
                </c:pt>
                <c:pt idx="26">
                  <c:v>130</c:v>
                </c:pt>
                <c:pt idx="27">
                  <c:v>130</c:v>
                </c:pt>
                <c:pt idx="28">
                  <c:v>140</c:v>
                </c:pt>
                <c:pt idx="29">
                  <c:v>140</c:v>
                </c:pt>
                <c:pt idx="30">
                  <c:v>150</c:v>
                </c:pt>
                <c:pt idx="31">
                  <c:v>150</c:v>
                </c:pt>
                <c:pt idx="32">
                  <c:v>160</c:v>
                </c:pt>
                <c:pt idx="33">
                  <c:v>160</c:v>
                </c:pt>
                <c:pt idx="34">
                  <c:v>170</c:v>
                </c:pt>
                <c:pt idx="35">
                  <c:v>170</c:v>
                </c:pt>
                <c:pt idx="36">
                  <c:v>180</c:v>
                </c:pt>
                <c:pt idx="37">
                  <c:v>180</c:v>
                </c:pt>
                <c:pt idx="38">
                  <c:v>190</c:v>
                </c:pt>
                <c:pt idx="39">
                  <c:v>190</c:v>
                </c:pt>
                <c:pt idx="40">
                  <c:v>200</c:v>
                </c:pt>
                <c:pt idx="41">
                  <c:v>200</c:v>
                </c:pt>
                <c:pt idx="42">
                  <c:v>250</c:v>
                </c:pt>
                <c:pt idx="43">
                  <c:v>250</c:v>
                </c:pt>
                <c:pt idx="44">
                  <c:v>300</c:v>
                </c:pt>
                <c:pt idx="45">
                  <c:v>300</c:v>
                </c:pt>
                <c:pt idx="46">
                  <c:v>350</c:v>
                </c:pt>
                <c:pt idx="47">
                  <c:v>350</c:v>
                </c:pt>
                <c:pt idx="48">
                  <c:v>400</c:v>
                </c:pt>
                <c:pt idx="49">
                  <c:v>400</c:v>
                </c:pt>
              </c:numCache>
            </c:numRef>
          </c:xVal>
          <c:yVal>
            <c:numRef>
              <c:f>'165x165'!$L$215:$L$264</c:f>
              <c:numCache>
                <c:formatCode>General</c:formatCode>
                <c:ptCount val="50"/>
                <c:pt idx="2">
                  <c:v>-0.88159999999999883</c:v>
                </c:pt>
                <c:pt idx="3">
                  <c:v>-0.71370000000000289</c:v>
                </c:pt>
                <c:pt idx="4">
                  <c:v>-0.77349999999999852</c:v>
                </c:pt>
                <c:pt idx="5">
                  <c:v>-0.76740000000000208</c:v>
                </c:pt>
                <c:pt idx="6">
                  <c:v>-0.67159999999999798</c:v>
                </c:pt>
                <c:pt idx="7">
                  <c:v>-0.67029999999999745</c:v>
                </c:pt>
                <c:pt idx="8">
                  <c:v>-0.74040000000000106</c:v>
                </c:pt>
                <c:pt idx="9">
                  <c:v>-0.6950999999999965</c:v>
                </c:pt>
                <c:pt idx="10">
                  <c:v>-0.68370000000000175</c:v>
                </c:pt>
                <c:pt idx="11">
                  <c:v>-0.63020000000000209</c:v>
                </c:pt>
                <c:pt idx="12">
                  <c:v>-0.5929000000000002</c:v>
                </c:pt>
                <c:pt idx="13">
                  <c:v>-0.64260000000000161</c:v>
                </c:pt>
                <c:pt idx="14">
                  <c:v>-0.50360000000000582</c:v>
                </c:pt>
                <c:pt idx="15">
                  <c:v>-0.48709999999999809</c:v>
                </c:pt>
                <c:pt idx="16">
                  <c:v>-0.55029999999999291</c:v>
                </c:pt>
                <c:pt idx="17">
                  <c:v>-0.47459999999999525</c:v>
                </c:pt>
                <c:pt idx="18">
                  <c:v>-0.78310000000000457</c:v>
                </c:pt>
                <c:pt idx="19">
                  <c:v>-0.76529999999999632</c:v>
                </c:pt>
                <c:pt idx="20">
                  <c:v>-0.79099999999999682</c:v>
                </c:pt>
                <c:pt idx="21">
                  <c:v>-0.70399999999999352</c:v>
                </c:pt>
                <c:pt idx="22">
                  <c:v>-1.1850000000000023</c:v>
                </c:pt>
                <c:pt idx="23">
                  <c:v>-1.054000000000002</c:v>
                </c:pt>
                <c:pt idx="24">
                  <c:v>-1.1009999999999991</c:v>
                </c:pt>
                <c:pt idx="25">
                  <c:v>-1.2199999999999989</c:v>
                </c:pt>
                <c:pt idx="26">
                  <c:v>-0.79400000000001114</c:v>
                </c:pt>
                <c:pt idx="27">
                  <c:v>-0.66499999999999204</c:v>
                </c:pt>
                <c:pt idx="28">
                  <c:v>-0.93199999999998795</c:v>
                </c:pt>
                <c:pt idx="29">
                  <c:v>-0.82599999999999341</c:v>
                </c:pt>
                <c:pt idx="30">
                  <c:v>-1.2709999999999866</c:v>
                </c:pt>
                <c:pt idx="31">
                  <c:v>-1.2949999999999875</c:v>
                </c:pt>
                <c:pt idx="32">
                  <c:v>-1.710000000000008</c:v>
                </c:pt>
                <c:pt idx="33">
                  <c:v>-1.9039999999999964</c:v>
                </c:pt>
                <c:pt idx="34">
                  <c:v>-1.2110000000000127</c:v>
                </c:pt>
                <c:pt idx="35">
                  <c:v>-1.7560000000000002</c:v>
                </c:pt>
                <c:pt idx="36">
                  <c:v>-2.842000000000013</c:v>
                </c:pt>
                <c:pt idx="37">
                  <c:v>-2.842000000000013</c:v>
                </c:pt>
                <c:pt idx="38">
                  <c:v>-2.5310000000000059</c:v>
                </c:pt>
                <c:pt idx="39">
                  <c:v>-2.3400000000000034</c:v>
                </c:pt>
                <c:pt idx="40">
                  <c:v>-2.5039999999999907</c:v>
                </c:pt>
                <c:pt idx="41">
                  <c:v>-2.2719999999999914</c:v>
                </c:pt>
                <c:pt idx="42">
                  <c:v>-6.2019999999999982</c:v>
                </c:pt>
                <c:pt idx="43">
                  <c:v>-5.3909999999999911</c:v>
                </c:pt>
                <c:pt idx="44">
                  <c:v>-8.0430000000000064</c:v>
                </c:pt>
                <c:pt idx="45">
                  <c:v>-19.463000000000022</c:v>
                </c:pt>
                <c:pt idx="46">
                  <c:v>-15.387999999999977</c:v>
                </c:pt>
                <c:pt idx="47">
                  <c:v>-13.654999999999973</c:v>
                </c:pt>
                <c:pt idx="48">
                  <c:v>-7.8020000000000209</c:v>
                </c:pt>
                <c:pt idx="49">
                  <c:v>-7.8020000000000209</c:v>
                </c:pt>
              </c:numCache>
            </c:numRef>
          </c:yVal>
        </c:ser>
        <c:axId val="98116352"/>
        <c:axId val="98117888"/>
      </c:scatterChart>
      <c:valAx>
        <c:axId val="98116352"/>
        <c:scaling>
          <c:orientation val="minMax"/>
        </c:scaling>
        <c:axPos val="b"/>
        <c:numFmt formatCode="General" sourceLinked="1"/>
        <c:tickLblPos val="nextTo"/>
        <c:crossAx val="98117888"/>
        <c:crosses val="autoZero"/>
        <c:crossBetween val="midCat"/>
      </c:valAx>
      <c:valAx>
        <c:axId val="98117888"/>
        <c:scaling>
          <c:orientation val="minMax"/>
        </c:scaling>
        <c:axPos val="l"/>
        <c:majorGridlines/>
        <c:numFmt formatCode="General" sourceLinked="1"/>
        <c:tickLblPos val="nextTo"/>
        <c:crossAx val="98116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FilePoseExcel!$R$146:$R$179</c:f>
              <c:numCache>
                <c:formatCode>General</c:formatCode>
                <c:ptCount val="34"/>
                <c:pt idx="2">
                  <c:v>6.3310699999999631</c:v>
                </c:pt>
                <c:pt idx="3">
                  <c:v>1.7416800000000432</c:v>
                </c:pt>
                <c:pt idx="4">
                  <c:v>1.6877900000000565</c:v>
                </c:pt>
                <c:pt idx="5">
                  <c:v>1.6587600000000142</c:v>
                </c:pt>
                <c:pt idx="6">
                  <c:v>2.8499400000000321</c:v>
                </c:pt>
                <c:pt idx="7">
                  <c:v>2.8059400000000245</c:v>
                </c:pt>
                <c:pt idx="8">
                  <c:v>2.8146600000000461</c:v>
                </c:pt>
                <c:pt idx="9">
                  <c:v>1.2072599999999447</c:v>
                </c:pt>
                <c:pt idx="10">
                  <c:v>1.2207300000000458</c:v>
                </c:pt>
                <c:pt idx="11">
                  <c:v>1.1720999999999719</c:v>
                </c:pt>
                <c:pt idx="12">
                  <c:v>12.227499999999974</c:v>
                </c:pt>
                <c:pt idx="13">
                  <c:v>12.19356000000003</c:v>
                </c:pt>
                <c:pt idx="14">
                  <c:v>8.6112999999999751</c:v>
                </c:pt>
                <c:pt idx="15">
                  <c:v>8.6877100000000524</c:v>
                </c:pt>
                <c:pt idx="16">
                  <c:v>2.0390200000000114</c:v>
                </c:pt>
                <c:pt idx="17">
                  <c:v>1.9631000000000522</c:v>
                </c:pt>
                <c:pt idx="18">
                  <c:v>2.8134029999999646</c:v>
                </c:pt>
                <c:pt idx="19">
                  <c:v>2.7632249999999923</c:v>
                </c:pt>
                <c:pt idx="20">
                  <c:v>9.9590200000000113</c:v>
                </c:pt>
                <c:pt idx="21">
                  <c:v>9.6018899999999654</c:v>
                </c:pt>
                <c:pt idx="22">
                  <c:v>1.4192499999999493</c:v>
                </c:pt>
                <c:pt idx="23">
                  <c:v>1.6277399999999895</c:v>
                </c:pt>
                <c:pt idx="24">
                  <c:v>6.2093600000000215</c:v>
                </c:pt>
                <c:pt idx="25">
                  <c:v>6.079040000000024</c:v>
                </c:pt>
                <c:pt idx="26">
                  <c:v>7.3652299999999489</c:v>
                </c:pt>
                <c:pt idx="27">
                  <c:v>7.1216999999999899</c:v>
                </c:pt>
                <c:pt idx="28">
                  <c:v>26.880650000000021</c:v>
                </c:pt>
                <c:pt idx="29">
                  <c:v>26.847870000000039</c:v>
                </c:pt>
                <c:pt idx="31">
                  <c:v>16.488219999999995</c:v>
                </c:pt>
                <c:pt idx="33">
                  <c:v>25.208620000000018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FilePoseExcel!$S$146:$S$179</c:f>
              <c:numCache>
                <c:formatCode>General</c:formatCode>
                <c:ptCount val="34"/>
                <c:pt idx="2">
                  <c:v>3.1439699999999959</c:v>
                </c:pt>
                <c:pt idx="3">
                  <c:v>3.4961099999999874</c:v>
                </c:pt>
                <c:pt idx="4">
                  <c:v>3.4600100000000111</c:v>
                </c:pt>
                <c:pt idx="5">
                  <c:v>3.4713600000000042</c:v>
                </c:pt>
                <c:pt idx="6">
                  <c:v>3.0523400000000152</c:v>
                </c:pt>
                <c:pt idx="7">
                  <c:v>3.112480000000005</c:v>
                </c:pt>
                <c:pt idx="8">
                  <c:v>3.0552600000000041</c:v>
                </c:pt>
                <c:pt idx="9">
                  <c:v>3.6857699999999909</c:v>
                </c:pt>
                <c:pt idx="10">
                  <c:v>3.6598099999999931</c:v>
                </c:pt>
                <c:pt idx="11">
                  <c:v>3.7426099999999849</c:v>
                </c:pt>
                <c:pt idx="12">
                  <c:v>7.9694299999999885</c:v>
                </c:pt>
                <c:pt idx="13">
                  <c:v>7.9811600000000169</c:v>
                </c:pt>
                <c:pt idx="14">
                  <c:v>5.8160799999999995</c:v>
                </c:pt>
                <c:pt idx="15">
                  <c:v>5.761650000000003</c:v>
                </c:pt>
                <c:pt idx="16">
                  <c:v>7.9824800000000096</c:v>
                </c:pt>
                <c:pt idx="17">
                  <c:v>7.9110400000000141</c:v>
                </c:pt>
                <c:pt idx="18">
                  <c:v>9.4868999999999915</c:v>
                </c:pt>
                <c:pt idx="19">
                  <c:v>9.4795100000000048</c:v>
                </c:pt>
                <c:pt idx="20">
                  <c:v>9.9075300000000084</c:v>
                </c:pt>
                <c:pt idx="21">
                  <c:v>10.135539999999992</c:v>
                </c:pt>
                <c:pt idx="22">
                  <c:v>11.945570000000004</c:v>
                </c:pt>
                <c:pt idx="23">
                  <c:v>11.973629999999986</c:v>
                </c:pt>
                <c:pt idx="24">
                  <c:v>13.973410000000001</c:v>
                </c:pt>
                <c:pt idx="25">
                  <c:v>14.002900000000011</c:v>
                </c:pt>
                <c:pt idx="26">
                  <c:v>13.442419999999998</c:v>
                </c:pt>
                <c:pt idx="27">
                  <c:v>13.656189999999981</c:v>
                </c:pt>
                <c:pt idx="28">
                  <c:v>138.79320000000001</c:v>
                </c:pt>
                <c:pt idx="29">
                  <c:v>138.82854</c:v>
                </c:pt>
                <c:pt idx="31">
                  <c:v>153.03631999999999</c:v>
                </c:pt>
                <c:pt idx="33">
                  <c:v>161.72246999999999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FilePoseExcel!$Q$146:$Q$179</c:f>
              <c:numCache>
                <c:formatCode>General</c:formatCode>
                <c:ptCount val="34"/>
                <c:pt idx="2">
                  <c:v>42.240459999999985</c:v>
                </c:pt>
                <c:pt idx="3">
                  <c:v>43.559120000000007</c:v>
                </c:pt>
                <c:pt idx="4">
                  <c:v>43.584940000000017</c:v>
                </c:pt>
                <c:pt idx="5">
                  <c:v>7.7390900000000329</c:v>
                </c:pt>
                <c:pt idx="6">
                  <c:v>44.765170000000012</c:v>
                </c:pt>
                <c:pt idx="7">
                  <c:v>44.790349999999933</c:v>
                </c:pt>
                <c:pt idx="8">
                  <c:v>8.3109299999999848</c:v>
                </c:pt>
                <c:pt idx="9">
                  <c:v>41.680619999999976</c:v>
                </c:pt>
                <c:pt idx="10">
                  <c:v>42.025950000000023</c:v>
                </c:pt>
                <c:pt idx="11">
                  <c:v>11.759770000000003</c:v>
                </c:pt>
                <c:pt idx="12">
                  <c:v>42.248839999999973</c:v>
                </c:pt>
                <c:pt idx="13">
                  <c:v>42.144540000000006</c:v>
                </c:pt>
                <c:pt idx="14">
                  <c:v>32.266510000000039</c:v>
                </c:pt>
                <c:pt idx="15">
                  <c:v>32.431169999999952</c:v>
                </c:pt>
                <c:pt idx="16">
                  <c:v>79.661039999999957</c:v>
                </c:pt>
                <c:pt idx="17">
                  <c:v>79.691280000000006</c:v>
                </c:pt>
                <c:pt idx="18">
                  <c:v>85.369210000000066</c:v>
                </c:pt>
                <c:pt idx="19">
                  <c:v>85.190029999999979</c:v>
                </c:pt>
                <c:pt idx="20">
                  <c:v>76.175080000000094</c:v>
                </c:pt>
                <c:pt idx="21">
                  <c:v>75.184689999999932</c:v>
                </c:pt>
                <c:pt idx="22">
                  <c:v>79.67193999999995</c:v>
                </c:pt>
                <c:pt idx="23">
                  <c:v>80.030949999999962</c:v>
                </c:pt>
                <c:pt idx="24">
                  <c:v>66.735220000000027</c:v>
                </c:pt>
                <c:pt idx="25">
                  <c:v>66.967619999999897</c:v>
                </c:pt>
                <c:pt idx="26">
                  <c:v>61.362559999999803</c:v>
                </c:pt>
                <c:pt idx="27">
                  <c:v>60.521929999999884</c:v>
                </c:pt>
                <c:pt idx="28">
                  <c:v>55.054189999999835</c:v>
                </c:pt>
                <c:pt idx="29">
                  <c:v>58.999969999999848</c:v>
                </c:pt>
                <c:pt idx="31">
                  <c:v>49.730000000000018</c:v>
                </c:pt>
                <c:pt idx="33">
                  <c:v>54.343399999999974</c:v>
                </c:pt>
              </c:numCache>
            </c:numRef>
          </c:yVal>
        </c:ser>
        <c:axId val="99767040"/>
        <c:axId val="99768576"/>
      </c:scatterChart>
      <c:valAx>
        <c:axId val="9976704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99768576"/>
        <c:crosses val="autoZero"/>
        <c:crossBetween val="midCat"/>
      </c:valAx>
      <c:valAx>
        <c:axId val="99768576"/>
        <c:scaling>
          <c:orientation val="minMax"/>
        </c:scaling>
        <c:axPos val="l"/>
        <c:majorGridlines/>
        <c:numFmt formatCode="General" sourceLinked="1"/>
        <c:tickLblPos val="nextTo"/>
        <c:crossAx val="9976704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aicon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FilePoseExcel!$U$148:$U$179</c:f>
              <c:numCache>
                <c:formatCode>General</c:formatCode>
                <c:ptCount val="32"/>
                <c:pt idx="0">
                  <c:v>23.918459999999982</c:v>
                </c:pt>
                <c:pt idx="1">
                  <c:v>11.688120000000026</c:v>
                </c:pt>
                <c:pt idx="2">
                  <c:v>11.693939999999998</c:v>
                </c:pt>
                <c:pt idx="3">
                  <c:v>11.696910000000003</c:v>
                </c:pt>
                <c:pt idx="4">
                  <c:v>14.21917000000002</c:v>
                </c:pt>
                <c:pt idx="5">
                  <c:v>14.221349999999973</c:v>
                </c:pt>
                <c:pt idx="6">
                  <c:v>14.228070000000002</c:v>
                </c:pt>
                <c:pt idx="7">
                  <c:v>14.286619999999971</c:v>
                </c:pt>
                <c:pt idx="8">
                  <c:v>14.287950000000023</c:v>
                </c:pt>
                <c:pt idx="9">
                  <c:v>14.283230000000003</c:v>
                </c:pt>
                <c:pt idx="10">
                  <c:v>17.803840000000037</c:v>
                </c:pt>
                <c:pt idx="11">
                  <c:v>17.78254000000004</c:v>
                </c:pt>
                <c:pt idx="12">
                  <c:v>14.22050999999999</c:v>
                </c:pt>
                <c:pt idx="13">
                  <c:v>14.236170000000016</c:v>
                </c:pt>
                <c:pt idx="14">
                  <c:v>11.944039999999973</c:v>
                </c:pt>
                <c:pt idx="15">
                  <c:v>11.959280000000035</c:v>
                </c:pt>
                <c:pt idx="16">
                  <c:v>13.789210000000026</c:v>
                </c:pt>
                <c:pt idx="17">
                  <c:v>13.763029999999958</c:v>
                </c:pt>
                <c:pt idx="18">
                  <c:v>11.941080000000056</c:v>
                </c:pt>
                <c:pt idx="19">
                  <c:v>11.859690000000001</c:v>
                </c:pt>
                <c:pt idx="20">
                  <c:v>14.869940000000042</c:v>
                </c:pt>
                <c:pt idx="21">
                  <c:v>14.94195000000002</c:v>
                </c:pt>
                <c:pt idx="22">
                  <c:v>14.655220000000099</c:v>
                </c:pt>
                <c:pt idx="23">
                  <c:v>14.537620000000061</c:v>
                </c:pt>
                <c:pt idx="24">
                  <c:v>12.712559999999939</c:v>
                </c:pt>
                <c:pt idx="25">
                  <c:v>12.73192999999992</c:v>
                </c:pt>
                <c:pt idx="26">
                  <c:v>9.2041899999999259</c:v>
                </c:pt>
                <c:pt idx="27">
                  <c:v>9.1699699999999211</c:v>
                </c:pt>
                <c:pt idx="29">
                  <c:v>14.730000000000018</c:v>
                </c:pt>
                <c:pt idx="31">
                  <c:v>11.673399999999901</c:v>
                </c:pt>
              </c:numCache>
            </c:numRef>
          </c:yVal>
        </c:ser>
        <c:ser>
          <c:idx val="1"/>
          <c:order val="1"/>
          <c:tx>
            <c:v>err matlab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FilePoseExcel!$W$146:$W$179</c:f>
              <c:numCache>
                <c:formatCode>General</c:formatCode>
                <c:ptCount val="34"/>
                <c:pt idx="0">
                  <c:v>18.183999999999969</c:v>
                </c:pt>
                <c:pt idx="1">
                  <c:v>18.01400000000001</c:v>
                </c:pt>
                <c:pt idx="2">
                  <c:v>18.000999999999976</c:v>
                </c:pt>
                <c:pt idx="3">
                  <c:v>19.149999999999977</c:v>
                </c:pt>
                <c:pt idx="4">
                  <c:v>19.173999999999978</c:v>
                </c:pt>
                <c:pt idx="5">
                  <c:v>19.149000000000001</c:v>
                </c:pt>
                <c:pt idx="6">
                  <c:v>22.461999999999989</c:v>
                </c:pt>
                <c:pt idx="7">
                  <c:v>22.538000000000011</c:v>
                </c:pt>
                <c:pt idx="8">
                  <c:v>22.144000000000005</c:v>
                </c:pt>
                <c:pt idx="9">
                  <c:v>25.439999999999941</c:v>
                </c:pt>
                <c:pt idx="10">
                  <c:v>24.956000000000017</c:v>
                </c:pt>
                <c:pt idx="11">
                  <c:v>25.081999999999994</c:v>
                </c:pt>
                <c:pt idx="12">
                  <c:v>28.711000000000013</c:v>
                </c:pt>
                <c:pt idx="13">
                  <c:v>28.708000000000084</c:v>
                </c:pt>
                <c:pt idx="14">
                  <c:v>28.502999999999929</c:v>
                </c:pt>
                <c:pt idx="15">
                  <c:v>28.564999999999941</c:v>
                </c:pt>
                <c:pt idx="16">
                  <c:v>33.033999999999992</c:v>
                </c:pt>
                <c:pt idx="17">
                  <c:v>33.156000000000063</c:v>
                </c:pt>
                <c:pt idx="18">
                  <c:v>38.518000000000029</c:v>
                </c:pt>
                <c:pt idx="19">
                  <c:v>38.655999999999949</c:v>
                </c:pt>
                <c:pt idx="20">
                  <c:v>45.294999999999959</c:v>
                </c:pt>
                <c:pt idx="21">
                  <c:v>43.400000000000091</c:v>
                </c:pt>
                <c:pt idx="22">
                  <c:v>59.430000000000064</c:v>
                </c:pt>
                <c:pt idx="23">
                  <c:v>58.730000000000018</c:v>
                </c:pt>
                <c:pt idx="24">
                  <c:v>68.6400000000001</c:v>
                </c:pt>
                <c:pt idx="25">
                  <c:v>69.940000000000055</c:v>
                </c:pt>
                <c:pt idx="26">
                  <c:v>53.789999999999964</c:v>
                </c:pt>
                <c:pt idx="27">
                  <c:v>49.929999999999836</c:v>
                </c:pt>
                <c:pt idx="28">
                  <c:v>50.070000000000164</c:v>
                </c:pt>
                <c:pt idx="29">
                  <c:v>67.5</c:v>
                </c:pt>
                <c:pt idx="30">
                  <c:v>61.320000000000164</c:v>
                </c:pt>
                <c:pt idx="31">
                  <c:v>58.160000000000082</c:v>
                </c:pt>
                <c:pt idx="32">
                  <c:v>38.379999999999882</c:v>
                </c:pt>
                <c:pt idx="33">
                  <c:v>48.110000000000127</c:v>
                </c:pt>
              </c:numCache>
            </c:numRef>
          </c:yVal>
        </c:ser>
        <c:ser>
          <c:idx val="2"/>
          <c:order val="2"/>
          <c:tx>
            <c:v>err matlab no dist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FilePoseExcel!$Y$146:$Y$179</c:f>
              <c:numCache>
                <c:formatCode>General</c:formatCode>
                <c:ptCount val="34"/>
                <c:pt idx="0">
                  <c:v>11.619000000000028</c:v>
                </c:pt>
                <c:pt idx="1">
                  <c:v>11.449000000000012</c:v>
                </c:pt>
                <c:pt idx="2">
                  <c:v>11.437999999999988</c:v>
                </c:pt>
                <c:pt idx="3">
                  <c:v>10.87299999999999</c:v>
                </c:pt>
                <c:pt idx="4">
                  <c:v>10.903999999999996</c:v>
                </c:pt>
                <c:pt idx="5">
                  <c:v>10.879999999999995</c:v>
                </c:pt>
                <c:pt idx="6">
                  <c:v>13.117999999999995</c:v>
                </c:pt>
                <c:pt idx="7">
                  <c:v>13.220000000000027</c:v>
                </c:pt>
                <c:pt idx="8">
                  <c:v>12.79400000000004</c:v>
                </c:pt>
                <c:pt idx="9">
                  <c:v>14.273000000000025</c:v>
                </c:pt>
                <c:pt idx="10">
                  <c:v>13.800000000000068</c:v>
                </c:pt>
                <c:pt idx="11">
                  <c:v>13.902000000000044</c:v>
                </c:pt>
                <c:pt idx="12">
                  <c:v>18.678999999999974</c:v>
                </c:pt>
                <c:pt idx="13">
                  <c:v>18.672000000000025</c:v>
                </c:pt>
                <c:pt idx="14">
                  <c:v>14.504000000000019</c:v>
                </c:pt>
                <c:pt idx="15">
                  <c:v>14.586999999999989</c:v>
                </c:pt>
                <c:pt idx="16">
                  <c:v>15.948000000000093</c:v>
                </c:pt>
                <c:pt idx="17">
                  <c:v>16.513999999999896</c:v>
                </c:pt>
                <c:pt idx="18">
                  <c:v>18.854000000000042</c:v>
                </c:pt>
                <c:pt idx="19">
                  <c:v>19.182999999999993</c:v>
                </c:pt>
                <c:pt idx="20">
                  <c:v>16.395999999999958</c:v>
                </c:pt>
                <c:pt idx="21">
                  <c:v>16.74899999999991</c:v>
                </c:pt>
                <c:pt idx="22">
                  <c:v>25.779999999999973</c:v>
                </c:pt>
                <c:pt idx="23">
                  <c:v>24.829999999999927</c:v>
                </c:pt>
                <c:pt idx="24">
                  <c:v>27.509999999999991</c:v>
                </c:pt>
                <c:pt idx="25">
                  <c:v>28.759999999999991</c:v>
                </c:pt>
                <c:pt idx="26">
                  <c:v>27.450000000000045</c:v>
                </c:pt>
                <c:pt idx="27">
                  <c:v>23.039999999999964</c:v>
                </c:pt>
                <c:pt idx="28">
                  <c:v>40.360000000000127</c:v>
                </c:pt>
                <c:pt idx="29">
                  <c:v>38.9699999999998</c:v>
                </c:pt>
                <c:pt idx="30">
                  <c:v>30.409999999999854</c:v>
                </c:pt>
                <c:pt idx="31">
                  <c:v>25.610000000000127</c:v>
                </c:pt>
                <c:pt idx="32">
                  <c:v>25.539999999999964</c:v>
                </c:pt>
                <c:pt idx="33">
                  <c:v>34.690000000000055</c:v>
                </c:pt>
              </c:numCache>
            </c:numRef>
          </c:yVal>
        </c:ser>
        <c:ser>
          <c:idx val="3"/>
          <c:order val="3"/>
          <c:tx>
            <c:v>err non coerenti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FilePoseExcel!$AA$146:$AA$179</c:f>
              <c:numCache>
                <c:formatCode>General</c:formatCode>
                <c:ptCount val="34"/>
                <c:pt idx="0">
                  <c:v>18.322000000000003</c:v>
                </c:pt>
                <c:pt idx="1">
                  <c:v>18.129000000000019</c:v>
                </c:pt>
                <c:pt idx="2">
                  <c:v>18.10899999999998</c:v>
                </c:pt>
                <c:pt idx="3">
                  <c:v>19.436000000000035</c:v>
                </c:pt>
                <c:pt idx="4">
                  <c:v>19.454000000000008</c:v>
                </c:pt>
                <c:pt idx="5">
                  <c:v>19.43100000000004</c:v>
                </c:pt>
                <c:pt idx="6">
                  <c:v>22.538999999999987</c:v>
                </c:pt>
                <c:pt idx="7">
                  <c:v>22.605999999999995</c:v>
                </c:pt>
                <c:pt idx="8">
                  <c:v>22.262</c:v>
                </c:pt>
                <c:pt idx="9">
                  <c:v>26.043000000000006</c:v>
                </c:pt>
                <c:pt idx="10">
                  <c:v>25.555000000000064</c:v>
                </c:pt>
                <c:pt idx="11">
                  <c:v>25.638000000000034</c:v>
                </c:pt>
                <c:pt idx="12">
                  <c:v>31.953999999999951</c:v>
                </c:pt>
                <c:pt idx="13">
                  <c:v>31.805000000000064</c:v>
                </c:pt>
                <c:pt idx="14">
                  <c:v>32.283000000000015</c:v>
                </c:pt>
                <c:pt idx="15">
                  <c:v>32.268000000000029</c:v>
                </c:pt>
                <c:pt idx="16">
                  <c:v>28.419999999999959</c:v>
                </c:pt>
                <c:pt idx="17">
                  <c:v>28.572999999999979</c:v>
                </c:pt>
                <c:pt idx="18">
                  <c:v>35.765999999999963</c:v>
                </c:pt>
                <c:pt idx="19">
                  <c:v>36.675000000000068</c:v>
                </c:pt>
                <c:pt idx="20">
                  <c:v>35.198000000000093</c:v>
                </c:pt>
                <c:pt idx="21">
                  <c:v>34.911000000000058</c:v>
                </c:pt>
                <c:pt idx="22">
                  <c:v>47.920000000000073</c:v>
                </c:pt>
                <c:pt idx="23">
                  <c:v>47.570000000000164</c:v>
                </c:pt>
                <c:pt idx="24">
                  <c:v>51.350000000000136</c:v>
                </c:pt>
                <c:pt idx="25">
                  <c:v>52.210000000000036</c:v>
                </c:pt>
                <c:pt idx="26">
                  <c:v>54.150000000000091</c:v>
                </c:pt>
                <c:pt idx="27">
                  <c:v>50.170000000000073</c:v>
                </c:pt>
                <c:pt idx="28">
                  <c:v>67.709999999999809</c:v>
                </c:pt>
                <c:pt idx="29">
                  <c:v>65</c:v>
                </c:pt>
                <c:pt idx="30">
                  <c:v>61.309999999999945</c:v>
                </c:pt>
                <c:pt idx="31">
                  <c:v>57.329999999999927</c:v>
                </c:pt>
                <c:pt idx="32">
                  <c:v>52.480000000000018</c:v>
                </c:pt>
                <c:pt idx="33">
                  <c:v>62.25</c:v>
                </c:pt>
              </c:numCache>
            </c:numRef>
          </c:yVal>
        </c:ser>
        <c:ser>
          <c:idx val="4"/>
          <c:order val="4"/>
          <c:tx>
            <c:v>err no recupero dist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FilePoseExcel!$K$422:$K$455</c:f>
              <c:numCache>
                <c:formatCode>General</c:formatCode>
                <c:ptCount val="34"/>
                <c:pt idx="0">
                  <c:v>11.507000000000005</c:v>
                </c:pt>
                <c:pt idx="1">
                  <c:v>11.358000000000061</c:v>
                </c:pt>
                <c:pt idx="2">
                  <c:v>11.353000000000009</c:v>
                </c:pt>
                <c:pt idx="3">
                  <c:v>10.829999999999984</c:v>
                </c:pt>
                <c:pt idx="4">
                  <c:v>10.84899999999999</c:v>
                </c:pt>
                <c:pt idx="5">
                  <c:v>10.831999999999994</c:v>
                </c:pt>
                <c:pt idx="6">
                  <c:v>13.09699999999998</c:v>
                </c:pt>
                <c:pt idx="7">
                  <c:v>13.211000000000013</c:v>
                </c:pt>
                <c:pt idx="8">
                  <c:v>12.781999999999982</c:v>
                </c:pt>
                <c:pt idx="9">
                  <c:v>14.191000000000031</c:v>
                </c:pt>
                <c:pt idx="10">
                  <c:v>13.746999999999957</c:v>
                </c:pt>
                <c:pt idx="11">
                  <c:v>13.851999999999975</c:v>
                </c:pt>
                <c:pt idx="12">
                  <c:v>18.673999999999978</c:v>
                </c:pt>
                <c:pt idx="13">
                  <c:v>18.697000000000003</c:v>
                </c:pt>
                <c:pt idx="14">
                  <c:v>14.302000000000021</c:v>
                </c:pt>
                <c:pt idx="15">
                  <c:v>14.456999999999994</c:v>
                </c:pt>
                <c:pt idx="16">
                  <c:v>15.711000000000013</c:v>
                </c:pt>
                <c:pt idx="17">
                  <c:v>16.65300000000002</c:v>
                </c:pt>
                <c:pt idx="18">
                  <c:v>18.778999999999996</c:v>
                </c:pt>
                <c:pt idx="19">
                  <c:v>19.099999999999909</c:v>
                </c:pt>
                <c:pt idx="20">
                  <c:v>16.851999999999975</c:v>
                </c:pt>
                <c:pt idx="21">
                  <c:v>17.490999999999985</c:v>
                </c:pt>
                <c:pt idx="22">
                  <c:v>26.509999999999991</c:v>
                </c:pt>
                <c:pt idx="23">
                  <c:v>25.550000000000182</c:v>
                </c:pt>
                <c:pt idx="24">
                  <c:v>27.360000000000127</c:v>
                </c:pt>
                <c:pt idx="25">
                  <c:v>28.6400000000001</c:v>
                </c:pt>
                <c:pt idx="26">
                  <c:v>28.349999999999909</c:v>
                </c:pt>
                <c:pt idx="27">
                  <c:v>24</c:v>
                </c:pt>
                <c:pt idx="28">
                  <c:v>41.420000000000073</c:v>
                </c:pt>
                <c:pt idx="29">
                  <c:v>39.75</c:v>
                </c:pt>
                <c:pt idx="30">
                  <c:v>30.289999999999964</c:v>
                </c:pt>
                <c:pt idx="31">
                  <c:v>25.409999999999854</c:v>
                </c:pt>
                <c:pt idx="32">
                  <c:v>26.769999999999982</c:v>
                </c:pt>
                <c:pt idx="33">
                  <c:v>36</c:v>
                </c:pt>
              </c:numCache>
            </c:numRef>
          </c:yVal>
        </c:ser>
        <c:axId val="99798400"/>
        <c:axId val="100082816"/>
      </c:scatterChart>
      <c:valAx>
        <c:axId val="99798400"/>
        <c:scaling>
          <c:orientation val="minMax"/>
          <c:max val="1580"/>
          <c:min val="330"/>
        </c:scaling>
        <c:axPos val="b"/>
        <c:numFmt formatCode="General" sourceLinked="1"/>
        <c:tickLblPos val="nextTo"/>
        <c:crossAx val="100082816"/>
        <c:crosses val="autoZero"/>
        <c:crossBetween val="midCat"/>
        <c:majorUnit val="100"/>
      </c:valAx>
      <c:valAx>
        <c:axId val="100082816"/>
        <c:scaling>
          <c:orientation val="minMax"/>
        </c:scaling>
        <c:axPos val="l"/>
        <c:majorGridlines/>
        <c:numFmt formatCode="General" sourceLinked="1"/>
        <c:tickLblPos val="nextTo"/>
        <c:crossAx val="99798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FilePoseExcel!$N$207:$N$238</c:f>
              <c:numCache>
                <c:formatCode>General</c:formatCode>
                <c:ptCount val="32"/>
                <c:pt idx="0">
                  <c:v>2.6939999999962438E-2</c:v>
                </c:pt>
                <c:pt idx="1">
                  <c:v>5.4936799999999568</c:v>
                </c:pt>
                <c:pt idx="2">
                  <c:v>5.552979999999943</c:v>
                </c:pt>
                <c:pt idx="3">
                  <c:v>5.573099999999986</c:v>
                </c:pt>
                <c:pt idx="4">
                  <c:v>5.1621399999999653</c:v>
                </c:pt>
                <c:pt idx="5">
                  <c:v>5.2011199999999747</c:v>
                </c:pt>
                <c:pt idx="6">
                  <c:v>5.1980299999999566</c:v>
                </c:pt>
                <c:pt idx="7">
                  <c:v>7.6350400000000533</c:v>
                </c:pt>
                <c:pt idx="8">
                  <c:v>7.6250699999999547</c:v>
                </c:pt>
                <c:pt idx="9">
                  <c:v>7.6741000000000277</c:v>
                </c:pt>
                <c:pt idx="10">
                  <c:v>22.204299999999975</c:v>
                </c:pt>
                <c:pt idx="11">
                  <c:v>22.192660000000025</c:v>
                </c:pt>
                <c:pt idx="12">
                  <c:v>2.3190500000000256</c:v>
                </c:pt>
                <c:pt idx="13">
                  <c:v>2.2506299999999477</c:v>
                </c:pt>
                <c:pt idx="14">
                  <c:v>10.58668999999999</c:v>
                </c:pt>
                <c:pt idx="15">
                  <c:v>10.662419999999948</c:v>
                </c:pt>
                <c:pt idx="16">
                  <c:v>11.850760000000035</c:v>
                </c:pt>
                <c:pt idx="17">
                  <c:v>11.909750000000008</c:v>
                </c:pt>
                <c:pt idx="18">
                  <c:v>6.1232099999999887</c:v>
                </c:pt>
                <c:pt idx="19">
                  <c:v>6.2062900000000338</c:v>
                </c:pt>
                <c:pt idx="20">
                  <c:v>16.676450000000052</c:v>
                </c:pt>
                <c:pt idx="21">
                  <c:v>16.44869000000001</c:v>
                </c:pt>
                <c:pt idx="22">
                  <c:v>14.368829999999978</c:v>
                </c:pt>
                <c:pt idx="23">
                  <c:v>14.491279999999975</c:v>
                </c:pt>
                <c:pt idx="24">
                  <c:v>13.46996000000005</c:v>
                </c:pt>
                <c:pt idx="25">
                  <c:v>13.64069000000001</c:v>
                </c:pt>
                <c:pt idx="26">
                  <c:v>12.413650000000022</c:v>
                </c:pt>
                <c:pt idx="27">
                  <c:v>49.744870000000041</c:v>
                </c:pt>
                <c:pt idx="29">
                  <c:v>40.79522</c:v>
                </c:pt>
                <c:pt idx="31">
                  <c:v>51.120820000000016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(FilePoseExcel!$J$146:$J$178,FilePoseExcel!$J$179)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FilePoseExcel!$O$205:$O$238</c:f>
              <c:numCache>
                <c:formatCode>General</c:formatCode>
                <c:ptCount val="34"/>
                <c:pt idx="2">
                  <c:v>8.5203099999999949</c:v>
                </c:pt>
                <c:pt idx="3">
                  <c:v>9.6243000000000052</c:v>
                </c:pt>
                <c:pt idx="4">
                  <c:v>9.5748900000000106</c:v>
                </c:pt>
                <c:pt idx="5">
                  <c:v>9.5955399999999997</c:v>
                </c:pt>
                <c:pt idx="6">
                  <c:v>10.028370000000024</c:v>
                </c:pt>
                <c:pt idx="7">
                  <c:v>10.092550000000017</c:v>
                </c:pt>
                <c:pt idx="8">
                  <c:v>10.019740000000013</c:v>
                </c:pt>
                <c:pt idx="9">
                  <c:v>11.513810000000007</c:v>
                </c:pt>
                <c:pt idx="10">
                  <c:v>11.492500000000007</c:v>
                </c:pt>
                <c:pt idx="11">
                  <c:v>11.577669999999983</c:v>
                </c:pt>
                <c:pt idx="12">
                  <c:v>16.817059999999998</c:v>
                </c:pt>
                <c:pt idx="13">
                  <c:v>16.857830000000007</c:v>
                </c:pt>
                <c:pt idx="14">
                  <c:v>15.444580000000002</c:v>
                </c:pt>
                <c:pt idx="15">
                  <c:v>15.391750000000002</c:v>
                </c:pt>
                <c:pt idx="16">
                  <c:v>18.416879999999992</c:v>
                </c:pt>
                <c:pt idx="17">
                  <c:v>18.352440000000001</c:v>
                </c:pt>
                <c:pt idx="18">
                  <c:v>21.902100000000019</c:v>
                </c:pt>
                <c:pt idx="19">
                  <c:v>21.914210000000026</c:v>
                </c:pt>
                <c:pt idx="20">
                  <c:v>23.494130000000013</c:v>
                </c:pt>
                <c:pt idx="21">
                  <c:v>23.740640000000013</c:v>
                </c:pt>
                <c:pt idx="22">
                  <c:v>27.334069999999997</c:v>
                </c:pt>
                <c:pt idx="23">
                  <c:v>27.360430000000008</c:v>
                </c:pt>
                <c:pt idx="24">
                  <c:v>30.201609999999988</c:v>
                </c:pt>
                <c:pt idx="25">
                  <c:v>30.242899999999992</c:v>
                </c:pt>
                <c:pt idx="26">
                  <c:v>33.251120000000014</c:v>
                </c:pt>
                <c:pt idx="27">
                  <c:v>33.401589999999999</c:v>
                </c:pt>
                <c:pt idx="28">
                  <c:v>41.824999999999989</c:v>
                </c:pt>
                <c:pt idx="29">
                  <c:v>158.72504000000001</c:v>
                </c:pt>
                <c:pt idx="31">
                  <c:v>174.28811999999999</c:v>
                </c:pt>
                <c:pt idx="33">
                  <c:v>184.10586999999998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FilePoseExcel!$P$205:$P$238</c:f>
              <c:numCache>
                <c:formatCode>General</c:formatCode>
                <c:ptCount val="34"/>
                <c:pt idx="2">
                  <c:v>41.919459999999958</c:v>
                </c:pt>
                <c:pt idx="3">
                  <c:v>7.461879999999951</c:v>
                </c:pt>
                <c:pt idx="4">
                  <c:v>7.4800599999999804</c:v>
                </c:pt>
                <c:pt idx="5">
                  <c:v>7.4520899999999983</c:v>
                </c:pt>
                <c:pt idx="6">
                  <c:v>8.2428299999999695</c:v>
                </c:pt>
                <c:pt idx="7">
                  <c:v>8.3166500000000383</c:v>
                </c:pt>
                <c:pt idx="8">
                  <c:v>7.915930000000003</c:v>
                </c:pt>
                <c:pt idx="9">
                  <c:v>11.15337999999997</c:v>
                </c:pt>
                <c:pt idx="10">
                  <c:v>10.668049999999994</c:v>
                </c:pt>
                <c:pt idx="11">
                  <c:v>10.79876999999999</c:v>
                </c:pt>
                <c:pt idx="12">
                  <c:v>10.907159999999976</c:v>
                </c:pt>
                <c:pt idx="13">
                  <c:v>10.925460000000044</c:v>
                </c:pt>
                <c:pt idx="14">
                  <c:v>14.282489999999939</c:v>
                </c:pt>
                <c:pt idx="15">
                  <c:v>14.328829999999925</c:v>
                </c:pt>
                <c:pt idx="16">
                  <c:v>21.089960000000019</c:v>
                </c:pt>
                <c:pt idx="17">
                  <c:v>21.196720000000028</c:v>
                </c:pt>
                <c:pt idx="18">
                  <c:v>24.728790000000004</c:v>
                </c:pt>
                <c:pt idx="19">
                  <c:v>24.892969999999991</c:v>
                </c:pt>
                <c:pt idx="20">
                  <c:v>33.353919999999903</c:v>
                </c:pt>
                <c:pt idx="21">
                  <c:v>31.54031000000009</c:v>
                </c:pt>
                <c:pt idx="22">
                  <c:v>44.560060000000021</c:v>
                </c:pt>
                <c:pt idx="23">
                  <c:v>43.788049999999998</c:v>
                </c:pt>
                <c:pt idx="24">
                  <c:v>53.984780000000001</c:v>
                </c:pt>
                <c:pt idx="25">
                  <c:v>55.402379999999994</c:v>
                </c:pt>
                <c:pt idx="26">
                  <c:v>41.077440000000024</c:v>
                </c:pt>
                <c:pt idx="27">
                  <c:v>37.198069999999916</c:v>
                </c:pt>
                <c:pt idx="28">
                  <c:v>59.27419000000009</c:v>
                </c:pt>
                <c:pt idx="29">
                  <c:v>58.330030000000079</c:v>
                </c:pt>
                <c:pt idx="31">
                  <c:v>43.430000000000064</c:v>
                </c:pt>
                <c:pt idx="33">
                  <c:v>36.436600000000226</c:v>
                </c:pt>
              </c:numCache>
            </c:numRef>
          </c:yVal>
        </c:ser>
        <c:axId val="100096256"/>
        <c:axId val="100114432"/>
      </c:scatterChart>
      <c:valAx>
        <c:axId val="100096256"/>
        <c:scaling>
          <c:orientation val="minMax"/>
        </c:scaling>
        <c:axPos val="b"/>
        <c:numFmt formatCode="General" sourceLinked="1"/>
        <c:tickLblPos val="nextTo"/>
        <c:crossAx val="100114432"/>
        <c:crosses val="autoZero"/>
        <c:crossBetween val="midCat"/>
      </c:valAx>
      <c:valAx>
        <c:axId val="100114432"/>
        <c:scaling>
          <c:orientation val="minMax"/>
        </c:scaling>
        <c:axPos val="l"/>
        <c:majorGridlines/>
        <c:numFmt formatCode="General" sourceLinked="1"/>
        <c:tickLblPos val="nextTo"/>
        <c:crossAx val="100096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13013866495000737"/>
          <c:y val="1.9376914958496298E-2"/>
          <c:w val="0.84431264773837034"/>
          <c:h val="0.88109690670093388"/>
        </c:manualLayout>
      </c:layout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FilePoseExcel!$N$351:$N$382</c:f>
              <c:numCache>
                <c:formatCode>General</c:formatCode>
                <c:ptCount val="32"/>
                <c:pt idx="0">
                  <c:v>6.5262800000000372</c:v>
                </c:pt>
                <c:pt idx="1">
                  <c:v>12.836479999999959</c:v>
                </c:pt>
                <c:pt idx="2">
                  <c:v>12.889679999999942</c:v>
                </c:pt>
                <c:pt idx="3">
                  <c:v>12.912699999999987</c:v>
                </c:pt>
                <c:pt idx="4">
                  <c:v>13.752639999999968</c:v>
                </c:pt>
                <c:pt idx="5">
                  <c:v>13.803919999999977</c:v>
                </c:pt>
                <c:pt idx="6">
                  <c:v>13.777029999999957</c:v>
                </c:pt>
                <c:pt idx="7">
                  <c:v>16.990040000000057</c:v>
                </c:pt>
                <c:pt idx="8">
                  <c:v>16.960369999999955</c:v>
                </c:pt>
                <c:pt idx="9">
                  <c:v>17.018800000000027</c:v>
                </c:pt>
                <c:pt idx="10">
                  <c:v>32.655499999999975</c:v>
                </c:pt>
                <c:pt idx="11">
                  <c:v>32.651560000000032</c:v>
                </c:pt>
                <c:pt idx="12">
                  <c:v>13.416050000000027</c:v>
                </c:pt>
                <c:pt idx="13">
                  <c:v>13.34712999999995</c:v>
                </c:pt>
                <c:pt idx="14">
                  <c:v>24.026689999999988</c:v>
                </c:pt>
                <c:pt idx="15">
                  <c:v>24.085819999999948</c:v>
                </c:pt>
                <c:pt idx="16">
                  <c:v>26.455760000000037</c:v>
                </c:pt>
                <c:pt idx="17">
                  <c:v>26.542550000000006</c:v>
                </c:pt>
                <c:pt idx="18">
                  <c:v>22.70041999999999</c:v>
                </c:pt>
                <c:pt idx="19">
                  <c:v>23.059600000000035</c:v>
                </c:pt>
                <c:pt idx="20">
                  <c:v>35.317050000000052</c:v>
                </c:pt>
                <c:pt idx="21">
                  <c:v>35.05689000000001</c:v>
                </c:pt>
                <c:pt idx="22">
                  <c:v>34.835839999999976</c:v>
                </c:pt>
                <c:pt idx="23">
                  <c:v>34.973659999999974</c:v>
                </c:pt>
                <c:pt idx="24">
                  <c:v>36.696060000000053</c:v>
                </c:pt>
                <c:pt idx="25">
                  <c:v>36.769990000000014</c:v>
                </c:pt>
                <c:pt idx="26">
                  <c:v>74.395150000000029</c:v>
                </c:pt>
                <c:pt idx="27">
                  <c:v>74.324770000000044</c:v>
                </c:pt>
                <c:pt idx="29">
                  <c:v>66.901820000000001</c:v>
                </c:pt>
                <c:pt idx="31">
                  <c:v>80.417520000000025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FilePoseExcel!$O$349:$O$382</c:f>
              <c:numCache>
                <c:formatCode>General</c:formatCode>
                <c:ptCount val="34"/>
                <c:pt idx="2">
                  <c:v>6.30619200000001</c:v>
                </c:pt>
                <c:pt idx="3">
                  <c:v>7.1080900000000042</c:v>
                </c:pt>
                <c:pt idx="4">
                  <c:v>7.0630200000000229</c:v>
                </c:pt>
                <c:pt idx="5">
                  <c:v>7.081860000000006</c:v>
                </c:pt>
                <c:pt idx="6">
                  <c:v>7.2655100000000061</c:v>
                </c:pt>
                <c:pt idx="7">
                  <c:v>7.3403199999999913</c:v>
                </c:pt>
                <c:pt idx="8">
                  <c:v>7.2618400000000065</c:v>
                </c:pt>
                <c:pt idx="9">
                  <c:v>8.4572699999999941</c:v>
                </c:pt>
                <c:pt idx="10">
                  <c:v>8.4372099999999932</c:v>
                </c:pt>
                <c:pt idx="11">
                  <c:v>8.5189100000000053</c:v>
                </c:pt>
                <c:pt idx="12">
                  <c:v>13.164429999999982</c:v>
                </c:pt>
                <c:pt idx="13">
                  <c:v>13.20986000000002</c:v>
                </c:pt>
                <c:pt idx="14">
                  <c:v>11.57268000000002</c:v>
                </c:pt>
                <c:pt idx="15">
                  <c:v>11.527250000000009</c:v>
                </c:pt>
                <c:pt idx="16">
                  <c:v>13.824080000000009</c:v>
                </c:pt>
                <c:pt idx="17">
                  <c:v>13.829740000000015</c:v>
                </c:pt>
                <c:pt idx="18">
                  <c:v>16.971699999999998</c:v>
                </c:pt>
                <c:pt idx="19">
                  <c:v>17.005110000000002</c:v>
                </c:pt>
                <c:pt idx="20">
                  <c:v>18.297930000000008</c:v>
                </c:pt>
                <c:pt idx="21">
                  <c:v>18.504940000000005</c:v>
                </c:pt>
                <c:pt idx="22">
                  <c:v>21.644569999999987</c:v>
                </c:pt>
                <c:pt idx="23">
                  <c:v>21.677729999999997</c:v>
                </c:pt>
                <c:pt idx="24">
                  <c:v>24.226709999999997</c:v>
                </c:pt>
                <c:pt idx="25">
                  <c:v>24.259999999999991</c:v>
                </c:pt>
                <c:pt idx="26">
                  <c:v>25.312520000000006</c:v>
                </c:pt>
                <c:pt idx="27">
                  <c:v>25.514289999999988</c:v>
                </c:pt>
                <c:pt idx="28">
                  <c:v>151.1173</c:v>
                </c:pt>
                <c:pt idx="29">
                  <c:v>151.15894</c:v>
                </c:pt>
                <c:pt idx="31">
                  <c:v>165.89782000000002</c:v>
                </c:pt>
                <c:pt idx="33">
                  <c:v>176.00086999999999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FilePoseExcel!$P$349:$P$382</c:f>
              <c:numCache>
                <c:formatCode>General</c:formatCode>
                <c:ptCount val="34"/>
                <c:pt idx="2">
                  <c:v>35.27145999999999</c:v>
                </c:pt>
                <c:pt idx="3">
                  <c:v>0.85812000000004218</c:v>
                </c:pt>
                <c:pt idx="4">
                  <c:v>0.84494000000000824</c:v>
                </c:pt>
                <c:pt idx="5">
                  <c:v>0.86491000000000895</c:v>
                </c:pt>
                <c:pt idx="6">
                  <c:v>1.1221700000000396</c:v>
                </c:pt>
                <c:pt idx="7">
                  <c:v>1.0103499999999599</c:v>
                </c:pt>
                <c:pt idx="8">
                  <c:v>1.4460700000000202</c:v>
                </c:pt>
                <c:pt idx="9">
                  <c:v>9.5619999999939864E-2</c:v>
                </c:pt>
                <c:pt idx="10">
                  <c:v>0.54095000000006621</c:v>
                </c:pt>
                <c:pt idx="11">
                  <c:v>0.43123000000002776</c:v>
                </c:pt>
                <c:pt idx="12">
                  <c:v>0.87015999999994165</c:v>
                </c:pt>
                <c:pt idx="13">
                  <c:v>0.91445999999996275</c:v>
                </c:pt>
                <c:pt idx="14">
                  <c:v>8.1490000000030705E-2</c:v>
                </c:pt>
                <c:pt idx="15">
                  <c:v>0.2208299999999781</c:v>
                </c:pt>
                <c:pt idx="16">
                  <c:v>3.7669600000000401</c:v>
                </c:pt>
                <c:pt idx="17">
                  <c:v>4.6937199999999848</c:v>
                </c:pt>
                <c:pt idx="18">
                  <c:v>4.9897899999999709</c:v>
                </c:pt>
                <c:pt idx="19">
                  <c:v>5.3369699999999511</c:v>
                </c:pt>
                <c:pt idx="20">
                  <c:v>4.9109199999999191</c:v>
                </c:pt>
                <c:pt idx="21">
                  <c:v>5.6313099999999849</c:v>
                </c:pt>
                <c:pt idx="22">
                  <c:v>11.640059999999949</c:v>
                </c:pt>
                <c:pt idx="23">
                  <c:v>10.608050000000162</c:v>
                </c:pt>
                <c:pt idx="24">
                  <c:v>12.704780000000028</c:v>
                </c:pt>
                <c:pt idx="25">
                  <c:v>14.102380000000039</c:v>
                </c:pt>
                <c:pt idx="26">
                  <c:v>15.63743999999997</c:v>
                </c:pt>
                <c:pt idx="27">
                  <c:v>11.26807000000008</c:v>
                </c:pt>
                <c:pt idx="28">
                  <c:v>32.215810000000147</c:v>
                </c:pt>
                <c:pt idx="29">
                  <c:v>30.580030000000079</c:v>
                </c:pt>
                <c:pt idx="31">
                  <c:v>10.679999999999836</c:v>
                </c:pt>
                <c:pt idx="33">
                  <c:v>24.326600000000099</c:v>
                </c:pt>
              </c:numCache>
            </c:numRef>
          </c:yVal>
        </c:ser>
        <c:axId val="100147968"/>
        <c:axId val="100149504"/>
      </c:scatterChart>
      <c:valAx>
        <c:axId val="100147968"/>
        <c:scaling>
          <c:orientation val="minMax"/>
        </c:scaling>
        <c:axPos val="b"/>
        <c:numFmt formatCode="General" sourceLinked="1"/>
        <c:tickLblPos val="nextTo"/>
        <c:crossAx val="100149504"/>
        <c:crosses val="autoZero"/>
        <c:crossBetween val="midCat"/>
      </c:valAx>
      <c:valAx>
        <c:axId val="100149504"/>
        <c:scaling>
          <c:orientation val="minMax"/>
        </c:scaling>
        <c:axPos val="l"/>
        <c:majorGridlines/>
        <c:numFmt formatCode="General" sourceLinked="1"/>
        <c:tickLblPos val="nextTo"/>
        <c:crossAx val="100147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FilePoseExcel!$N$424:$N$455</c:f>
              <c:numCache>
                <c:formatCode>General</c:formatCode>
                <c:ptCount val="32"/>
                <c:pt idx="0">
                  <c:v>6.5262800000000372</c:v>
                </c:pt>
                <c:pt idx="1">
                  <c:v>12.836479999999959</c:v>
                </c:pt>
                <c:pt idx="2">
                  <c:v>12.889679999999942</c:v>
                </c:pt>
                <c:pt idx="3">
                  <c:v>12.912699999999987</c:v>
                </c:pt>
                <c:pt idx="4">
                  <c:v>13.752639999999968</c:v>
                </c:pt>
                <c:pt idx="5">
                  <c:v>13.803919999999977</c:v>
                </c:pt>
                <c:pt idx="6">
                  <c:v>13.777029999999957</c:v>
                </c:pt>
                <c:pt idx="7">
                  <c:v>16.990040000000057</c:v>
                </c:pt>
                <c:pt idx="8">
                  <c:v>16.960369999999955</c:v>
                </c:pt>
                <c:pt idx="9">
                  <c:v>17.018800000000027</c:v>
                </c:pt>
                <c:pt idx="10">
                  <c:v>32.655499999999975</c:v>
                </c:pt>
                <c:pt idx="11">
                  <c:v>32.651560000000032</c:v>
                </c:pt>
                <c:pt idx="12">
                  <c:v>13.416050000000027</c:v>
                </c:pt>
                <c:pt idx="13">
                  <c:v>13.34712999999995</c:v>
                </c:pt>
                <c:pt idx="14">
                  <c:v>24.026689999999988</c:v>
                </c:pt>
                <c:pt idx="15">
                  <c:v>24.085819999999948</c:v>
                </c:pt>
                <c:pt idx="16">
                  <c:v>26.455760000000037</c:v>
                </c:pt>
                <c:pt idx="17">
                  <c:v>26.542550000000006</c:v>
                </c:pt>
                <c:pt idx="18">
                  <c:v>22.70041999999999</c:v>
                </c:pt>
                <c:pt idx="19">
                  <c:v>23.059600000000035</c:v>
                </c:pt>
                <c:pt idx="20">
                  <c:v>35.317050000000052</c:v>
                </c:pt>
                <c:pt idx="21">
                  <c:v>35.05689000000001</c:v>
                </c:pt>
                <c:pt idx="22">
                  <c:v>34.835839999999976</c:v>
                </c:pt>
                <c:pt idx="23">
                  <c:v>34.973659999999974</c:v>
                </c:pt>
                <c:pt idx="24">
                  <c:v>36.696060000000053</c:v>
                </c:pt>
                <c:pt idx="25">
                  <c:v>36.769990000000014</c:v>
                </c:pt>
                <c:pt idx="26">
                  <c:v>74.395150000000029</c:v>
                </c:pt>
                <c:pt idx="27">
                  <c:v>74.324770000000044</c:v>
                </c:pt>
                <c:pt idx="29">
                  <c:v>66.901820000000001</c:v>
                </c:pt>
                <c:pt idx="31">
                  <c:v>80.417520000000025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FilePoseExcel!$O$422:$O$455</c:f>
              <c:numCache>
                <c:formatCode>General</c:formatCode>
                <c:ptCount val="34"/>
                <c:pt idx="2">
                  <c:v>6.30619200000001</c:v>
                </c:pt>
                <c:pt idx="3">
                  <c:v>7.1080900000000042</c:v>
                </c:pt>
                <c:pt idx="4">
                  <c:v>7.0630200000000229</c:v>
                </c:pt>
                <c:pt idx="5">
                  <c:v>7.081860000000006</c:v>
                </c:pt>
                <c:pt idx="6">
                  <c:v>7.2655100000000061</c:v>
                </c:pt>
                <c:pt idx="7">
                  <c:v>7.3403199999999913</c:v>
                </c:pt>
                <c:pt idx="8">
                  <c:v>7.2618400000000065</c:v>
                </c:pt>
                <c:pt idx="9">
                  <c:v>8.4572699999999941</c:v>
                </c:pt>
                <c:pt idx="10">
                  <c:v>8.4372099999999932</c:v>
                </c:pt>
                <c:pt idx="11">
                  <c:v>8.5189100000000053</c:v>
                </c:pt>
                <c:pt idx="12">
                  <c:v>13.164429999999982</c:v>
                </c:pt>
                <c:pt idx="13">
                  <c:v>13.20986000000002</c:v>
                </c:pt>
                <c:pt idx="14">
                  <c:v>11.57268000000002</c:v>
                </c:pt>
                <c:pt idx="15">
                  <c:v>11.527250000000009</c:v>
                </c:pt>
                <c:pt idx="16">
                  <c:v>13.824080000000009</c:v>
                </c:pt>
                <c:pt idx="17">
                  <c:v>13.829740000000015</c:v>
                </c:pt>
                <c:pt idx="18">
                  <c:v>16.971699999999998</c:v>
                </c:pt>
                <c:pt idx="19">
                  <c:v>17.005110000000002</c:v>
                </c:pt>
                <c:pt idx="20">
                  <c:v>18.297930000000008</c:v>
                </c:pt>
                <c:pt idx="21">
                  <c:v>18.504940000000005</c:v>
                </c:pt>
                <c:pt idx="22">
                  <c:v>21.644569999999987</c:v>
                </c:pt>
                <c:pt idx="23">
                  <c:v>21.677729999999997</c:v>
                </c:pt>
                <c:pt idx="24">
                  <c:v>24.226709999999997</c:v>
                </c:pt>
                <c:pt idx="25">
                  <c:v>24.259999999999991</c:v>
                </c:pt>
                <c:pt idx="26">
                  <c:v>25.312520000000006</c:v>
                </c:pt>
                <c:pt idx="27">
                  <c:v>25.514289999999988</c:v>
                </c:pt>
                <c:pt idx="28">
                  <c:v>151.1173</c:v>
                </c:pt>
                <c:pt idx="29">
                  <c:v>151.15894</c:v>
                </c:pt>
                <c:pt idx="31">
                  <c:v>165.89782000000002</c:v>
                </c:pt>
                <c:pt idx="33">
                  <c:v>176.00086999999999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FilePoseExcel!$P$422:$P$455</c:f>
              <c:numCache>
                <c:formatCode>General</c:formatCode>
                <c:ptCount val="34"/>
                <c:pt idx="2">
                  <c:v>35.27145999999999</c:v>
                </c:pt>
                <c:pt idx="3">
                  <c:v>0.85812000000004218</c:v>
                </c:pt>
                <c:pt idx="4">
                  <c:v>0.84494000000000824</c:v>
                </c:pt>
                <c:pt idx="5">
                  <c:v>0.86491000000000895</c:v>
                </c:pt>
                <c:pt idx="6">
                  <c:v>1.1221700000000396</c:v>
                </c:pt>
                <c:pt idx="7">
                  <c:v>1.0103499999999599</c:v>
                </c:pt>
                <c:pt idx="8">
                  <c:v>1.4460700000000202</c:v>
                </c:pt>
                <c:pt idx="9">
                  <c:v>9.5619999999939864E-2</c:v>
                </c:pt>
                <c:pt idx="10">
                  <c:v>0.54095000000006621</c:v>
                </c:pt>
                <c:pt idx="11">
                  <c:v>0.43123000000002776</c:v>
                </c:pt>
                <c:pt idx="12">
                  <c:v>0.87015999999994165</c:v>
                </c:pt>
                <c:pt idx="13">
                  <c:v>0.91445999999996275</c:v>
                </c:pt>
                <c:pt idx="14">
                  <c:v>8.1490000000030705E-2</c:v>
                </c:pt>
                <c:pt idx="15">
                  <c:v>0.2208299999999781</c:v>
                </c:pt>
                <c:pt idx="16">
                  <c:v>3.7669600000000401</c:v>
                </c:pt>
                <c:pt idx="17">
                  <c:v>4.6937199999999848</c:v>
                </c:pt>
                <c:pt idx="18">
                  <c:v>4.9897899999999709</c:v>
                </c:pt>
                <c:pt idx="19">
                  <c:v>5.3369699999999511</c:v>
                </c:pt>
                <c:pt idx="20">
                  <c:v>4.9109199999999191</c:v>
                </c:pt>
                <c:pt idx="21">
                  <c:v>5.6313099999999849</c:v>
                </c:pt>
                <c:pt idx="22">
                  <c:v>11.640059999999949</c:v>
                </c:pt>
                <c:pt idx="23">
                  <c:v>10.608050000000162</c:v>
                </c:pt>
                <c:pt idx="24">
                  <c:v>12.704780000000028</c:v>
                </c:pt>
                <c:pt idx="25">
                  <c:v>14.102380000000039</c:v>
                </c:pt>
                <c:pt idx="26">
                  <c:v>15.63743999999997</c:v>
                </c:pt>
                <c:pt idx="27">
                  <c:v>11.26807000000008</c:v>
                </c:pt>
                <c:pt idx="28">
                  <c:v>32.215810000000147</c:v>
                </c:pt>
                <c:pt idx="29">
                  <c:v>30.580030000000079</c:v>
                </c:pt>
                <c:pt idx="31">
                  <c:v>10.679999999999836</c:v>
                </c:pt>
                <c:pt idx="33">
                  <c:v>24.326600000000099</c:v>
                </c:pt>
              </c:numCache>
            </c:numRef>
          </c:yVal>
        </c:ser>
        <c:axId val="100178944"/>
        <c:axId val="100213504"/>
      </c:scatterChart>
      <c:valAx>
        <c:axId val="100178944"/>
        <c:scaling>
          <c:orientation val="minMax"/>
        </c:scaling>
        <c:axPos val="b"/>
        <c:numFmt formatCode="General" sourceLinked="1"/>
        <c:tickLblPos val="nextTo"/>
        <c:crossAx val="100213504"/>
        <c:crosses val="autoZero"/>
        <c:crossBetween val="midCat"/>
      </c:valAx>
      <c:valAx>
        <c:axId val="100213504"/>
        <c:scaling>
          <c:orientation val="minMax"/>
        </c:scaling>
        <c:axPos val="l"/>
        <c:majorGridlines/>
        <c:numFmt formatCode="General" sourceLinked="1"/>
        <c:tickLblPos val="nextTo"/>
        <c:crossAx val="100178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FilePoseExcel!$N$315:$N$346</c:f>
              <c:numCache>
                <c:formatCode>General</c:formatCode>
                <c:ptCount val="32"/>
                <c:pt idx="0">
                  <c:v>6.5262800000000372</c:v>
                </c:pt>
                <c:pt idx="1">
                  <c:v>12.836479999999959</c:v>
                </c:pt>
                <c:pt idx="2">
                  <c:v>12.889679999999942</c:v>
                </c:pt>
                <c:pt idx="3">
                  <c:v>12.912699999999987</c:v>
                </c:pt>
                <c:pt idx="4">
                  <c:v>13.752639999999968</c:v>
                </c:pt>
                <c:pt idx="5">
                  <c:v>13.803919999999977</c:v>
                </c:pt>
                <c:pt idx="6">
                  <c:v>13.777029999999957</c:v>
                </c:pt>
                <c:pt idx="7">
                  <c:v>16.990040000000057</c:v>
                </c:pt>
                <c:pt idx="8">
                  <c:v>16.960369999999955</c:v>
                </c:pt>
                <c:pt idx="9">
                  <c:v>17.018800000000027</c:v>
                </c:pt>
                <c:pt idx="10">
                  <c:v>32.655499999999975</c:v>
                </c:pt>
                <c:pt idx="11">
                  <c:v>32.651560000000032</c:v>
                </c:pt>
                <c:pt idx="12">
                  <c:v>13.416050000000027</c:v>
                </c:pt>
                <c:pt idx="13">
                  <c:v>13.34712999999995</c:v>
                </c:pt>
                <c:pt idx="14">
                  <c:v>24.026689999999988</c:v>
                </c:pt>
                <c:pt idx="15">
                  <c:v>24.085819999999948</c:v>
                </c:pt>
                <c:pt idx="16">
                  <c:v>26.455760000000037</c:v>
                </c:pt>
                <c:pt idx="17">
                  <c:v>26.542550000000006</c:v>
                </c:pt>
                <c:pt idx="18">
                  <c:v>22.70041999999999</c:v>
                </c:pt>
                <c:pt idx="19">
                  <c:v>23.059600000000035</c:v>
                </c:pt>
                <c:pt idx="20">
                  <c:v>35.317050000000052</c:v>
                </c:pt>
                <c:pt idx="21">
                  <c:v>35.05689000000001</c:v>
                </c:pt>
                <c:pt idx="22">
                  <c:v>34.835839999999976</c:v>
                </c:pt>
                <c:pt idx="23">
                  <c:v>34.973659999999974</c:v>
                </c:pt>
                <c:pt idx="24">
                  <c:v>36.696060000000053</c:v>
                </c:pt>
                <c:pt idx="25">
                  <c:v>36.769990000000014</c:v>
                </c:pt>
                <c:pt idx="26">
                  <c:v>74.395150000000029</c:v>
                </c:pt>
                <c:pt idx="27">
                  <c:v>74.324770000000044</c:v>
                </c:pt>
                <c:pt idx="29">
                  <c:v>66.901820000000001</c:v>
                </c:pt>
                <c:pt idx="31">
                  <c:v>80.417520000000025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FilePoseExcel!$O$313:$O$346</c:f>
              <c:numCache>
                <c:formatCode>General</c:formatCode>
                <c:ptCount val="34"/>
                <c:pt idx="2">
                  <c:v>6.30619200000001</c:v>
                </c:pt>
                <c:pt idx="3">
                  <c:v>7.1080900000000042</c:v>
                </c:pt>
                <c:pt idx="4">
                  <c:v>7.0630200000000229</c:v>
                </c:pt>
                <c:pt idx="5">
                  <c:v>7.081860000000006</c:v>
                </c:pt>
                <c:pt idx="6">
                  <c:v>7.2655100000000061</c:v>
                </c:pt>
                <c:pt idx="7">
                  <c:v>7.3403199999999913</c:v>
                </c:pt>
                <c:pt idx="8">
                  <c:v>7.2618400000000065</c:v>
                </c:pt>
                <c:pt idx="9">
                  <c:v>8.4572699999999941</c:v>
                </c:pt>
                <c:pt idx="10">
                  <c:v>8.4372099999999932</c:v>
                </c:pt>
                <c:pt idx="11">
                  <c:v>8.5189100000000053</c:v>
                </c:pt>
                <c:pt idx="12">
                  <c:v>13.164429999999982</c:v>
                </c:pt>
                <c:pt idx="13">
                  <c:v>13.20986000000002</c:v>
                </c:pt>
                <c:pt idx="14">
                  <c:v>11.57268000000002</c:v>
                </c:pt>
                <c:pt idx="15">
                  <c:v>11.527250000000009</c:v>
                </c:pt>
                <c:pt idx="16">
                  <c:v>13.824080000000009</c:v>
                </c:pt>
                <c:pt idx="17">
                  <c:v>13.829740000000015</c:v>
                </c:pt>
                <c:pt idx="18">
                  <c:v>16.971699999999998</c:v>
                </c:pt>
                <c:pt idx="19">
                  <c:v>17.005110000000002</c:v>
                </c:pt>
                <c:pt idx="20">
                  <c:v>18.297930000000008</c:v>
                </c:pt>
                <c:pt idx="21">
                  <c:v>18.504940000000005</c:v>
                </c:pt>
                <c:pt idx="22">
                  <c:v>21.644569999999987</c:v>
                </c:pt>
                <c:pt idx="23">
                  <c:v>21.677729999999997</c:v>
                </c:pt>
                <c:pt idx="24">
                  <c:v>24.226709999999997</c:v>
                </c:pt>
                <c:pt idx="25">
                  <c:v>24.259999999999991</c:v>
                </c:pt>
                <c:pt idx="26">
                  <c:v>25.312520000000006</c:v>
                </c:pt>
                <c:pt idx="27">
                  <c:v>25.514289999999988</c:v>
                </c:pt>
                <c:pt idx="28">
                  <c:v>151.1173</c:v>
                </c:pt>
                <c:pt idx="29">
                  <c:v>151.15894</c:v>
                </c:pt>
                <c:pt idx="31">
                  <c:v>165.89782000000002</c:v>
                </c:pt>
                <c:pt idx="33">
                  <c:v>176.00086999999999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FilePoseExcel!$P$313:$P$346</c:f>
              <c:numCache>
                <c:formatCode>General</c:formatCode>
                <c:ptCount val="34"/>
                <c:pt idx="2">
                  <c:v>35.27145999999999</c:v>
                </c:pt>
                <c:pt idx="3">
                  <c:v>0.85812000000004218</c:v>
                </c:pt>
                <c:pt idx="4">
                  <c:v>0.84494000000000824</c:v>
                </c:pt>
                <c:pt idx="5">
                  <c:v>0.86491000000000895</c:v>
                </c:pt>
                <c:pt idx="6">
                  <c:v>1.1221700000000396</c:v>
                </c:pt>
                <c:pt idx="7">
                  <c:v>1.0103499999999599</c:v>
                </c:pt>
                <c:pt idx="8">
                  <c:v>1.4460700000000202</c:v>
                </c:pt>
                <c:pt idx="9">
                  <c:v>9.5619999999939864E-2</c:v>
                </c:pt>
                <c:pt idx="10">
                  <c:v>0.54095000000006621</c:v>
                </c:pt>
                <c:pt idx="11">
                  <c:v>0.43123000000002776</c:v>
                </c:pt>
                <c:pt idx="12">
                  <c:v>0.87015999999994165</c:v>
                </c:pt>
                <c:pt idx="13">
                  <c:v>0.91445999999996275</c:v>
                </c:pt>
                <c:pt idx="14">
                  <c:v>8.1490000000030705E-2</c:v>
                </c:pt>
                <c:pt idx="15">
                  <c:v>0.2208299999999781</c:v>
                </c:pt>
                <c:pt idx="16">
                  <c:v>3.7669600000000401</c:v>
                </c:pt>
                <c:pt idx="17">
                  <c:v>4.6937199999999848</c:v>
                </c:pt>
                <c:pt idx="18">
                  <c:v>4.9897899999999709</c:v>
                </c:pt>
                <c:pt idx="19">
                  <c:v>5.3369699999999511</c:v>
                </c:pt>
                <c:pt idx="20">
                  <c:v>4.9109199999999191</c:v>
                </c:pt>
                <c:pt idx="21">
                  <c:v>5.6313099999999849</c:v>
                </c:pt>
                <c:pt idx="22">
                  <c:v>11.640059999999949</c:v>
                </c:pt>
                <c:pt idx="23">
                  <c:v>10.608050000000162</c:v>
                </c:pt>
                <c:pt idx="24">
                  <c:v>12.704780000000028</c:v>
                </c:pt>
                <c:pt idx="25">
                  <c:v>14.102380000000039</c:v>
                </c:pt>
                <c:pt idx="26">
                  <c:v>15.63743999999997</c:v>
                </c:pt>
                <c:pt idx="27">
                  <c:v>11.26807000000008</c:v>
                </c:pt>
                <c:pt idx="28">
                  <c:v>32.215810000000147</c:v>
                </c:pt>
                <c:pt idx="29">
                  <c:v>30.580030000000079</c:v>
                </c:pt>
                <c:pt idx="31">
                  <c:v>10.679999999999836</c:v>
                </c:pt>
                <c:pt idx="33">
                  <c:v>24.326600000000099</c:v>
                </c:pt>
              </c:numCache>
            </c:numRef>
          </c:yVal>
        </c:ser>
        <c:axId val="100230272"/>
        <c:axId val="100231808"/>
      </c:scatterChart>
      <c:valAx>
        <c:axId val="100230272"/>
        <c:scaling>
          <c:orientation val="minMax"/>
        </c:scaling>
        <c:axPos val="b"/>
        <c:numFmt formatCode="General" sourceLinked="1"/>
        <c:tickLblPos val="nextTo"/>
        <c:crossAx val="100231808"/>
        <c:crosses val="autoZero"/>
        <c:crossBetween val="midCat"/>
      </c:valAx>
      <c:valAx>
        <c:axId val="100231808"/>
        <c:scaling>
          <c:orientation val="minMax"/>
        </c:scaling>
        <c:axPos val="l"/>
        <c:majorGridlines/>
        <c:numFmt formatCode="General" sourceLinked="1"/>
        <c:tickLblPos val="nextTo"/>
        <c:crossAx val="100230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FilePoseExcel!$N$279:$N$310</c:f>
              <c:numCache>
                <c:formatCode>General</c:formatCode>
                <c:ptCount val="32"/>
                <c:pt idx="0">
                  <c:v>6.3310699999999631</c:v>
                </c:pt>
                <c:pt idx="1">
                  <c:v>1.7416800000000432</c:v>
                </c:pt>
                <c:pt idx="2">
                  <c:v>1.6877900000000565</c:v>
                </c:pt>
                <c:pt idx="3">
                  <c:v>1.6587600000000142</c:v>
                </c:pt>
                <c:pt idx="4">
                  <c:v>2.8499400000000321</c:v>
                </c:pt>
                <c:pt idx="5">
                  <c:v>2.8059400000000245</c:v>
                </c:pt>
                <c:pt idx="6">
                  <c:v>2.8146600000000461</c:v>
                </c:pt>
                <c:pt idx="7">
                  <c:v>1.2072599999999447</c:v>
                </c:pt>
                <c:pt idx="8">
                  <c:v>1.2207300000000458</c:v>
                </c:pt>
                <c:pt idx="9">
                  <c:v>1.1720999999999719</c:v>
                </c:pt>
                <c:pt idx="10">
                  <c:v>12.227499999999974</c:v>
                </c:pt>
                <c:pt idx="11">
                  <c:v>12.19356000000003</c:v>
                </c:pt>
                <c:pt idx="12">
                  <c:v>8.6112999999999751</c:v>
                </c:pt>
                <c:pt idx="13">
                  <c:v>8.6877100000000524</c:v>
                </c:pt>
                <c:pt idx="14">
                  <c:v>2.0390200000000114</c:v>
                </c:pt>
                <c:pt idx="15">
                  <c:v>1.9631000000000522</c:v>
                </c:pt>
                <c:pt idx="16">
                  <c:v>2.8134029999999646</c:v>
                </c:pt>
                <c:pt idx="17">
                  <c:v>2.7632249999999923</c:v>
                </c:pt>
                <c:pt idx="18">
                  <c:v>9.9590200000000113</c:v>
                </c:pt>
                <c:pt idx="19">
                  <c:v>9.6018899999999654</c:v>
                </c:pt>
                <c:pt idx="20">
                  <c:v>1.4192499999999493</c:v>
                </c:pt>
                <c:pt idx="21">
                  <c:v>1.6277399999999895</c:v>
                </c:pt>
                <c:pt idx="22">
                  <c:v>6.2093600000000215</c:v>
                </c:pt>
                <c:pt idx="23">
                  <c:v>6.079040000000024</c:v>
                </c:pt>
                <c:pt idx="24">
                  <c:v>7.3652299999999489</c:v>
                </c:pt>
                <c:pt idx="25">
                  <c:v>7.1216999999999899</c:v>
                </c:pt>
                <c:pt idx="26">
                  <c:v>26.880650000000021</c:v>
                </c:pt>
                <c:pt idx="27">
                  <c:v>26.847870000000039</c:v>
                </c:pt>
                <c:pt idx="29">
                  <c:v>16.488219999999995</c:v>
                </c:pt>
                <c:pt idx="31">
                  <c:v>25.208620000000018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FilePoseExcel!$O$277:$O$310</c:f>
              <c:numCache>
                <c:formatCode>General</c:formatCode>
                <c:ptCount val="34"/>
                <c:pt idx="2">
                  <c:v>3.1439699999999959</c:v>
                </c:pt>
                <c:pt idx="3">
                  <c:v>3.4961099999999874</c:v>
                </c:pt>
                <c:pt idx="4">
                  <c:v>3.4600100000000111</c:v>
                </c:pt>
                <c:pt idx="5">
                  <c:v>3.4713600000000042</c:v>
                </c:pt>
                <c:pt idx="6">
                  <c:v>3.0523400000000152</c:v>
                </c:pt>
                <c:pt idx="7">
                  <c:v>3.112480000000005</c:v>
                </c:pt>
                <c:pt idx="8">
                  <c:v>3.0552600000000041</c:v>
                </c:pt>
                <c:pt idx="9">
                  <c:v>3.6857699999999909</c:v>
                </c:pt>
                <c:pt idx="10">
                  <c:v>3.6598099999999931</c:v>
                </c:pt>
                <c:pt idx="11">
                  <c:v>3.7426099999999849</c:v>
                </c:pt>
                <c:pt idx="12">
                  <c:v>7.9694299999999885</c:v>
                </c:pt>
                <c:pt idx="13">
                  <c:v>7.9811600000000169</c:v>
                </c:pt>
                <c:pt idx="14">
                  <c:v>5.8160799999999995</c:v>
                </c:pt>
                <c:pt idx="15">
                  <c:v>5.761650000000003</c:v>
                </c:pt>
                <c:pt idx="16">
                  <c:v>7.9824800000000096</c:v>
                </c:pt>
                <c:pt idx="17">
                  <c:v>7.9110400000000141</c:v>
                </c:pt>
                <c:pt idx="18">
                  <c:v>9.4868999999999915</c:v>
                </c:pt>
                <c:pt idx="19">
                  <c:v>9.4795100000000048</c:v>
                </c:pt>
                <c:pt idx="20">
                  <c:v>9.9075300000000084</c:v>
                </c:pt>
                <c:pt idx="21">
                  <c:v>10.135539999999992</c:v>
                </c:pt>
                <c:pt idx="22">
                  <c:v>11.945570000000004</c:v>
                </c:pt>
                <c:pt idx="23">
                  <c:v>11.973629999999986</c:v>
                </c:pt>
                <c:pt idx="24">
                  <c:v>13.973410000000001</c:v>
                </c:pt>
                <c:pt idx="25">
                  <c:v>14.002900000000011</c:v>
                </c:pt>
                <c:pt idx="26">
                  <c:v>13.442419999999998</c:v>
                </c:pt>
                <c:pt idx="27">
                  <c:v>13.656189999999981</c:v>
                </c:pt>
                <c:pt idx="28">
                  <c:v>138.79320000000001</c:v>
                </c:pt>
                <c:pt idx="29">
                  <c:v>138.82854</c:v>
                </c:pt>
                <c:pt idx="31">
                  <c:v>153.03631999999999</c:v>
                </c:pt>
                <c:pt idx="33">
                  <c:v>161.72246999999999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FilePoseExcel!$P$277:$P$310</c:f>
              <c:numCache>
                <c:formatCode>General</c:formatCode>
                <c:ptCount val="34"/>
                <c:pt idx="2">
                  <c:v>42.027459999999962</c:v>
                </c:pt>
                <c:pt idx="3">
                  <c:v>7.7478800000000092</c:v>
                </c:pt>
                <c:pt idx="4">
                  <c:v>7.7600600000000099</c:v>
                </c:pt>
                <c:pt idx="5">
                  <c:v>7.7340900000000374</c:v>
                </c:pt>
                <c:pt idx="6">
                  <c:v>8.3198299999999676</c:v>
                </c:pt>
                <c:pt idx="7">
                  <c:v>8.3846500000000219</c:v>
                </c:pt>
                <c:pt idx="8">
                  <c:v>8.033929999999998</c:v>
                </c:pt>
                <c:pt idx="9">
                  <c:v>11.756380000000036</c:v>
                </c:pt>
                <c:pt idx="10">
                  <c:v>11.26705000000004</c:v>
                </c:pt>
                <c:pt idx="11">
                  <c:v>11.35477000000003</c:v>
                </c:pt>
                <c:pt idx="12">
                  <c:v>14.150159999999914</c:v>
                </c:pt>
                <c:pt idx="13">
                  <c:v>14.022460000000024</c:v>
                </c:pt>
                <c:pt idx="14">
                  <c:v>18.062490000000025</c:v>
                </c:pt>
                <c:pt idx="15">
                  <c:v>18.031830000000014</c:v>
                </c:pt>
                <c:pt idx="16">
                  <c:v>16.475959999999986</c:v>
                </c:pt>
                <c:pt idx="17">
                  <c:v>16.613719999999944</c:v>
                </c:pt>
                <c:pt idx="18">
                  <c:v>21.976789999999937</c:v>
                </c:pt>
                <c:pt idx="19">
                  <c:v>22.91197000000011</c:v>
                </c:pt>
                <c:pt idx="20">
                  <c:v>23.256920000000036</c:v>
                </c:pt>
                <c:pt idx="21">
                  <c:v>23.051310000000058</c:v>
                </c:pt>
                <c:pt idx="22">
                  <c:v>33.05006000000003</c:v>
                </c:pt>
                <c:pt idx="23">
                  <c:v>32.628050000000144</c:v>
                </c:pt>
                <c:pt idx="24">
                  <c:v>36.694780000000037</c:v>
                </c:pt>
                <c:pt idx="25">
                  <c:v>37.672379999999976</c:v>
                </c:pt>
                <c:pt idx="26">
                  <c:v>41.437440000000151</c:v>
                </c:pt>
                <c:pt idx="27">
                  <c:v>37.438070000000153</c:v>
                </c:pt>
                <c:pt idx="28">
                  <c:v>58.505809999999883</c:v>
                </c:pt>
                <c:pt idx="29">
                  <c:v>55.830030000000079</c:v>
                </c:pt>
                <c:pt idx="31">
                  <c:v>42.599999999999909</c:v>
                </c:pt>
                <c:pt idx="33">
                  <c:v>50.576600000000099</c:v>
                </c:pt>
              </c:numCache>
            </c:numRef>
          </c:yVal>
        </c:ser>
        <c:axId val="100265344"/>
        <c:axId val="100279424"/>
      </c:scatterChart>
      <c:valAx>
        <c:axId val="100265344"/>
        <c:scaling>
          <c:orientation val="minMax"/>
        </c:scaling>
        <c:axPos val="b"/>
        <c:numFmt formatCode="General" sourceLinked="1"/>
        <c:tickLblPos val="nextTo"/>
        <c:crossAx val="100279424"/>
        <c:crosses val="autoZero"/>
        <c:crossBetween val="midCat"/>
      </c:valAx>
      <c:valAx>
        <c:axId val="100279424"/>
        <c:scaling>
          <c:orientation val="minMax"/>
        </c:scaling>
        <c:axPos val="l"/>
        <c:majorGridlines/>
        <c:numFmt formatCode="General" sourceLinked="1"/>
        <c:tickLblPos val="nextTo"/>
        <c:crossAx val="100265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FilePoseExcel!$N$460:$N$493</c:f>
              <c:numCache>
                <c:formatCode>General</c:formatCode>
                <c:ptCount val="34"/>
                <c:pt idx="2">
                  <c:v>7.6630800000000363</c:v>
                </c:pt>
                <c:pt idx="3">
                  <c:v>10.970979999999958</c:v>
                </c:pt>
                <c:pt idx="4">
                  <c:v>11.00927999999994</c:v>
                </c:pt>
                <c:pt idx="5">
                  <c:v>11.042899999999982</c:v>
                </c:pt>
                <c:pt idx="6">
                  <c:v>10.946739999999966</c:v>
                </c:pt>
                <c:pt idx="7">
                  <c:v>10.992219999999975</c:v>
                </c:pt>
                <c:pt idx="8">
                  <c:v>10.980929999999951</c:v>
                </c:pt>
                <c:pt idx="9">
                  <c:v>11.990440000000053</c:v>
                </c:pt>
                <c:pt idx="10">
                  <c:v>11.981369999999952</c:v>
                </c:pt>
                <c:pt idx="11">
                  <c:v>12.038400000000028</c:v>
                </c:pt>
                <c:pt idx="12">
                  <c:v>23.031799999999976</c:v>
                </c:pt>
                <c:pt idx="13">
                  <c:v>23.041960000000024</c:v>
                </c:pt>
                <c:pt idx="14">
                  <c:v>8.3760500000000242</c:v>
                </c:pt>
                <c:pt idx="15">
                  <c:v>8.2999299999999501</c:v>
                </c:pt>
                <c:pt idx="16">
                  <c:v>13.271089999999987</c:v>
                </c:pt>
                <c:pt idx="17">
                  <c:v>13.353219999999947</c:v>
                </c:pt>
                <c:pt idx="18">
                  <c:v>21.133760000000038</c:v>
                </c:pt>
                <c:pt idx="19">
                  <c:v>21.172850000000011</c:v>
                </c:pt>
                <c:pt idx="20">
                  <c:v>18.438219999999987</c:v>
                </c:pt>
                <c:pt idx="21">
                  <c:v>18.809500000000032</c:v>
                </c:pt>
                <c:pt idx="22">
                  <c:v>26.861050000000052</c:v>
                </c:pt>
                <c:pt idx="23">
                  <c:v>26.632390000000012</c:v>
                </c:pt>
                <c:pt idx="24">
                  <c:v>26.631839999999979</c:v>
                </c:pt>
                <c:pt idx="25">
                  <c:v>26.766659999999977</c:v>
                </c:pt>
                <c:pt idx="26">
                  <c:v>27.198360000000051</c:v>
                </c:pt>
                <c:pt idx="27">
                  <c:v>27.409690000000012</c:v>
                </c:pt>
                <c:pt idx="28">
                  <c:v>55.454450000000023</c:v>
                </c:pt>
                <c:pt idx="29">
                  <c:v>55.411270000000037</c:v>
                </c:pt>
                <c:pt idx="31">
                  <c:v>48.18732</c:v>
                </c:pt>
                <c:pt idx="33">
                  <c:v>58.832220000000014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FilePoseExcel!$O$460:$O$493</c:f>
              <c:numCache>
                <c:formatCode>General</c:formatCode>
                <c:ptCount val="34"/>
                <c:pt idx="2">
                  <c:v>6.4751940000000161</c:v>
                </c:pt>
                <c:pt idx="3">
                  <c:v>7.2014199999999846</c:v>
                </c:pt>
                <c:pt idx="4">
                  <c:v>7.1446200000000033</c:v>
                </c:pt>
                <c:pt idx="5">
                  <c:v>7.1681700000000035</c:v>
                </c:pt>
                <c:pt idx="6">
                  <c:v>7.4973700000000179</c:v>
                </c:pt>
                <c:pt idx="7">
                  <c:v>7.530130000000014</c:v>
                </c:pt>
                <c:pt idx="8">
                  <c:v>7.4902199999999937</c:v>
                </c:pt>
                <c:pt idx="9">
                  <c:v>8.6224699999999928</c:v>
                </c:pt>
                <c:pt idx="10">
                  <c:v>8.6210100000000125</c:v>
                </c:pt>
                <c:pt idx="11">
                  <c:v>8.6998099999999852</c:v>
                </c:pt>
                <c:pt idx="12">
                  <c:v>13.229129999999998</c:v>
                </c:pt>
                <c:pt idx="13">
                  <c:v>13.262259999999998</c:v>
                </c:pt>
                <c:pt idx="14">
                  <c:v>11.790280000000024</c:v>
                </c:pt>
                <c:pt idx="15">
                  <c:v>11.737250000000017</c:v>
                </c:pt>
                <c:pt idx="16">
                  <c:v>14.026080000000007</c:v>
                </c:pt>
                <c:pt idx="17">
                  <c:v>13.959540000000004</c:v>
                </c:pt>
                <c:pt idx="18">
                  <c:v>17.001000000000005</c:v>
                </c:pt>
                <c:pt idx="19">
                  <c:v>17.003710000000012</c:v>
                </c:pt>
                <c:pt idx="20">
                  <c:v>18.43753000000001</c:v>
                </c:pt>
                <c:pt idx="21">
                  <c:v>18.655040000000014</c:v>
                </c:pt>
                <c:pt idx="22">
                  <c:v>21.44516999999999</c:v>
                </c:pt>
                <c:pt idx="23">
                  <c:v>21.468729999999994</c:v>
                </c:pt>
                <c:pt idx="24">
                  <c:v>23.893309999999985</c:v>
                </c:pt>
                <c:pt idx="25">
                  <c:v>23.95920000000001</c:v>
                </c:pt>
                <c:pt idx="26">
                  <c:v>24.907119999999992</c:v>
                </c:pt>
                <c:pt idx="27">
                  <c:v>24.940989999999999</c:v>
                </c:pt>
                <c:pt idx="28">
                  <c:v>151.54399999999998</c:v>
                </c:pt>
                <c:pt idx="29">
                  <c:v>151.58184</c:v>
                </c:pt>
                <c:pt idx="31">
                  <c:v>166.72021999999998</c:v>
                </c:pt>
                <c:pt idx="33">
                  <c:v>176.62137000000001</c:v>
                </c:pt>
              </c:numCache>
            </c:numRef>
          </c:yVal>
        </c:ser>
        <c:axId val="100299904"/>
        <c:axId val="100301440"/>
      </c:scatterChart>
      <c:valAx>
        <c:axId val="100299904"/>
        <c:scaling>
          <c:orientation val="minMax"/>
        </c:scaling>
        <c:axPos val="b"/>
        <c:numFmt formatCode="General" sourceLinked="1"/>
        <c:tickLblPos val="nextTo"/>
        <c:crossAx val="100301440"/>
        <c:crosses val="autoZero"/>
        <c:crossBetween val="midCat"/>
      </c:valAx>
      <c:valAx>
        <c:axId val="100301440"/>
        <c:scaling>
          <c:orientation val="minMax"/>
        </c:scaling>
        <c:axPos val="l"/>
        <c:majorGridlines/>
        <c:numFmt formatCode="General" sourceLinked="1"/>
        <c:tickLblPos val="nextTo"/>
        <c:crossAx val="100299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FilePoseExcel!$N$497:$N$530</c:f>
              <c:numCache>
                <c:formatCode>General</c:formatCode>
                <c:ptCount val="34"/>
                <c:pt idx="2">
                  <c:v>7.7930800000000389</c:v>
                </c:pt>
                <c:pt idx="3">
                  <c:v>11.112379999999956</c:v>
                </c:pt>
                <c:pt idx="4">
                  <c:v>11.15087999999994</c:v>
                </c:pt>
                <c:pt idx="5">
                  <c:v>11.184499999999982</c:v>
                </c:pt>
                <c:pt idx="6">
                  <c:v>11.068939999999969</c:v>
                </c:pt>
                <c:pt idx="7">
                  <c:v>11.113719999999976</c:v>
                </c:pt>
                <c:pt idx="8">
                  <c:v>11.103029999999954</c:v>
                </c:pt>
                <c:pt idx="9">
                  <c:v>12.108940000000054</c:v>
                </c:pt>
                <c:pt idx="10">
                  <c:v>12.098569999999953</c:v>
                </c:pt>
                <c:pt idx="11">
                  <c:v>12.15790000000003</c:v>
                </c:pt>
                <c:pt idx="12">
                  <c:v>23.163599999999981</c:v>
                </c:pt>
                <c:pt idx="13">
                  <c:v>23.17056000000003</c:v>
                </c:pt>
                <c:pt idx="14">
                  <c:v>8.4539500000000238</c:v>
                </c:pt>
                <c:pt idx="15">
                  <c:v>8.3776299999999466</c:v>
                </c:pt>
                <c:pt idx="16">
                  <c:v>13.315989999999989</c:v>
                </c:pt>
                <c:pt idx="17">
                  <c:v>13.393919999999948</c:v>
                </c:pt>
                <c:pt idx="18">
                  <c:v>21.173060000000035</c:v>
                </c:pt>
                <c:pt idx="19">
                  <c:v>21.212050000000009</c:v>
                </c:pt>
                <c:pt idx="20">
                  <c:v>18.463819999999991</c:v>
                </c:pt>
                <c:pt idx="21">
                  <c:v>18.834100000000035</c:v>
                </c:pt>
                <c:pt idx="22">
                  <c:v>26.864550000000051</c:v>
                </c:pt>
                <c:pt idx="23">
                  <c:v>26.638090000000009</c:v>
                </c:pt>
                <c:pt idx="24">
                  <c:v>26.63003999999998</c:v>
                </c:pt>
                <c:pt idx="25">
                  <c:v>26.765659999999976</c:v>
                </c:pt>
                <c:pt idx="26">
                  <c:v>27.183860000000049</c:v>
                </c:pt>
                <c:pt idx="27">
                  <c:v>27.394690000000011</c:v>
                </c:pt>
                <c:pt idx="28">
                  <c:v>55.397750000000016</c:v>
                </c:pt>
                <c:pt idx="29">
                  <c:v>55.356270000000045</c:v>
                </c:pt>
                <c:pt idx="31">
                  <c:v>48.132019999999997</c:v>
                </c:pt>
                <c:pt idx="33">
                  <c:v>58.770020000000017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FilePoseExcel!$O$497:$O$530</c:f>
              <c:numCache>
                <c:formatCode>General</c:formatCode>
                <c:ptCount val="34"/>
                <c:pt idx="2">
                  <c:v>6.4670650000000194</c:v>
                </c:pt>
                <c:pt idx="3">
                  <c:v>7.1654299999999864</c:v>
                </c:pt>
                <c:pt idx="4">
                  <c:v>7.1076500000000067</c:v>
                </c:pt>
                <c:pt idx="5">
                  <c:v>7.1316199999999981</c:v>
                </c:pt>
                <c:pt idx="6">
                  <c:v>7.4394599999999969</c:v>
                </c:pt>
                <c:pt idx="7">
                  <c:v>7.4736000000000047</c:v>
                </c:pt>
                <c:pt idx="8">
                  <c:v>7.4331599999999867</c:v>
                </c:pt>
                <c:pt idx="9">
                  <c:v>8.5551700000000039</c:v>
                </c:pt>
                <c:pt idx="10">
                  <c:v>8.5556100000000015</c:v>
                </c:pt>
                <c:pt idx="11">
                  <c:v>8.632710000000003</c:v>
                </c:pt>
                <c:pt idx="12">
                  <c:v>13.176329999999979</c:v>
                </c:pt>
                <c:pt idx="13">
                  <c:v>13.210660000000018</c:v>
                </c:pt>
                <c:pt idx="14">
                  <c:v>11.724680000000006</c:v>
                </c:pt>
                <c:pt idx="15">
                  <c:v>11.671449999999993</c:v>
                </c:pt>
                <c:pt idx="16">
                  <c:v>13.942380000000014</c:v>
                </c:pt>
                <c:pt idx="17">
                  <c:v>13.87724</c:v>
                </c:pt>
                <c:pt idx="18">
                  <c:v>16.946500000000015</c:v>
                </c:pt>
                <c:pt idx="19">
                  <c:v>16.949310000000025</c:v>
                </c:pt>
                <c:pt idx="20">
                  <c:v>18.402530000000013</c:v>
                </c:pt>
                <c:pt idx="21">
                  <c:v>18.62263999999999</c:v>
                </c:pt>
                <c:pt idx="22">
                  <c:v>21.418769999999995</c:v>
                </c:pt>
                <c:pt idx="23">
                  <c:v>21.439329999999984</c:v>
                </c:pt>
                <c:pt idx="24">
                  <c:v>23.885609999999986</c:v>
                </c:pt>
                <c:pt idx="25">
                  <c:v>23.949799999999982</c:v>
                </c:pt>
                <c:pt idx="26">
                  <c:v>24.930620000000005</c:v>
                </c:pt>
                <c:pt idx="27">
                  <c:v>24.965489999999988</c:v>
                </c:pt>
                <c:pt idx="28">
                  <c:v>151.5102</c:v>
                </c:pt>
                <c:pt idx="29">
                  <c:v>151.55014</c:v>
                </c:pt>
                <c:pt idx="31">
                  <c:v>166.68011999999999</c:v>
                </c:pt>
                <c:pt idx="33">
                  <c:v>176.57626999999999</c:v>
                </c:pt>
              </c:numCache>
            </c:numRef>
          </c:yVal>
        </c:ser>
        <c:axId val="100338304"/>
        <c:axId val="100348288"/>
      </c:scatterChart>
      <c:valAx>
        <c:axId val="100338304"/>
        <c:scaling>
          <c:orientation val="minMax"/>
        </c:scaling>
        <c:axPos val="b"/>
        <c:numFmt formatCode="General" sourceLinked="1"/>
        <c:tickLblPos val="nextTo"/>
        <c:crossAx val="100348288"/>
        <c:crosses val="autoZero"/>
        <c:crossBetween val="midCat"/>
      </c:valAx>
      <c:valAx>
        <c:axId val="100348288"/>
        <c:scaling>
          <c:orientation val="minMax"/>
        </c:scaling>
        <c:axPos val="l"/>
        <c:majorGridlines/>
        <c:numFmt formatCode="General" sourceLinked="1"/>
        <c:tickLblPos val="nextTo"/>
        <c:crossAx val="100338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FilePoseExcel!$N$534:$N$567</c:f>
              <c:numCache>
                <c:formatCode>General</c:formatCode>
                <c:ptCount val="34"/>
                <c:pt idx="2">
                  <c:v>7.798780000000038</c:v>
                </c:pt>
                <c:pt idx="3">
                  <c:v>11.115879999999954</c:v>
                </c:pt>
                <c:pt idx="4">
                  <c:v>11.154179999999947</c:v>
                </c:pt>
                <c:pt idx="5">
                  <c:v>11.187899999999985</c:v>
                </c:pt>
                <c:pt idx="6">
                  <c:v>11.072239999999965</c:v>
                </c:pt>
                <c:pt idx="7">
                  <c:v>11.116219999999977</c:v>
                </c:pt>
                <c:pt idx="8">
                  <c:v>11.106429999999953</c:v>
                </c:pt>
                <c:pt idx="9">
                  <c:v>12.109540000000052</c:v>
                </c:pt>
                <c:pt idx="10">
                  <c:v>12.099269999999951</c:v>
                </c:pt>
                <c:pt idx="11">
                  <c:v>12.160300000000028</c:v>
                </c:pt>
                <c:pt idx="12">
                  <c:v>23.166799999999974</c:v>
                </c:pt>
                <c:pt idx="13">
                  <c:v>23.173760000000023</c:v>
                </c:pt>
                <c:pt idx="14">
                  <c:v>8.4550500000000213</c:v>
                </c:pt>
                <c:pt idx="15">
                  <c:v>8.3806299999999503</c:v>
                </c:pt>
                <c:pt idx="16">
                  <c:v>13.316489999999988</c:v>
                </c:pt>
                <c:pt idx="17">
                  <c:v>13.394419999999947</c:v>
                </c:pt>
                <c:pt idx="18">
                  <c:v>21.172360000000037</c:v>
                </c:pt>
                <c:pt idx="19">
                  <c:v>21.21135000000001</c:v>
                </c:pt>
                <c:pt idx="20">
                  <c:v>18.464919999999989</c:v>
                </c:pt>
                <c:pt idx="21">
                  <c:v>18.834200000000035</c:v>
                </c:pt>
                <c:pt idx="22">
                  <c:v>26.864550000000051</c:v>
                </c:pt>
                <c:pt idx="23">
                  <c:v>26.637990000000013</c:v>
                </c:pt>
                <c:pt idx="24">
                  <c:v>26.630839999999978</c:v>
                </c:pt>
                <c:pt idx="25">
                  <c:v>26.764559999999975</c:v>
                </c:pt>
                <c:pt idx="26">
                  <c:v>27.183560000000053</c:v>
                </c:pt>
                <c:pt idx="27">
                  <c:v>27.394490000000008</c:v>
                </c:pt>
                <c:pt idx="28">
                  <c:v>55.396850000000029</c:v>
                </c:pt>
                <c:pt idx="29">
                  <c:v>55.353270000000037</c:v>
                </c:pt>
                <c:pt idx="31">
                  <c:v>48.131319999999995</c:v>
                </c:pt>
                <c:pt idx="33">
                  <c:v>58.771820000000019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FilePoseExcel!$O$534:$O$567</c:f>
              <c:numCache>
                <c:formatCode>General</c:formatCode>
                <c:ptCount val="34"/>
                <c:pt idx="2">
                  <c:v>6.4665690000000211</c:v>
                </c:pt>
                <c:pt idx="3">
                  <c:v>7.164449999999988</c:v>
                </c:pt>
                <c:pt idx="4">
                  <c:v>7.1072200000000123</c:v>
                </c:pt>
                <c:pt idx="5">
                  <c:v>7.1312000000000069</c:v>
                </c:pt>
                <c:pt idx="6">
                  <c:v>7.4369900000000086</c:v>
                </c:pt>
                <c:pt idx="7">
                  <c:v>7.4724099999999964</c:v>
                </c:pt>
                <c:pt idx="8">
                  <c:v>7.4307000000000016</c:v>
                </c:pt>
                <c:pt idx="9">
                  <c:v>8.5555699999999888</c:v>
                </c:pt>
                <c:pt idx="10">
                  <c:v>8.5560100000000148</c:v>
                </c:pt>
                <c:pt idx="11">
                  <c:v>8.6314099999999883</c:v>
                </c:pt>
                <c:pt idx="12">
                  <c:v>13.175330000000002</c:v>
                </c:pt>
                <c:pt idx="13">
                  <c:v>13.209660000000014</c:v>
                </c:pt>
                <c:pt idx="14">
                  <c:v>11.723580000000027</c:v>
                </c:pt>
                <c:pt idx="15">
                  <c:v>11.668049999999994</c:v>
                </c:pt>
                <c:pt idx="16">
                  <c:v>13.940979999999996</c:v>
                </c:pt>
                <c:pt idx="17">
                  <c:v>13.875940000000014</c:v>
                </c:pt>
                <c:pt idx="18">
                  <c:v>16.948000000000008</c:v>
                </c:pt>
                <c:pt idx="19">
                  <c:v>16.950710000000015</c:v>
                </c:pt>
                <c:pt idx="20">
                  <c:v>18.398930000000007</c:v>
                </c:pt>
                <c:pt idx="21">
                  <c:v>18.622340000000008</c:v>
                </c:pt>
                <c:pt idx="22">
                  <c:v>21.418470000000013</c:v>
                </c:pt>
                <c:pt idx="23">
                  <c:v>21.439030000000002</c:v>
                </c:pt>
                <c:pt idx="24">
                  <c:v>23.883910000000014</c:v>
                </c:pt>
                <c:pt idx="25">
                  <c:v>23.9512</c:v>
                </c:pt>
                <c:pt idx="26">
                  <c:v>24.930819999999983</c:v>
                </c:pt>
                <c:pt idx="27">
                  <c:v>24.965689999999995</c:v>
                </c:pt>
                <c:pt idx="28">
                  <c:v>151.50980000000001</c:v>
                </c:pt>
                <c:pt idx="29">
                  <c:v>151.54743999999999</c:v>
                </c:pt>
                <c:pt idx="31">
                  <c:v>166.67971999999997</c:v>
                </c:pt>
                <c:pt idx="33">
                  <c:v>176.57817</c:v>
                </c:pt>
              </c:numCache>
            </c:numRef>
          </c:yVal>
        </c:ser>
        <c:axId val="100393344"/>
        <c:axId val="100394880"/>
      </c:scatterChart>
      <c:valAx>
        <c:axId val="100393344"/>
        <c:scaling>
          <c:orientation val="minMax"/>
        </c:scaling>
        <c:axPos val="b"/>
        <c:numFmt formatCode="General" sourceLinked="1"/>
        <c:tickLblPos val="nextTo"/>
        <c:crossAx val="100394880"/>
        <c:crosses val="autoZero"/>
        <c:crossBetween val="midCat"/>
      </c:valAx>
      <c:valAx>
        <c:axId val="100394880"/>
        <c:scaling>
          <c:orientation val="minMax"/>
        </c:scaling>
        <c:axPos val="l"/>
        <c:majorGridlines/>
        <c:numFmt formatCode="General" sourceLinked="1"/>
        <c:tickLblPos val="nextTo"/>
        <c:crossAx val="100393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0"/>
          <c:order val="0"/>
          <c:xVal>
            <c:numRef>
              <c:f>'165x165'!$P$11:$P$23</c:f>
              <c:numCache>
                <c:formatCode>General</c:formatCode>
                <c:ptCount val="13"/>
                <c:pt idx="0">
                  <c:v>-15</c:v>
                </c:pt>
                <c:pt idx="1">
                  <c:v>-10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xVal>
          <c:yVal>
            <c:numRef>
              <c:f>'165x165'!$Q$11:$Q$23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'165x165'!$P$11:$P$23</c:f>
              <c:numCache>
                <c:formatCode>General</c:formatCode>
                <c:ptCount val="13"/>
                <c:pt idx="0">
                  <c:v>-15</c:v>
                </c:pt>
                <c:pt idx="1">
                  <c:v>-10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xVal>
          <c:yVal>
            <c:numRef>
              <c:f>'165x165'!$R$11:$R$23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ser>
          <c:idx val="3"/>
          <c:order val="2"/>
          <c:xVal>
            <c:numRef>
              <c:f>'165x165'!$P$11:$P$23</c:f>
              <c:numCache>
                <c:formatCode>General</c:formatCode>
                <c:ptCount val="13"/>
                <c:pt idx="0">
                  <c:v>-15</c:v>
                </c:pt>
                <c:pt idx="1">
                  <c:v>-10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xVal>
          <c:yVal>
            <c:numRef>
              <c:f>'165x165'!$T$11:$T$23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6</c:v>
                </c:pt>
                <c:pt idx="4">
                  <c:v>2</c:v>
                </c:pt>
                <c:pt idx="5">
                  <c:v>7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ser>
          <c:idx val="4"/>
          <c:order val="3"/>
          <c:xVal>
            <c:numRef>
              <c:f>'165x165'!$P$11:$P$23</c:f>
              <c:numCache>
                <c:formatCode>General</c:formatCode>
                <c:ptCount val="13"/>
                <c:pt idx="0">
                  <c:v>-15</c:v>
                </c:pt>
                <c:pt idx="1">
                  <c:v>-10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xVal>
          <c:yVal>
            <c:numRef>
              <c:f>'165x165'!$U$11:$U$23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5</c:v>
                </c:pt>
              </c:numCache>
            </c:numRef>
          </c:yVal>
          <c:smooth val="1"/>
        </c:ser>
        <c:axId val="99160064"/>
        <c:axId val="99161600"/>
      </c:scatterChart>
      <c:valAx>
        <c:axId val="99160064"/>
        <c:scaling>
          <c:orientation val="minMax"/>
        </c:scaling>
        <c:axPos val="b"/>
        <c:numFmt formatCode="General" sourceLinked="1"/>
        <c:tickLblPos val="nextTo"/>
        <c:crossAx val="99161600"/>
        <c:crosses val="autoZero"/>
        <c:crossBetween val="midCat"/>
      </c:valAx>
      <c:valAx>
        <c:axId val="99161600"/>
        <c:scaling>
          <c:orientation val="minMax"/>
        </c:scaling>
        <c:axPos val="l"/>
        <c:majorGridlines/>
        <c:numFmt formatCode="General" sourceLinked="1"/>
        <c:tickLblPos val="nextTo"/>
        <c:crossAx val="99160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FilePoseExcel!$N$571:$N$604</c:f>
              <c:numCache>
                <c:formatCode>General</c:formatCode>
                <c:ptCount val="34"/>
                <c:pt idx="2">
                  <c:v>7.6630800000000363</c:v>
                </c:pt>
                <c:pt idx="3">
                  <c:v>10.970979999999958</c:v>
                </c:pt>
                <c:pt idx="4">
                  <c:v>11.00927999999994</c:v>
                </c:pt>
                <c:pt idx="5">
                  <c:v>11.042899999999982</c:v>
                </c:pt>
                <c:pt idx="6">
                  <c:v>10.946739999999966</c:v>
                </c:pt>
                <c:pt idx="7">
                  <c:v>10.992219999999975</c:v>
                </c:pt>
                <c:pt idx="8">
                  <c:v>10.980929999999951</c:v>
                </c:pt>
                <c:pt idx="9">
                  <c:v>11.990440000000053</c:v>
                </c:pt>
                <c:pt idx="10">
                  <c:v>11.981369999999952</c:v>
                </c:pt>
                <c:pt idx="11">
                  <c:v>12.038400000000028</c:v>
                </c:pt>
                <c:pt idx="12">
                  <c:v>23.031799999999976</c:v>
                </c:pt>
                <c:pt idx="13">
                  <c:v>23.041960000000024</c:v>
                </c:pt>
                <c:pt idx="14">
                  <c:v>8.3760500000000242</c:v>
                </c:pt>
                <c:pt idx="15">
                  <c:v>8.2999299999999501</c:v>
                </c:pt>
                <c:pt idx="16">
                  <c:v>13.271089999999987</c:v>
                </c:pt>
                <c:pt idx="17">
                  <c:v>13.353219999999947</c:v>
                </c:pt>
                <c:pt idx="18">
                  <c:v>21.133760000000038</c:v>
                </c:pt>
                <c:pt idx="19">
                  <c:v>21.172850000000011</c:v>
                </c:pt>
                <c:pt idx="20">
                  <c:v>18.438219999999987</c:v>
                </c:pt>
                <c:pt idx="21">
                  <c:v>18.809500000000032</c:v>
                </c:pt>
                <c:pt idx="22">
                  <c:v>26.861050000000052</c:v>
                </c:pt>
                <c:pt idx="23">
                  <c:v>26.632390000000012</c:v>
                </c:pt>
                <c:pt idx="24">
                  <c:v>26.631839999999979</c:v>
                </c:pt>
                <c:pt idx="25">
                  <c:v>26.766659999999977</c:v>
                </c:pt>
                <c:pt idx="26">
                  <c:v>27.198360000000051</c:v>
                </c:pt>
                <c:pt idx="27">
                  <c:v>27.409690000000012</c:v>
                </c:pt>
                <c:pt idx="28">
                  <c:v>55.454450000000023</c:v>
                </c:pt>
                <c:pt idx="29">
                  <c:v>55.411270000000037</c:v>
                </c:pt>
                <c:pt idx="31">
                  <c:v>48.18732</c:v>
                </c:pt>
                <c:pt idx="33">
                  <c:v>58.832220000000014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FilePoseExcel!$O$571:$O$604</c:f>
              <c:numCache>
                <c:formatCode>General</c:formatCode>
                <c:ptCount val="34"/>
                <c:pt idx="2">
                  <c:v>6.4751940000000161</c:v>
                </c:pt>
                <c:pt idx="3">
                  <c:v>7.2014199999999846</c:v>
                </c:pt>
                <c:pt idx="4">
                  <c:v>7.1446200000000033</c:v>
                </c:pt>
                <c:pt idx="5">
                  <c:v>7.1681700000000035</c:v>
                </c:pt>
                <c:pt idx="6">
                  <c:v>7.4973700000000179</c:v>
                </c:pt>
                <c:pt idx="7">
                  <c:v>7.530130000000014</c:v>
                </c:pt>
                <c:pt idx="8">
                  <c:v>7.4902199999999937</c:v>
                </c:pt>
                <c:pt idx="9">
                  <c:v>8.6224699999999928</c:v>
                </c:pt>
                <c:pt idx="10">
                  <c:v>8.6210100000000125</c:v>
                </c:pt>
                <c:pt idx="11">
                  <c:v>8.6998099999999852</c:v>
                </c:pt>
                <c:pt idx="12">
                  <c:v>13.229129999999998</c:v>
                </c:pt>
                <c:pt idx="13">
                  <c:v>13.262259999999998</c:v>
                </c:pt>
                <c:pt idx="14">
                  <c:v>11.790280000000024</c:v>
                </c:pt>
                <c:pt idx="15">
                  <c:v>11.737250000000017</c:v>
                </c:pt>
                <c:pt idx="16">
                  <c:v>14.026080000000007</c:v>
                </c:pt>
                <c:pt idx="17">
                  <c:v>13.959540000000004</c:v>
                </c:pt>
                <c:pt idx="18">
                  <c:v>17.001000000000005</c:v>
                </c:pt>
                <c:pt idx="19">
                  <c:v>17.003710000000012</c:v>
                </c:pt>
                <c:pt idx="20">
                  <c:v>18.43753000000001</c:v>
                </c:pt>
                <c:pt idx="21">
                  <c:v>18.655040000000014</c:v>
                </c:pt>
                <c:pt idx="22">
                  <c:v>21.44516999999999</c:v>
                </c:pt>
                <c:pt idx="23">
                  <c:v>21.468729999999994</c:v>
                </c:pt>
                <c:pt idx="24">
                  <c:v>23.893309999999985</c:v>
                </c:pt>
                <c:pt idx="25">
                  <c:v>23.95920000000001</c:v>
                </c:pt>
                <c:pt idx="26">
                  <c:v>24.907119999999992</c:v>
                </c:pt>
                <c:pt idx="27">
                  <c:v>24.940989999999999</c:v>
                </c:pt>
                <c:pt idx="28">
                  <c:v>151.54399999999998</c:v>
                </c:pt>
                <c:pt idx="29">
                  <c:v>151.58184</c:v>
                </c:pt>
                <c:pt idx="31">
                  <c:v>166.72021999999998</c:v>
                </c:pt>
                <c:pt idx="33">
                  <c:v>176.62137000000001</c:v>
                </c:pt>
              </c:numCache>
            </c:numRef>
          </c:yVal>
        </c:ser>
        <c:axId val="100407168"/>
        <c:axId val="100408704"/>
      </c:scatterChart>
      <c:valAx>
        <c:axId val="100407168"/>
        <c:scaling>
          <c:orientation val="minMax"/>
        </c:scaling>
        <c:axPos val="b"/>
        <c:numFmt formatCode="General" sourceLinked="1"/>
        <c:tickLblPos val="nextTo"/>
        <c:crossAx val="100408704"/>
        <c:crosses val="autoZero"/>
        <c:crossBetween val="midCat"/>
      </c:valAx>
      <c:valAx>
        <c:axId val="100408704"/>
        <c:scaling>
          <c:orientation val="minMax"/>
        </c:scaling>
        <c:axPos val="l"/>
        <c:majorGridlines/>
        <c:numFmt formatCode="General" sourceLinked="1"/>
        <c:tickLblPos val="nextTo"/>
        <c:crossAx val="100407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FilePoseExcel!$N$608:$N$641</c:f>
              <c:numCache>
                <c:formatCode>General</c:formatCode>
                <c:ptCount val="34"/>
                <c:pt idx="2">
                  <c:v>6.5690800000000369</c:v>
                </c:pt>
                <c:pt idx="3">
                  <c:v>12.883679999999956</c:v>
                </c:pt>
                <c:pt idx="4">
                  <c:v>12.938679999999941</c:v>
                </c:pt>
                <c:pt idx="5">
                  <c:v>12.962999999999987</c:v>
                </c:pt>
                <c:pt idx="6">
                  <c:v>13.789539999999967</c:v>
                </c:pt>
                <c:pt idx="7">
                  <c:v>13.839419999999976</c:v>
                </c:pt>
                <c:pt idx="8">
                  <c:v>13.816529999999954</c:v>
                </c:pt>
                <c:pt idx="9">
                  <c:v>17.04054000000005</c:v>
                </c:pt>
                <c:pt idx="10">
                  <c:v>17.010869999999954</c:v>
                </c:pt>
                <c:pt idx="11">
                  <c:v>17.067700000000031</c:v>
                </c:pt>
                <c:pt idx="12">
                  <c:v>32.663499999999978</c:v>
                </c:pt>
                <c:pt idx="13">
                  <c:v>32.652060000000034</c:v>
                </c:pt>
                <c:pt idx="14">
                  <c:v>13.462950000000028</c:v>
                </c:pt>
                <c:pt idx="15">
                  <c:v>13.391029999999947</c:v>
                </c:pt>
                <c:pt idx="16">
                  <c:v>23.992389999999986</c:v>
                </c:pt>
                <c:pt idx="17">
                  <c:v>23.997319999999945</c:v>
                </c:pt>
                <c:pt idx="18">
                  <c:v>26.504960000000032</c:v>
                </c:pt>
                <c:pt idx="19">
                  <c:v>26.601250000000007</c:v>
                </c:pt>
                <c:pt idx="20">
                  <c:v>22.685619999999989</c:v>
                </c:pt>
                <c:pt idx="21">
                  <c:v>23.038500000000035</c:v>
                </c:pt>
                <c:pt idx="22">
                  <c:v>35.320050000000052</c:v>
                </c:pt>
                <c:pt idx="23">
                  <c:v>35.05969000000001</c:v>
                </c:pt>
                <c:pt idx="24">
                  <c:v>34.879539999999977</c:v>
                </c:pt>
                <c:pt idx="25">
                  <c:v>35.015559999999979</c:v>
                </c:pt>
                <c:pt idx="26">
                  <c:v>36.679660000000048</c:v>
                </c:pt>
                <c:pt idx="27">
                  <c:v>36.752490000000009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FilePoseExcel!$O$608:$O$641</c:f>
              <c:numCache>
                <c:formatCode>General</c:formatCode>
                <c:ptCount val="34"/>
                <c:pt idx="2">
                  <c:v>6.3085350000000062</c:v>
                </c:pt>
                <c:pt idx="3">
                  <c:v>7.1118999999999915</c:v>
                </c:pt>
                <c:pt idx="4">
                  <c:v>7.0650300000000072</c:v>
                </c:pt>
                <c:pt idx="5">
                  <c:v>7.0797400000000152</c:v>
                </c:pt>
                <c:pt idx="6">
                  <c:v>7.2545900000000074</c:v>
                </c:pt>
                <c:pt idx="7">
                  <c:v>7.3290499999999952</c:v>
                </c:pt>
                <c:pt idx="8">
                  <c:v>7.2461099999999874</c:v>
                </c:pt>
                <c:pt idx="9">
                  <c:v>8.4564699999999959</c:v>
                </c:pt>
                <c:pt idx="10">
                  <c:v>8.4212100000000021</c:v>
                </c:pt>
                <c:pt idx="11">
                  <c:v>8.5029099999999858</c:v>
                </c:pt>
                <c:pt idx="12">
                  <c:v>13.198029999999989</c:v>
                </c:pt>
                <c:pt idx="13">
                  <c:v>13.238860000000017</c:v>
                </c:pt>
                <c:pt idx="14">
                  <c:v>11.556680000000028</c:v>
                </c:pt>
                <c:pt idx="15">
                  <c:v>11.514049999999997</c:v>
                </c:pt>
                <c:pt idx="16">
                  <c:v>13.895780000000002</c:v>
                </c:pt>
                <c:pt idx="17">
                  <c:v>13.982740000000007</c:v>
                </c:pt>
                <c:pt idx="18">
                  <c:v>16.9572</c:v>
                </c:pt>
                <c:pt idx="19">
                  <c:v>17.011210000000005</c:v>
                </c:pt>
                <c:pt idx="20">
                  <c:v>18.278230000000008</c:v>
                </c:pt>
                <c:pt idx="21">
                  <c:v>18.489440000000002</c:v>
                </c:pt>
                <c:pt idx="22">
                  <c:v>21.649270000000001</c:v>
                </c:pt>
                <c:pt idx="23">
                  <c:v>21.682929999999999</c:v>
                </c:pt>
                <c:pt idx="24">
                  <c:v>24.185009999999977</c:v>
                </c:pt>
                <c:pt idx="25">
                  <c:v>24.222499999999997</c:v>
                </c:pt>
                <c:pt idx="26">
                  <c:v>25.352720000000005</c:v>
                </c:pt>
                <c:pt idx="27">
                  <c:v>25.557889999999986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FilePoseExcel!$P$608:$P$641</c:f>
              <c:numCache>
                <c:formatCode>General</c:formatCode>
                <c:ptCount val="34"/>
                <c:pt idx="2">
                  <c:v>32.950459999999964</c:v>
                </c:pt>
                <c:pt idx="3">
                  <c:v>3.2471200000000522</c:v>
                </c:pt>
                <c:pt idx="4">
                  <c:v>3.2279399999999896</c:v>
                </c:pt>
                <c:pt idx="5">
                  <c:v>3.2609099999999671</c:v>
                </c:pt>
                <c:pt idx="6">
                  <c:v>3.4641700000000242</c:v>
                </c:pt>
                <c:pt idx="7">
                  <c:v>3.3743499999999926</c:v>
                </c:pt>
                <c:pt idx="8">
                  <c:v>3.8040700000000243</c:v>
                </c:pt>
                <c:pt idx="9">
                  <c:v>2.4216199999999617</c:v>
                </c:pt>
                <c:pt idx="10">
                  <c:v>2.9179500000000189</c:v>
                </c:pt>
                <c:pt idx="11">
                  <c:v>2.8222300000000473</c:v>
                </c:pt>
                <c:pt idx="12">
                  <c:v>2.2708400000000211</c:v>
                </c:pt>
                <c:pt idx="13">
                  <c:v>2.3205400000000509</c:v>
                </c:pt>
                <c:pt idx="14">
                  <c:v>1.6915099999999939</c:v>
                </c:pt>
                <c:pt idx="15">
                  <c:v>1.5391700000000128</c:v>
                </c:pt>
                <c:pt idx="16">
                  <c:v>1.8609599999999773</c:v>
                </c:pt>
                <c:pt idx="17">
                  <c:v>2.0857199999999239</c:v>
                </c:pt>
                <c:pt idx="18">
                  <c:v>3.3407899999998563</c:v>
                </c:pt>
                <c:pt idx="19">
                  <c:v>3.5779700000000503</c:v>
                </c:pt>
                <c:pt idx="20">
                  <c:v>2.6639199999999619</c:v>
                </c:pt>
                <c:pt idx="21">
                  <c:v>3.1753100000000813</c:v>
                </c:pt>
                <c:pt idx="22">
                  <c:v>8.7800599999999349</c:v>
                </c:pt>
                <c:pt idx="23">
                  <c:v>7.7080499999999574</c:v>
                </c:pt>
                <c:pt idx="24">
                  <c:v>11.44477999999981</c:v>
                </c:pt>
                <c:pt idx="25">
                  <c:v>12.732379999999921</c:v>
                </c:pt>
                <c:pt idx="26">
                  <c:v>12.017440000000079</c:v>
                </c:pt>
                <c:pt idx="27">
                  <c:v>7.5680700000000343</c:v>
                </c:pt>
                <c:pt idx="28">
                  <c:v>25.575810000000274</c:v>
                </c:pt>
                <c:pt idx="29">
                  <c:v>23.940030000000206</c:v>
                </c:pt>
                <c:pt idx="31">
                  <c:v>7.6299999999998818</c:v>
                </c:pt>
                <c:pt idx="33">
                  <c:v>17.286599999999908</c:v>
                </c:pt>
              </c:numCache>
            </c:numRef>
          </c:yVal>
        </c:ser>
        <c:axId val="100458880"/>
        <c:axId val="100460416"/>
      </c:scatterChart>
      <c:valAx>
        <c:axId val="100458880"/>
        <c:scaling>
          <c:orientation val="minMax"/>
        </c:scaling>
        <c:axPos val="b"/>
        <c:numFmt formatCode="General" sourceLinked="1"/>
        <c:tickLblPos val="nextTo"/>
        <c:crossAx val="100460416"/>
        <c:crosses val="autoZero"/>
        <c:crossBetween val="midCat"/>
      </c:valAx>
      <c:valAx>
        <c:axId val="100460416"/>
        <c:scaling>
          <c:orientation val="minMax"/>
        </c:scaling>
        <c:axPos val="l"/>
        <c:majorGridlines/>
        <c:numFmt formatCode="General" sourceLinked="1"/>
        <c:tickLblPos val="nextTo"/>
        <c:crossAx val="100458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FilePoseExcel!$N$645:$N$678</c:f>
              <c:numCache>
                <c:formatCode>General</c:formatCode>
                <c:ptCount val="34"/>
                <c:pt idx="2">
                  <c:v>6.5262800000000372</c:v>
                </c:pt>
                <c:pt idx="3">
                  <c:v>12.836479999999959</c:v>
                </c:pt>
                <c:pt idx="4">
                  <c:v>12.889679999999942</c:v>
                </c:pt>
                <c:pt idx="5">
                  <c:v>12.912699999999987</c:v>
                </c:pt>
                <c:pt idx="6">
                  <c:v>13.752639999999968</c:v>
                </c:pt>
                <c:pt idx="7">
                  <c:v>13.803919999999977</c:v>
                </c:pt>
                <c:pt idx="8">
                  <c:v>13.777029999999957</c:v>
                </c:pt>
                <c:pt idx="9">
                  <c:v>16.990040000000057</c:v>
                </c:pt>
                <c:pt idx="10">
                  <c:v>16.960369999999955</c:v>
                </c:pt>
                <c:pt idx="11">
                  <c:v>17.018800000000027</c:v>
                </c:pt>
                <c:pt idx="12">
                  <c:v>32.655499999999975</c:v>
                </c:pt>
                <c:pt idx="13">
                  <c:v>32.651560000000032</c:v>
                </c:pt>
                <c:pt idx="14">
                  <c:v>13.416050000000027</c:v>
                </c:pt>
                <c:pt idx="15">
                  <c:v>13.34712999999995</c:v>
                </c:pt>
                <c:pt idx="16">
                  <c:v>24.026689999999988</c:v>
                </c:pt>
                <c:pt idx="17">
                  <c:v>24.085819999999948</c:v>
                </c:pt>
                <c:pt idx="18">
                  <c:v>26.455760000000037</c:v>
                </c:pt>
                <c:pt idx="19">
                  <c:v>26.542550000000006</c:v>
                </c:pt>
                <c:pt idx="20">
                  <c:v>22.70041999999999</c:v>
                </c:pt>
                <c:pt idx="21">
                  <c:v>23.059600000000035</c:v>
                </c:pt>
                <c:pt idx="22">
                  <c:v>35.317050000000052</c:v>
                </c:pt>
                <c:pt idx="23">
                  <c:v>35.05689000000001</c:v>
                </c:pt>
                <c:pt idx="24">
                  <c:v>34.835839999999976</c:v>
                </c:pt>
                <c:pt idx="25">
                  <c:v>34.973659999999974</c:v>
                </c:pt>
                <c:pt idx="26">
                  <c:v>36.696060000000053</c:v>
                </c:pt>
                <c:pt idx="27">
                  <c:v>36.769990000000014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FilePoseExcel!$O$645:$O$678</c:f>
              <c:numCache>
                <c:formatCode>General</c:formatCode>
                <c:ptCount val="34"/>
                <c:pt idx="2">
                  <c:v>6.30619200000001</c:v>
                </c:pt>
                <c:pt idx="3">
                  <c:v>7.1080900000000042</c:v>
                </c:pt>
                <c:pt idx="4">
                  <c:v>7.0630200000000229</c:v>
                </c:pt>
                <c:pt idx="5">
                  <c:v>7.081860000000006</c:v>
                </c:pt>
                <c:pt idx="6">
                  <c:v>7.2655100000000061</c:v>
                </c:pt>
                <c:pt idx="7">
                  <c:v>7.3403199999999913</c:v>
                </c:pt>
                <c:pt idx="8">
                  <c:v>7.2618400000000065</c:v>
                </c:pt>
                <c:pt idx="9">
                  <c:v>8.4572699999999941</c:v>
                </c:pt>
                <c:pt idx="10">
                  <c:v>8.4372099999999932</c:v>
                </c:pt>
                <c:pt idx="11">
                  <c:v>8.5189100000000053</c:v>
                </c:pt>
                <c:pt idx="12">
                  <c:v>13.164429999999982</c:v>
                </c:pt>
                <c:pt idx="13">
                  <c:v>13.20986000000002</c:v>
                </c:pt>
                <c:pt idx="14">
                  <c:v>11.57268000000002</c:v>
                </c:pt>
                <c:pt idx="15">
                  <c:v>11.527250000000009</c:v>
                </c:pt>
                <c:pt idx="16">
                  <c:v>13.824080000000009</c:v>
                </c:pt>
                <c:pt idx="17">
                  <c:v>13.829740000000015</c:v>
                </c:pt>
                <c:pt idx="18">
                  <c:v>16.971699999999998</c:v>
                </c:pt>
                <c:pt idx="19">
                  <c:v>17.005110000000002</c:v>
                </c:pt>
                <c:pt idx="20">
                  <c:v>18.297930000000008</c:v>
                </c:pt>
                <c:pt idx="21">
                  <c:v>18.504940000000005</c:v>
                </c:pt>
                <c:pt idx="22">
                  <c:v>21.644569999999987</c:v>
                </c:pt>
                <c:pt idx="23">
                  <c:v>21.677729999999997</c:v>
                </c:pt>
                <c:pt idx="24">
                  <c:v>24.226709999999997</c:v>
                </c:pt>
                <c:pt idx="25">
                  <c:v>24.259999999999991</c:v>
                </c:pt>
                <c:pt idx="26">
                  <c:v>25.312520000000006</c:v>
                </c:pt>
                <c:pt idx="27">
                  <c:v>25.514289999999988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FilePoseExcel!$P$645:$P$678</c:f>
              <c:numCache>
                <c:formatCode>General</c:formatCode>
                <c:ptCount val="34"/>
                <c:pt idx="2">
                  <c:v>35.27145999999999</c:v>
                </c:pt>
                <c:pt idx="3">
                  <c:v>0.85812000000004218</c:v>
                </c:pt>
                <c:pt idx="4">
                  <c:v>0.84494000000000824</c:v>
                </c:pt>
                <c:pt idx="5">
                  <c:v>0.86491000000000895</c:v>
                </c:pt>
                <c:pt idx="6">
                  <c:v>1.1221700000000396</c:v>
                </c:pt>
                <c:pt idx="7">
                  <c:v>1.0103499999999599</c:v>
                </c:pt>
                <c:pt idx="8">
                  <c:v>1.4460700000000202</c:v>
                </c:pt>
                <c:pt idx="9">
                  <c:v>9.5619999999939864E-2</c:v>
                </c:pt>
                <c:pt idx="10">
                  <c:v>0.54095000000006621</c:v>
                </c:pt>
                <c:pt idx="11">
                  <c:v>0.43123000000002776</c:v>
                </c:pt>
                <c:pt idx="12">
                  <c:v>0.87015999999994165</c:v>
                </c:pt>
                <c:pt idx="13">
                  <c:v>0.91445999999996275</c:v>
                </c:pt>
                <c:pt idx="14">
                  <c:v>8.1490000000030705E-2</c:v>
                </c:pt>
                <c:pt idx="15">
                  <c:v>0.2208299999999781</c:v>
                </c:pt>
                <c:pt idx="16">
                  <c:v>3.7669600000000401</c:v>
                </c:pt>
                <c:pt idx="17">
                  <c:v>4.6937199999999848</c:v>
                </c:pt>
                <c:pt idx="18">
                  <c:v>4.9897899999999709</c:v>
                </c:pt>
                <c:pt idx="19">
                  <c:v>5.3369699999999511</c:v>
                </c:pt>
                <c:pt idx="20">
                  <c:v>4.9109199999999191</c:v>
                </c:pt>
                <c:pt idx="21">
                  <c:v>5.6313099999999849</c:v>
                </c:pt>
                <c:pt idx="22">
                  <c:v>11.640059999999949</c:v>
                </c:pt>
                <c:pt idx="23">
                  <c:v>10.608050000000162</c:v>
                </c:pt>
                <c:pt idx="24">
                  <c:v>12.704780000000028</c:v>
                </c:pt>
                <c:pt idx="25">
                  <c:v>14.102380000000039</c:v>
                </c:pt>
                <c:pt idx="26">
                  <c:v>15.63743999999997</c:v>
                </c:pt>
                <c:pt idx="27">
                  <c:v>11.26807000000008</c:v>
                </c:pt>
                <c:pt idx="28">
                  <c:v>32.215810000000147</c:v>
                </c:pt>
                <c:pt idx="29">
                  <c:v>30.580030000000079</c:v>
                </c:pt>
                <c:pt idx="31">
                  <c:v>10.679999999999836</c:v>
                </c:pt>
                <c:pt idx="33">
                  <c:v>24.326600000000099</c:v>
                </c:pt>
              </c:numCache>
            </c:numRef>
          </c:yVal>
        </c:ser>
        <c:axId val="100539776"/>
        <c:axId val="100574336"/>
      </c:scatterChart>
      <c:valAx>
        <c:axId val="100539776"/>
        <c:scaling>
          <c:orientation val="minMax"/>
        </c:scaling>
        <c:axPos val="b"/>
        <c:numFmt formatCode="General" sourceLinked="1"/>
        <c:tickLblPos val="nextTo"/>
        <c:crossAx val="100574336"/>
        <c:crosses val="autoZero"/>
        <c:crossBetween val="midCat"/>
      </c:valAx>
      <c:valAx>
        <c:axId val="100574336"/>
        <c:scaling>
          <c:orientation val="minMax"/>
        </c:scaling>
        <c:axPos val="l"/>
        <c:majorGridlines/>
        <c:numFmt formatCode="General" sourceLinked="1"/>
        <c:tickLblPos val="nextTo"/>
        <c:crossAx val="100539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FilePoseExcel!$N$683:$N$716</c:f>
              <c:numCache>
                <c:formatCode>General</c:formatCode>
                <c:ptCount val="34"/>
                <c:pt idx="2">
                  <c:v>6.5690800000000369</c:v>
                </c:pt>
                <c:pt idx="3">
                  <c:v>12.883679999999956</c:v>
                </c:pt>
                <c:pt idx="4">
                  <c:v>12.938679999999941</c:v>
                </c:pt>
                <c:pt idx="5">
                  <c:v>12.962999999999987</c:v>
                </c:pt>
                <c:pt idx="6">
                  <c:v>13.789539999999967</c:v>
                </c:pt>
                <c:pt idx="7">
                  <c:v>13.839419999999976</c:v>
                </c:pt>
                <c:pt idx="8">
                  <c:v>13.816529999999954</c:v>
                </c:pt>
                <c:pt idx="9">
                  <c:v>17.04054000000005</c:v>
                </c:pt>
                <c:pt idx="10">
                  <c:v>17.010869999999954</c:v>
                </c:pt>
                <c:pt idx="11">
                  <c:v>17.067700000000031</c:v>
                </c:pt>
                <c:pt idx="12">
                  <c:v>32.663499999999978</c:v>
                </c:pt>
                <c:pt idx="13">
                  <c:v>32.652060000000034</c:v>
                </c:pt>
                <c:pt idx="14">
                  <c:v>13.462950000000028</c:v>
                </c:pt>
                <c:pt idx="15">
                  <c:v>13.391029999999947</c:v>
                </c:pt>
                <c:pt idx="16">
                  <c:v>23.992389999999986</c:v>
                </c:pt>
                <c:pt idx="17">
                  <c:v>23.997319999999945</c:v>
                </c:pt>
                <c:pt idx="18">
                  <c:v>26.504960000000032</c:v>
                </c:pt>
                <c:pt idx="19">
                  <c:v>26.601250000000007</c:v>
                </c:pt>
                <c:pt idx="20">
                  <c:v>22.685619999999989</c:v>
                </c:pt>
                <c:pt idx="21">
                  <c:v>23.038500000000035</c:v>
                </c:pt>
                <c:pt idx="22">
                  <c:v>35.320050000000052</c:v>
                </c:pt>
                <c:pt idx="23">
                  <c:v>35.05969000000001</c:v>
                </c:pt>
                <c:pt idx="24">
                  <c:v>34.879539999999977</c:v>
                </c:pt>
                <c:pt idx="25">
                  <c:v>35.015559999999979</c:v>
                </c:pt>
                <c:pt idx="26">
                  <c:v>36.679660000000048</c:v>
                </c:pt>
                <c:pt idx="27">
                  <c:v>36.752490000000009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FilePoseExcel!$O$683:$O$716</c:f>
              <c:numCache>
                <c:formatCode>General</c:formatCode>
                <c:ptCount val="34"/>
                <c:pt idx="2">
                  <c:v>6.3085350000000062</c:v>
                </c:pt>
                <c:pt idx="3">
                  <c:v>7.1118999999999915</c:v>
                </c:pt>
                <c:pt idx="4">
                  <c:v>7.0650300000000072</c:v>
                </c:pt>
                <c:pt idx="5">
                  <c:v>7.0797400000000152</c:v>
                </c:pt>
                <c:pt idx="6">
                  <c:v>7.2545900000000074</c:v>
                </c:pt>
                <c:pt idx="7">
                  <c:v>7.3290499999999952</c:v>
                </c:pt>
                <c:pt idx="8">
                  <c:v>7.2461099999999874</c:v>
                </c:pt>
                <c:pt idx="9">
                  <c:v>8.4564699999999959</c:v>
                </c:pt>
                <c:pt idx="10">
                  <c:v>8.4212100000000021</c:v>
                </c:pt>
                <c:pt idx="11">
                  <c:v>8.5029099999999858</c:v>
                </c:pt>
                <c:pt idx="12">
                  <c:v>13.198029999999989</c:v>
                </c:pt>
                <c:pt idx="13">
                  <c:v>13.238860000000017</c:v>
                </c:pt>
                <c:pt idx="14">
                  <c:v>11.556680000000028</c:v>
                </c:pt>
                <c:pt idx="15">
                  <c:v>11.514049999999997</c:v>
                </c:pt>
                <c:pt idx="16">
                  <c:v>13.895780000000002</c:v>
                </c:pt>
                <c:pt idx="17">
                  <c:v>13.982740000000007</c:v>
                </c:pt>
                <c:pt idx="18">
                  <c:v>16.9572</c:v>
                </c:pt>
                <c:pt idx="19">
                  <c:v>17.011210000000005</c:v>
                </c:pt>
                <c:pt idx="20">
                  <c:v>18.278230000000008</c:v>
                </c:pt>
                <c:pt idx="21">
                  <c:v>18.489440000000002</c:v>
                </c:pt>
                <c:pt idx="22">
                  <c:v>21.649270000000001</c:v>
                </c:pt>
                <c:pt idx="23">
                  <c:v>21.682929999999999</c:v>
                </c:pt>
                <c:pt idx="24">
                  <c:v>24.185009999999977</c:v>
                </c:pt>
                <c:pt idx="25">
                  <c:v>24.222499999999997</c:v>
                </c:pt>
                <c:pt idx="26">
                  <c:v>25.352720000000005</c:v>
                </c:pt>
                <c:pt idx="27">
                  <c:v>25.557889999999986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FilePoseExcel!$P$683:$P$716</c:f>
              <c:numCache>
                <c:formatCode>General</c:formatCode>
                <c:ptCount val="34"/>
                <c:pt idx="2">
                  <c:v>32.950459999999964</c:v>
                </c:pt>
                <c:pt idx="3">
                  <c:v>3.2471200000000522</c:v>
                </c:pt>
                <c:pt idx="4">
                  <c:v>3.2279399999999896</c:v>
                </c:pt>
                <c:pt idx="5">
                  <c:v>3.2609099999999671</c:v>
                </c:pt>
                <c:pt idx="6">
                  <c:v>3.4641700000000242</c:v>
                </c:pt>
                <c:pt idx="7">
                  <c:v>3.3743499999999926</c:v>
                </c:pt>
                <c:pt idx="8">
                  <c:v>3.8040700000000243</c:v>
                </c:pt>
                <c:pt idx="9">
                  <c:v>2.4216199999999617</c:v>
                </c:pt>
                <c:pt idx="10">
                  <c:v>2.9179500000000189</c:v>
                </c:pt>
                <c:pt idx="11">
                  <c:v>2.8222300000000473</c:v>
                </c:pt>
                <c:pt idx="12">
                  <c:v>2.2708400000000211</c:v>
                </c:pt>
                <c:pt idx="13">
                  <c:v>2.3205400000000509</c:v>
                </c:pt>
                <c:pt idx="14">
                  <c:v>1.6915099999999939</c:v>
                </c:pt>
                <c:pt idx="15">
                  <c:v>1.5391700000000128</c:v>
                </c:pt>
                <c:pt idx="16">
                  <c:v>1.8609599999999773</c:v>
                </c:pt>
                <c:pt idx="17">
                  <c:v>2.0857199999999239</c:v>
                </c:pt>
                <c:pt idx="18">
                  <c:v>3.3407899999998563</c:v>
                </c:pt>
                <c:pt idx="19">
                  <c:v>3.5779700000000503</c:v>
                </c:pt>
                <c:pt idx="20">
                  <c:v>2.6639199999999619</c:v>
                </c:pt>
                <c:pt idx="21">
                  <c:v>3.1753100000000813</c:v>
                </c:pt>
                <c:pt idx="22">
                  <c:v>8.7800599999999349</c:v>
                </c:pt>
                <c:pt idx="23">
                  <c:v>7.7080499999999574</c:v>
                </c:pt>
                <c:pt idx="24">
                  <c:v>11.44477999999981</c:v>
                </c:pt>
                <c:pt idx="25">
                  <c:v>12.732379999999921</c:v>
                </c:pt>
                <c:pt idx="26">
                  <c:v>12.017440000000079</c:v>
                </c:pt>
                <c:pt idx="27">
                  <c:v>7.5680700000000343</c:v>
                </c:pt>
                <c:pt idx="28">
                  <c:v>25.575810000000274</c:v>
                </c:pt>
                <c:pt idx="29">
                  <c:v>23.940030000000206</c:v>
                </c:pt>
                <c:pt idx="31">
                  <c:v>7.6299999999998818</c:v>
                </c:pt>
                <c:pt idx="33">
                  <c:v>17.286599999999908</c:v>
                </c:pt>
              </c:numCache>
            </c:numRef>
          </c:yVal>
        </c:ser>
        <c:axId val="100669312"/>
        <c:axId val="100670848"/>
      </c:scatterChart>
      <c:valAx>
        <c:axId val="100669312"/>
        <c:scaling>
          <c:orientation val="minMax"/>
        </c:scaling>
        <c:axPos val="b"/>
        <c:numFmt formatCode="General" sourceLinked="1"/>
        <c:tickLblPos val="nextTo"/>
        <c:crossAx val="100670848"/>
        <c:crosses val="autoZero"/>
        <c:crossBetween val="midCat"/>
      </c:valAx>
      <c:valAx>
        <c:axId val="100670848"/>
        <c:scaling>
          <c:orientation val="minMax"/>
        </c:scaling>
        <c:axPos val="l"/>
        <c:majorGridlines/>
        <c:numFmt formatCode="General" sourceLinked="1"/>
        <c:tickLblPos val="nextTo"/>
        <c:crossAx val="100669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'165x165'!$A$213</c:f>
              <c:strCache>
                <c:ptCount val="1"/>
                <c:pt idx="0">
                  <c:v>Parametri non coerenti - tracker UNDIST_NONE - no AICON undist</c:v>
                </c:pt>
              </c:strCache>
            </c:strRef>
          </c:tx>
          <c:spPr>
            <a:ln w="28575">
              <a:noFill/>
            </a:ln>
          </c:spPr>
          <c:xVal>
            <c:numRef>
              <c:f>'165x165'!$J$3:$J$44</c:f>
              <c:numCache>
                <c:formatCode>General</c:formatCode>
                <c:ptCount val="42"/>
                <c:pt idx="0">
                  <c:v>35</c:v>
                </c:pt>
                <c:pt idx="1">
                  <c:v>35</c:v>
                </c:pt>
                <c:pt idx="2">
                  <c:v>40</c:v>
                </c:pt>
                <c:pt idx="3">
                  <c:v>40</c:v>
                </c:pt>
                <c:pt idx="4">
                  <c:v>45</c:v>
                </c:pt>
                <c:pt idx="5">
                  <c:v>45</c:v>
                </c:pt>
                <c:pt idx="6">
                  <c:v>50</c:v>
                </c:pt>
                <c:pt idx="7">
                  <c:v>50</c:v>
                </c:pt>
                <c:pt idx="8">
                  <c:v>55</c:v>
                </c:pt>
                <c:pt idx="9">
                  <c:v>55</c:v>
                </c:pt>
                <c:pt idx="10">
                  <c:v>60</c:v>
                </c:pt>
                <c:pt idx="11">
                  <c:v>60</c:v>
                </c:pt>
                <c:pt idx="12">
                  <c:v>65</c:v>
                </c:pt>
                <c:pt idx="13">
                  <c:v>65</c:v>
                </c:pt>
                <c:pt idx="14">
                  <c:v>70</c:v>
                </c:pt>
                <c:pt idx="15">
                  <c:v>70</c:v>
                </c:pt>
                <c:pt idx="16">
                  <c:v>80</c:v>
                </c:pt>
                <c:pt idx="17">
                  <c:v>80</c:v>
                </c:pt>
                <c:pt idx="18">
                  <c:v>90</c:v>
                </c:pt>
                <c:pt idx="19">
                  <c:v>90</c:v>
                </c:pt>
                <c:pt idx="20">
                  <c:v>100</c:v>
                </c:pt>
                <c:pt idx="21">
                  <c:v>100</c:v>
                </c:pt>
                <c:pt idx="22">
                  <c:v>110</c:v>
                </c:pt>
                <c:pt idx="23">
                  <c:v>110</c:v>
                </c:pt>
                <c:pt idx="24">
                  <c:v>120</c:v>
                </c:pt>
                <c:pt idx="25">
                  <c:v>120</c:v>
                </c:pt>
                <c:pt idx="26">
                  <c:v>130</c:v>
                </c:pt>
                <c:pt idx="27">
                  <c:v>130</c:v>
                </c:pt>
                <c:pt idx="28">
                  <c:v>140</c:v>
                </c:pt>
                <c:pt idx="29">
                  <c:v>140</c:v>
                </c:pt>
                <c:pt idx="30">
                  <c:v>150</c:v>
                </c:pt>
                <c:pt idx="31">
                  <c:v>150</c:v>
                </c:pt>
                <c:pt idx="32">
                  <c:v>160</c:v>
                </c:pt>
                <c:pt idx="33">
                  <c:v>160</c:v>
                </c:pt>
                <c:pt idx="34">
                  <c:v>170</c:v>
                </c:pt>
                <c:pt idx="35">
                  <c:v>170</c:v>
                </c:pt>
                <c:pt idx="36">
                  <c:v>180</c:v>
                </c:pt>
                <c:pt idx="37">
                  <c:v>180</c:v>
                </c:pt>
                <c:pt idx="38">
                  <c:v>190</c:v>
                </c:pt>
                <c:pt idx="39">
                  <c:v>190</c:v>
                </c:pt>
                <c:pt idx="40">
                  <c:v>200</c:v>
                </c:pt>
                <c:pt idx="41">
                  <c:v>200</c:v>
                </c:pt>
              </c:numCache>
            </c:numRef>
          </c:xVal>
          <c:yVal>
            <c:numRef>
              <c:f>'165x165'!$L$215:$L$256</c:f>
              <c:numCache>
                <c:formatCode>General</c:formatCode>
                <c:ptCount val="42"/>
                <c:pt idx="2">
                  <c:v>-0.88159999999999883</c:v>
                </c:pt>
                <c:pt idx="3">
                  <c:v>-0.71370000000000289</c:v>
                </c:pt>
                <c:pt idx="4">
                  <c:v>-0.77349999999999852</c:v>
                </c:pt>
                <c:pt idx="5">
                  <c:v>-0.76740000000000208</c:v>
                </c:pt>
                <c:pt idx="6">
                  <c:v>-0.67159999999999798</c:v>
                </c:pt>
                <c:pt idx="7">
                  <c:v>-0.67029999999999745</c:v>
                </c:pt>
                <c:pt idx="8">
                  <c:v>-0.74040000000000106</c:v>
                </c:pt>
                <c:pt idx="9">
                  <c:v>-0.6950999999999965</c:v>
                </c:pt>
                <c:pt idx="10">
                  <c:v>-0.68370000000000175</c:v>
                </c:pt>
                <c:pt idx="11">
                  <c:v>-0.63020000000000209</c:v>
                </c:pt>
                <c:pt idx="12">
                  <c:v>-0.5929000000000002</c:v>
                </c:pt>
                <c:pt idx="13">
                  <c:v>-0.64260000000000161</c:v>
                </c:pt>
                <c:pt idx="14">
                  <c:v>-0.50360000000000582</c:v>
                </c:pt>
                <c:pt idx="15">
                  <c:v>-0.48709999999999809</c:v>
                </c:pt>
                <c:pt idx="16">
                  <c:v>-0.55029999999999291</c:v>
                </c:pt>
                <c:pt idx="17">
                  <c:v>-0.47459999999999525</c:v>
                </c:pt>
                <c:pt idx="18">
                  <c:v>-0.78310000000000457</c:v>
                </c:pt>
                <c:pt idx="19">
                  <c:v>-0.76529999999999632</c:v>
                </c:pt>
                <c:pt idx="20">
                  <c:v>-0.79099999999999682</c:v>
                </c:pt>
                <c:pt idx="21">
                  <c:v>-0.70399999999999352</c:v>
                </c:pt>
                <c:pt idx="22">
                  <c:v>-1.1850000000000023</c:v>
                </c:pt>
                <c:pt idx="23">
                  <c:v>-1.054000000000002</c:v>
                </c:pt>
                <c:pt idx="24">
                  <c:v>-1.1009999999999991</c:v>
                </c:pt>
                <c:pt idx="25">
                  <c:v>-1.2199999999999989</c:v>
                </c:pt>
                <c:pt idx="26">
                  <c:v>-0.79400000000001114</c:v>
                </c:pt>
                <c:pt idx="27">
                  <c:v>-0.66499999999999204</c:v>
                </c:pt>
                <c:pt idx="28">
                  <c:v>-0.93199999999998795</c:v>
                </c:pt>
                <c:pt idx="29">
                  <c:v>-0.82599999999999341</c:v>
                </c:pt>
                <c:pt idx="30">
                  <c:v>-1.2709999999999866</c:v>
                </c:pt>
                <c:pt idx="31">
                  <c:v>-1.2949999999999875</c:v>
                </c:pt>
                <c:pt idx="32">
                  <c:v>-1.710000000000008</c:v>
                </c:pt>
                <c:pt idx="33">
                  <c:v>-1.9039999999999964</c:v>
                </c:pt>
                <c:pt idx="34">
                  <c:v>-1.2110000000000127</c:v>
                </c:pt>
                <c:pt idx="35">
                  <c:v>-1.7560000000000002</c:v>
                </c:pt>
                <c:pt idx="36">
                  <c:v>-2.842000000000013</c:v>
                </c:pt>
                <c:pt idx="37">
                  <c:v>-2.842000000000013</c:v>
                </c:pt>
                <c:pt idx="38">
                  <c:v>-2.5310000000000059</c:v>
                </c:pt>
                <c:pt idx="39">
                  <c:v>-2.3400000000000034</c:v>
                </c:pt>
                <c:pt idx="40">
                  <c:v>-2.5039999999999907</c:v>
                </c:pt>
                <c:pt idx="41">
                  <c:v>-2.2719999999999914</c:v>
                </c:pt>
              </c:numCache>
            </c:numRef>
          </c:yVal>
        </c:ser>
        <c:ser>
          <c:idx val="1"/>
          <c:order val="1"/>
          <c:tx>
            <c:strRef>
              <c:f>'165x165'!$A$1</c:f>
              <c:strCache>
                <c:ptCount val="1"/>
                <c:pt idx="0">
                  <c:v>Parametri non coerenti - base</c:v>
                </c:pt>
              </c:strCache>
            </c:strRef>
          </c:tx>
          <c:spPr>
            <a:ln w="28575">
              <a:noFill/>
            </a:ln>
          </c:spPr>
          <c:xVal>
            <c:numRef>
              <c:f>'165x165'!$J$3:$J$44</c:f>
              <c:numCache>
                <c:formatCode>General</c:formatCode>
                <c:ptCount val="42"/>
                <c:pt idx="0">
                  <c:v>35</c:v>
                </c:pt>
                <c:pt idx="1">
                  <c:v>35</c:v>
                </c:pt>
                <c:pt idx="2">
                  <c:v>40</c:v>
                </c:pt>
                <c:pt idx="3">
                  <c:v>40</c:v>
                </c:pt>
                <c:pt idx="4">
                  <c:v>45</c:v>
                </c:pt>
                <c:pt idx="5">
                  <c:v>45</c:v>
                </c:pt>
                <c:pt idx="6">
                  <c:v>50</c:v>
                </c:pt>
                <c:pt idx="7">
                  <c:v>50</c:v>
                </c:pt>
                <c:pt idx="8">
                  <c:v>55</c:v>
                </c:pt>
                <c:pt idx="9">
                  <c:v>55</c:v>
                </c:pt>
                <c:pt idx="10">
                  <c:v>60</c:v>
                </c:pt>
                <c:pt idx="11">
                  <c:v>60</c:v>
                </c:pt>
                <c:pt idx="12">
                  <c:v>65</c:v>
                </c:pt>
                <c:pt idx="13">
                  <c:v>65</c:v>
                </c:pt>
                <c:pt idx="14">
                  <c:v>70</c:v>
                </c:pt>
                <c:pt idx="15">
                  <c:v>70</c:v>
                </c:pt>
                <c:pt idx="16">
                  <c:v>80</c:v>
                </c:pt>
                <c:pt idx="17">
                  <c:v>80</c:v>
                </c:pt>
                <c:pt idx="18">
                  <c:v>90</c:v>
                </c:pt>
                <c:pt idx="19">
                  <c:v>90</c:v>
                </c:pt>
                <c:pt idx="20">
                  <c:v>100</c:v>
                </c:pt>
                <c:pt idx="21">
                  <c:v>100</c:v>
                </c:pt>
                <c:pt idx="22">
                  <c:v>110</c:v>
                </c:pt>
                <c:pt idx="23">
                  <c:v>110</c:v>
                </c:pt>
                <c:pt idx="24">
                  <c:v>120</c:v>
                </c:pt>
                <c:pt idx="25">
                  <c:v>120</c:v>
                </c:pt>
                <c:pt idx="26">
                  <c:v>130</c:v>
                </c:pt>
                <c:pt idx="27">
                  <c:v>130</c:v>
                </c:pt>
                <c:pt idx="28">
                  <c:v>140</c:v>
                </c:pt>
                <c:pt idx="29">
                  <c:v>140</c:v>
                </c:pt>
                <c:pt idx="30">
                  <c:v>150</c:v>
                </c:pt>
                <c:pt idx="31">
                  <c:v>150</c:v>
                </c:pt>
                <c:pt idx="32">
                  <c:v>160</c:v>
                </c:pt>
                <c:pt idx="33">
                  <c:v>160</c:v>
                </c:pt>
                <c:pt idx="34">
                  <c:v>170</c:v>
                </c:pt>
                <c:pt idx="35">
                  <c:v>170</c:v>
                </c:pt>
                <c:pt idx="36">
                  <c:v>180</c:v>
                </c:pt>
                <c:pt idx="37">
                  <c:v>180</c:v>
                </c:pt>
                <c:pt idx="38">
                  <c:v>190</c:v>
                </c:pt>
                <c:pt idx="39">
                  <c:v>190</c:v>
                </c:pt>
                <c:pt idx="40">
                  <c:v>200</c:v>
                </c:pt>
                <c:pt idx="41">
                  <c:v>200</c:v>
                </c:pt>
              </c:numCache>
            </c:numRef>
          </c:xVal>
          <c:yVal>
            <c:numRef>
              <c:f>'165x165'!$L$3:$L$44</c:f>
              <c:numCache>
                <c:formatCode>General</c:formatCode>
                <c:ptCount val="42"/>
                <c:pt idx="3">
                  <c:v>-1.1161999999999992</c:v>
                </c:pt>
                <c:pt idx="4">
                  <c:v>-1.3549999999999969</c:v>
                </c:pt>
                <c:pt idx="5">
                  <c:v>-1.3470999999999975</c:v>
                </c:pt>
                <c:pt idx="6">
                  <c:v>-1.3956000000000017</c:v>
                </c:pt>
                <c:pt idx="7">
                  <c:v>-1.3952000000000027</c:v>
                </c:pt>
                <c:pt idx="8">
                  <c:v>-1.6989000000000019</c:v>
                </c:pt>
                <c:pt idx="9">
                  <c:v>-1.6546000000000021</c:v>
                </c:pt>
                <c:pt idx="10">
                  <c:v>-1.8930000000000007</c:v>
                </c:pt>
                <c:pt idx="11">
                  <c:v>-1.8369</c:v>
                </c:pt>
                <c:pt idx="12">
                  <c:v>-1.9415000000000049</c:v>
                </c:pt>
                <c:pt idx="13">
                  <c:v>-1.9852999999999952</c:v>
                </c:pt>
                <c:pt idx="14">
                  <c:v>-1.9465000000000003</c:v>
                </c:pt>
                <c:pt idx="15">
                  <c:v>-1.9300000000000068</c:v>
                </c:pt>
                <c:pt idx="16">
                  <c:v>-2.2102000000000004</c:v>
                </c:pt>
                <c:pt idx="17">
                  <c:v>-2.1277000000000044</c:v>
                </c:pt>
                <c:pt idx="18">
                  <c:v>-2.5827000000000027</c:v>
                </c:pt>
                <c:pt idx="19">
                  <c:v>-2.5644000000000062</c:v>
                </c:pt>
                <c:pt idx="20">
                  <c:v>-2.8160000000000025</c:v>
                </c:pt>
                <c:pt idx="21">
                  <c:v>-2.7279999999999944</c:v>
                </c:pt>
                <c:pt idx="22">
                  <c:v>-3.5729999999999933</c:v>
                </c:pt>
                <c:pt idx="23">
                  <c:v>-3.4710000000000036</c:v>
                </c:pt>
                <c:pt idx="24">
                  <c:v>-4.1629999999999967</c:v>
                </c:pt>
                <c:pt idx="25">
                  <c:v>-4.2720000000000056</c:v>
                </c:pt>
                <c:pt idx="26">
                  <c:v>-4.2160000000000082</c:v>
                </c:pt>
                <c:pt idx="27">
                  <c:v>-4.1270000000000095</c:v>
                </c:pt>
                <c:pt idx="28">
                  <c:v>-4.6419999999999959</c:v>
                </c:pt>
                <c:pt idx="29">
                  <c:v>-4.4499999999999886</c:v>
                </c:pt>
                <c:pt idx="30">
                  <c:v>-5.5020000000000095</c:v>
                </c:pt>
                <c:pt idx="31">
                  <c:v>-5.5029999999999859</c:v>
                </c:pt>
                <c:pt idx="32">
                  <c:v>-5.6200000000000045</c:v>
                </c:pt>
                <c:pt idx="33">
                  <c:v>-5.7419999999999902</c:v>
                </c:pt>
                <c:pt idx="34">
                  <c:v>-5.5829999999999984</c:v>
                </c:pt>
                <c:pt idx="35">
                  <c:v>-6.0929999999999893</c:v>
                </c:pt>
                <c:pt idx="36">
                  <c:v>-7.0500000000000114</c:v>
                </c:pt>
                <c:pt idx="37">
                  <c:v>-7.0500000000000114</c:v>
                </c:pt>
                <c:pt idx="38">
                  <c:v>-6.3959999999999866</c:v>
                </c:pt>
                <c:pt idx="39">
                  <c:v>-5.9370000000000118</c:v>
                </c:pt>
                <c:pt idx="40">
                  <c:v>-6.5620000000000118</c:v>
                </c:pt>
                <c:pt idx="41">
                  <c:v>-6.0509999999999877</c:v>
                </c:pt>
              </c:numCache>
            </c:numRef>
          </c:yVal>
        </c:ser>
        <c:axId val="99191808"/>
        <c:axId val="99209984"/>
      </c:scatterChart>
      <c:valAx>
        <c:axId val="99191808"/>
        <c:scaling>
          <c:orientation val="minMax"/>
        </c:scaling>
        <c:axPos val="b"/>
        <c:numFmt formatCode="General" sourceLinked="1"/>
        <c:tickLblPos val="nextTo"/>
        <c:crossAx val="99209984"/>
        <c:crosses val="autoZero"/>
        <c:crossBetween val="midCat"/>
      </c:valAx>
      <c:valAx>
        <c:axId val="99209984"/>
        <c:scaling>
          <c:orientation val="minMax"/>
        </c:scaling>
        <c:axPos val="l"/>
        <c:majorGridlines/>
        <c:numFmt formatCode="General" sourceLinked="1"/>
        <c:tickLblPos val="nextTo"/>
        <c:crossAx val="99191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errore z (mm) 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errore rispetto z misurata</c:v>
          </c:tx>
          <c:spPr>
            <a:ln w="28575">
              <a:noFill/>
            </a:ln>
          </c:spPr>
          <c:xVal>
            <c:numRef>
              <c:f>AICON!$K$3:$K$36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AICON!$L$3:$L$36</c:f>
              <c:numCache>
                <c:formatCode>General</c:formatCode>
                <c:ptCount val="34"/>
                <c:pt idx="0">
                  <c:v>-11.507000000000005</c:v>
                </c:pt>
                <c:pt idx="1">
                  <c:v>-11.358000000000061</c:v>
                </c:pt>
                <c:pt idx="2">
                  <c:v>-11.353000000000009</c:v>
                </c:pt>
                <c:pt idx="3">
                  <c:v>-10.829999999999984</c:v>
                </c:pt>
                <c:pt idx="4">
                  <c:v>-10.84899999999999</c:v>
                </c:pt>
                <c:pt idx="5">
                  <c:v>-10.831999999999994</c:v>
                </c:pt>
                <c:pt idx="6">
                  <c:v>-13.09699999999998</c:v>
                </c:pt>
                <c:pt idx="7">
                  <c:v>-13.211000000000013</c:v>
                </c:pt>
                <c:pt idx="8">
                  <c:v>-12.781999999999982</c:v>
                </c:pt>
                <c:pt idx="9">
                  <c:v>-14.191000000000031</c:v>
                </c:pt>
                <c:pt idx="10">
                  <c:v>-13.746999999999957</c:v>
                </c:pt>
                <c:pt idx="11">
                  <c:v>-13.851999999999975</c:v>
                </c:pt>
                <c:pt idx="12">
                  <c:v>-18.673999999999978</c:v>
                </c:pt>
                <c:pt idx="13">
                  <c:v>-18.697000000000003</c:v>
                </c:pt>
                <c:pt idx="14">
                  <c:v>-14.302000000000021</c:v>
                </c:pt>
                <c:pt idx="15">
                  <c:v>-14.456999999999994</c:v>
                </c:pt>
                <c:pt idx="16">
                  <c:v>-15.711000000000013</c:v>
                </c:pt>
                <c:pt idx="17">
                  <c:v>-16.65300000000002</c:v>
                </c:pt>
                <c:pt idx="18">
                  <c:v>-18.778999999999996</c:v>
                </c:pt>
                <c:pt idx="19">
                  <c:v>-19.099999999999909</c:v>
                </c:pt>
                <c:pt idx="20">
                  <c:v>-16.851999999999975</c:v>
                </c:pt>
                <c:pt idx="21">
                  <c:v>-17.490999999999985</c:v>
                </c:pt>
                <c:pt idx="22">
                  <c:v>-26.509999999999991</c:v>
                </c:pt>
                <c:pt idx="23">
                  <c:v>-25.550000000000182</c:v>
                </c:pt>
                <c:pt idx="24">
                  <c:v>-27.360000000000127</c:v>
                </c:pt>
                <c:pt idx="25">
                  <c:v>-28.6400000000001</c:v>
                </c:pt>
                <c:pt idx="26">
                  <c:v>-28.349999999999909</c:v>
                </c:pt>
                <c:pt idx="27">
                  <c:v>-24</c:v>
                </c:pt>
                <c:pt idx="28">
                  <c:v>-41.420000000000073</c:v>
                </c:pt>
                <c:pt idx="29">
                  <c:v>-39.75</c:v>
                </c:pt>
                <c:pt idx="30">
                  <c:v>-30.289999999999964</c:v>
                </c:pt>
                <c:pt idx="31">
                  <c:v>-25.409999999999854</c:v>
                </c:pt>
                <c:pt idx="32">
                  <c:v>-26.769999999999982</c:v>
                </c:pt>
                <c:pt idx="33">
                  <c:v>-36</c:v>
                </c:pt>
              </c:numCache>
            </c:numRef>
          </c:yVal>
        </c:ser>
        <c:ser>
          <c:idx val="1"/>
          <c:order val="1"/>
          <c:tx>
            <c:v>errore rispetto z AICON</c:v>
          </c:tx>
          <c:spPr>
            <a:ln w="28575">
              <a:noFill/>
            </a:ln>
          </c:spPr>
          <c:xVal>
            <c:numRef>
              <c:f>AICON!$K$3:$K$36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AICON!$O$3:$O$36</c:f>
              <c:numCache>
                <c:formatCode>General</c:formatCode>
                <c:ptCount val="34"/>
                <c:pt idx="2">
                  <c:v>-35.27145999999999</c:v>
                </c:pt>
                <c:pt idx="3">
                  <c:v>0.85812000000004218</c:v>
                </c:pt>
                <c:pt idx="4">
                  <c:v>0.84494000000000824</c:v>
                </c:pt>
                <c:pt idx="5">
                  <c:v>0.86491000000000895</c:v>
                </c:pt>
                <c:pt idx="6">
                  <c:v>1.1221700000000396</c:v>
                </c:pt>
                <c:pt idx="7">
                  <c:v>1.0103499999999599</c:v>
                </c:pt>
                <c:pt idx="8">
                  <c:v>1.4460700000000202</c:v>
                </c:pt>
                <c:pt idx="9">
                  <c:v>9.5619999999939864E-2</c:v>
                </c:pt>
                <c:pt idx="10">
                  <c:v>0.54095000000006621</c:v>
                </c:pt>
                <c:pt idx="11">
                  <c:v>0.43123000000002776</c:v>
                </c:pt>
                <c:pt idx="12">
                  <c:v>-0.87015999999994165</c:v>
                </c:pt>
                <c:pt idx="13">
                  <c:v>-0.91445999999996275</c:v>
                </c:pt>
                <c:pt idx="14">
                  <c:v>-8.1490000000030705E-2</c:v>
                </c:pt>
                <c:pt idx="15">
                  <c:v>-0.2208299999999781</c:v>
                </c:pt>
                <c:pt idx="16">
                  <c:v>-3.7669600000000401</c:v>
                </c:pt>
                <c:pt idx="17">
                  <c:v>-4.6937199999999848</c:v>
                </c:pt>
                <c:pt idx="18">
                  <c:v>-4.9897899999999709</c:v>
                </c:pt>
                <c:pt idx="19">
                  <c:v>-5.3369699999999511</c:v>
                </c:pt>
                <c:pt idx="20">
                  <c:v>-4.9109199999999191</c:v>
                </c:pt>
                <c:pt idx="21">
                  <c:v>-5.6313099999999849</c:v>
                </c:pt>
                <c:pt idx="22">
                  <c:v>-11.640059999999949</c:v>
                </c:pt>
                <c:pt idx="23">
                  <c:v>-10.608050000000162</c:v>
                </c:pt>
                <c:pt idx="24">
                  <c:v>-12.704780000000028</c:v>
                </c:pt>
                <c:pt idx="25">
                  <c:v>-14.102380000000039</c:v>
                </c:pt>
                <c:pt idx="26">
                  <c:v>-15.63743999999997</c:v>
                </c:pt>
                <c:pt idx="27">
                  <c:v>-11.26807000000008</c:v>
                </c:pt>
                <c:pt idx="28">
                  <c:v>-32.215810000000147</c:v>
                </c:pt>
                <c:pt idx="29">
                  <c:v>-30.580030000000079</c:v>
                </c:pt>
                <c:pt idx="31">
                  <c:v>-10.679999999999836</c:v>
                </c:pt>
                <c:pt idx="33">
                  <c:v>-24.326600000000099</c:v>
                </c:pt>
              </c:numCache>
            </c:numRef>
          </c:yVal>
        </c:ser>
        <c:axId val="99575296"/>
        <c:axId val="99576832"/>
      </c:scatterChart>
      <c:valAx>
        <c:axId val="99575296"/>
        <c:scaling>
          <c:orientation val="minMax"/>
        </c:scaling>
        <c:axPos val="b"/>
        <c:numFmt formatCode="General" sourceLinked="1"/>
        <c:tickLblPos val="nextTo"/>
        <c:crossAx val="99576832"/>
        <c:crosses val="autoZero"/>
        <c:crossBetween val="midCat"/>
      </c:valAx>
      <c:valAx>
        <c:axId val="99576832"/>
        <c:scaling>
          <c:orientation val="minMax"/>
        </c:scaling>
        <c:axPos val="l"/>
        <c:majorGridlines/>
        <c:numFmt formatCode="General" sourceLinked="1"/>
        <c:tickLblPos val="nextTo"/>
        <c:crossAx val="99575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AICON!$R$1</c:f>
              <c:strCache>
                <c:ptCount val="1"/>
                <c:pt idx="0">
                  <c:v>errore x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AICON!$K$5:$K$36</c:f>
              <c:numCache>
                <c:formatCode>General</c:formatCode>
                <c:ptCount val="32"/>
                <c:pt idx="0">
                  <c:v>350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550</c:v>
                </c:pt>
                <c:pt idx="11">
                  <c:v>550</c:v>
                </c:pt>
                <c:pt idx="12">
                  <c:v>600</c:v>
                </c:pt>
                <c:pt idx="13">
                  <c:v>600</c:v>
                </c:pt>
                <c:pt idx="14">
                  <c:v>700</c:v>
                </c:pt>
                <c:pt idx="15">
                  <c:v>700</c:v>
                </c:pt>
                <c:pt idx="16">
                  <c:v>800</c:v>
                </c:pt>
                <c:pt idx="17">
                  <c:v>800</c:v>
                </c:pt>
                <c:pt idx="18">
                  <c:v>900</c:v>
                </c:pt>
                <c:pt idx="19">
                  <c:v>900</c:v>
                </c:pt>
                <c:pt idx="20">
                  <c:v>1000</c:v>
                </c:pt>
                <c:pt idx="21">
                  <c:v>1000</c:v>
                </c:pt>
                <c:pt idx="22">
                  <c:v>1100</c:v>
                </c:pt>
                <c:pt idx="23">
                  <c:v>1100</c:v>
                </c:pt>
                <c:pt idx="24">
                  <c:v>1200</c:v>
                </c:pt>
                <c:pt idx="25">
                  <c:v>1200</c:v>
                </c:pt>
                <c:pt idx="26">
                  <c:v>1300</c:v>
                </c:pt>
                <c:pt idx="27">
                  <c:v>1300</c:v>
                </c:pt>
                <c:pt idx="28">
                  <c:v>1400</c:v>
                </c:pt>
                <c:pt idx="29">
                  <c:v>1400</c:v>
                </c:pt>
                <c:pt idx="30">
                  <c:v>1500</c:v>
                </c:pt>
                <c:pt idx="31">
                  <c:v>1500</c:v>
                </c:pt>
              </c:numCache>
            </c:numRef>
          </c:xVal>
          <c:yVal>
            <c:numRef>
              <c:f>AICON!$R$5:$R$36</c:f>
              <c:numCache>
                <c:formatCode>General</c:formatCode>
                <c:ptCount val="32"/>
                <c:pt idx="0">
                  <c:v>-6.5262800000000372</c:v>
                </c:pt>
                <c:pt idx="1">
                  <c:v>-12.836479999999959</c:v>
                </c:pt>
                <c:pt idx="2">
                  <c:v>-12.889679999999942</c:v>
                </c:pt>
                <c:pt idx="3">
                  <c:v>-12.912699999999987</c:v>
                </c:pt>
                <c:pt idx="4">
                  <c:v>-13.752639999999968</c:v>
                </c:pt>
                <c:pt idx="5">
                  <c:v>-13.803919999999977</c:v>
                </c:pt>
                <c:pt idx="6">
                  <c:v>-13.777029999999957</c:v>
                </c:pt>
                <c:pt idx="7">
                  <c:v>-16.990040000000057</c:v>
                </c:pt>
                <c:pt idx="8">
                  <c:v>-16.960369999999955</c:v>
                </c:pt>
                <c:pt idx="9">
                  <c:v>-17.018800000000027</c:v>
                </c:pt>
                <c:pt idx="10">
                  <c:v>-32.655499999999975</c:v>
                </c:pt>
                <c:pt idx="11">
                  <c:v>-32.651560000000032</c:v>
                </c:pt>
                <c:pt idx="12">
                  <c:v>-13.416050000000027</c:v>
                </c:pt>
                <c:pt idx="13">
                  <c:v>-13.34712999999995</c:v>
                </c:pt>
                <c:pt idx="14">
                  <c:v>-24.026689999999988</c:v>
                </c:pt>
                <c:pt idx="15">
                  <c:v>-24.085819999999948</c:v>
                </c:pt>
                <c:pt idx="16">
                  <c:v>-26.455760000000037</c:v>
                </c:pt>
                <c:pt idx="17">
                  <c:v>-26.542550000000006</c:v>
                </c:pt>
                <c:pt idx="18">
                  <c:v>-22.70041999999999</c:v>
                </c:pt>
                <c:pt idx="19">
                  <c:v>-23.059600000000035</c:v>
                </c:pt>
                <c:pt idx="20">
                  <c:v>-35.317050000000052</c:v>
                </c:pt>
                <c:pt idx="21">
                  <c:v>-35.05689000000001</c:v>
                </c:pt>
                <c:pt idx="22">
                  <c:v>-34.835839999999976</c:v>
                </c:pt>
                <c:pt idx="23">
                  <c:v>-34.973659999999974</c:v>
                </c:pt>
                <c:pt idx="24">
                  <c:v>-36.696060000000053</c:v>
                </c:pt>
                <c:pt idx="25">
                  <c:v>-36.769990000000014</c:v>
                </c:pt>
                <c:pt idx="26">
                  <c:v>-74.395150000000029</c:v>
                </c:pt>
                <c:pt idx="27">
                  <c:v>-74.324770000000044</c:v>
                </c:pt>
                <c:pt idx="29">
                  <c:v>-66.901820000000001</c:v>
                </c:pt>
                <c:pt idx="31">
                  <c:v>-80.417520000000025</c:v>
                </c:pt>
              </c:numCache>
            </c:numRef>
          </c:yVal>
        </c:ser>
        <c:ser>
          <c:idx val="1"/>
          <c:order val="1"/>
          <c:tx>
            <c:strRef>
              <c:f>AICON!$W$1</c:f>
              <c:strCache>
                <c:ptCount val="1"/>
                <c:pt idx="0">
                  <c:v>errore y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AICON!$K$5:$K$36</c:f>
              <c:numCache>
                <c:formatCode>General</c:formatCode>
                <c:ptCount val="32"/>
                <c:pt idx="0">
                  <c:v>350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550</c:v>
                </c:pt>
                <c:pt idx="11">
                  <c:v>550</c:v>
                </c:pt>
                <c:pt idx="12">
                  <c:v>600</c:v>
                </c:pt>
                <c:pt idx="13">
                  <c:v>600</c:v>
                </c:pt>
                <c:pt idx="14">
                  <c:v>700</c:v>
                </c:pt>
                <c:pt idx="15">
                  <c:v>700</c:v>
                </c:pt>
                <c:pt idx="16">
                  <c:v>800</c:v>
                </c:pt>
                <c:pt idx="17">
                  <c:v>800</c:v>
                </c:pt>
                <c:pt idx="18">
                  <c:v>900</c:v>
                </c:pt>
                <c:pt idx="19">
                  <c:v>900</c:v>
                </c:pt>
                <c:pt idx="20">
                  <c:v>1000</c:v>
                </c:pt>
                <c:pt idx="21">
                  <c:v>1000</c:v>
                </c:pt>
                <c:pt idx="22">
                  <c:v>1100</c:v>
                </c:pt>
                <c:pt idx="23">
                  <c:v>1100</c:v>
                </c:pt>
                <c:pt idx="24">
                  <c:v>1200</c:v>
                </c:pt>
                <c:pt idx="25">
                  <c:v>1200</c:v>
                </c:pt>
                <c:pt idx="26">
                  <c:v>1300</c:v>
                </c:pt>
                <c:pt idx="27">
                  <c:v>1300</c:v>
                </c:pt>
                <c:pt idx="28">
                  <c:v>1400</c:v>
                </c:pt>
                <c:pt idx="29">
                  <c:v>1400</c:v>
                </c:pt>
                <c:pt idx="30">
                  <c:v>1500</c:v>
                </c:pt>
                <c:pt idx="31">
                  <c:v>1500</c:v>
                </c:pt>
              </c:numCache>
            </c:numRef>
          </c:xVal>
          <c:yVal>
            <c:numRef>
              <c:f>AICON!$W$5:$W$36</c:f>
              <c:numCache>
                <c:formatCode>General</c:formatCode>
                <c:ptCount val="32"/>
                <c:pt idx="0">
                  <c:v>6.30619200000001</c:v>
                </c:pt>
                <c:pt idx="1">
                  <c:v>7.1080900000000042</c:v>
                </c:pt>
                <c:pt idx="2">
                  <c:v>7.0630200000000229</c:v>
                </c:pt>
                <c:pt idx="3">
                  <c:v>7.081860000000006</c:v>
                </c:pt>
                <c:pt idx="4">
                  <c:v>7.2655100000000061</c:v>
                </c:pt>
                <c:pt idx="5">
                  <c:v>7.3403199999999913</c:v>
                </c:pt>
                <c:pt idx="6">
                  <c:v>7.2618400000000065</c:v>
                </c:pt>
                <c:pt idx="7">
                  <c:v>8.4572699999999941</c:v>
                </c:pt>
                <c:pt idx="8">
                  <c:v>8.4372099999999932</c:v>
                </c:pt>
                <c:pt idx="9">
                  <c:v>8.5189100000000053</c:v>
                </c:pt>
                <c:pt idx="10">
                  <c:v>13.164429999999982</c:v>
                </c:pt>
                <c:pt idx="11">
                  <c:v>13.20986000000002</c:v>
                </c:pt>
                <c:pt idx="12">
                  <c:v>11.57268000000002</c:v>
                </c:pt>
                <c:pt idx="13">
                  <c:v>11.527250000000009</c:v>
                </c:pt>
                <c:pt idx="14">
                  <c:v>13.824080000000009</c:v>
                </c:pt>
                <c:pt idx="15">
                  <c:v>13.829740000000015</c:v>
                </c:pt>
                <c:pt idx="16">
                  <c:v>16.971699999999998</c:v>
                </c:pt>
                <c:pt idx="17">
                  <c:v>17.005110000000002</c:v>
                </c:pt>
                <c:pt idx="18">
                  <c:v>18.297930000000008</c:v>
                </c:pt>
                <c:pt idx="19">
                  <c:v>18.504940000000005</c:v>
                </c:pt>
                <c:pt idx="20">
                  <c:v>21.644569999999987</c:v>
                </c:pt>
                <c:pt idx="21">
                  <c:v>21.677729999999997</c:v>
                </c:pt>
                <c:pt idx="22">
                  <c:v>24.226709999999997</c:v>
                </c:pt>
                <c:pt idx="23">
                  <c:v>24.259999999999991</c:v>
                </c:pt>
                <c:pt idx="24">
                  <c:v>25.312520000000006</c:v>
                </c:pt>
                <c:pt idx="25">
                  <c:v>25.514289999999988</c:v>
                </c:pt>
                <c:pt idx="26">
                  <c:v>151.1173</c:v>
                </c:pt>
                <c:pt idx="27">
                  <c:v>151.15894</c:v>
                </c:pt>
                <c:pt idx="29">
                  <c:v>165.89782000000002</c:v>
                </c:pt>
                <c:pt idx="31">
                  <c:v>176.00086999999999</c:v>
                </c:pt>
              </c:numCache>
            </c:numRef>
          </c:yVal>
        </c:ser>
        <c:axId val="99602432"/>
        <c:axId val="99603968"/>
      </c:scatterChart>
      <c:valAx>
        <c:axId val="99602432"/>
        <c:scaling>
          <c:orientation val="minMax"/>
        </c:scaling>
        <c:axPos val="b"/>
        <c:numFmt formatCode="General" sourceLinked="1"/>
        <c:tickLblPos val="nextTo"/>
        <c:crossAx val="99603968"/>
        <c:crosses val="autoZero"/>
        <c:crossBetween val="midCat"/>
      </c:valAx>
      <c:valAx>
        <c:axId val="99603968"/>
        <c:scaling>
          <c:orientation val="minMax"/>
        </c:scaling>
        <c:axPos val="l"/>
        <c:majorGridlines/>
        <c:numFmt formatCode="General" sourceLinked="1"/>
        <c:tickLblPos val="nextTo"/>
        <c:crossAx val="99602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errore rispetto z misurata</c:v>
          </c:tx>
          <c:spPr>
            <a:ln w="28575">
              <a:noFill/>
            </a:ln>
          </c:spPr>
          <c:xVal>
            <c:numRef>
              <c:f>AICON!$K$73:$K$106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AICON!$L$73:$L$106</c:f>
              <c:numCache>
                <c:formatCode>General</c:formatCode>
                <c:ptCount val="34"/>
                <c:pt idx="0">
                  <c:v>-10.060000000000002</c:v>
                </c:pt>
                <c:pt idx="1">
                  <c:v>-9.9069999999999823</c:v>
                </c:pt>
                <c:pt idx="2">
                  <c:v>-9.9119999999999777</c:v>
                </c:pt>
                <c:pt idx="3">
                  <c:v>-9.1949999999999932</c:v>
                </c:pt>
                <c:pt idx="4">
                  <c:v>-9.2060000000000173</c:v>
                </c:pt>
                <c:pt idx="5">
                  <c:v>-9.1890000000000214</c:v>
                </c:pt>
                <c:pt idx="6">
                  <c:v>-11.253000000000043</c:v>
                </c:pt>
                <c:pt idx="7">
                  <c:v>-11.349000000000046</c:v>
                </c:pt>
                <c:pt idx="8">
                  <c:v>-10.930999999999983</c:v>
                </c:pt>
                <c:pt idx="9">
                  <c:v>-12.134000000000015</c:v>
                </c:pt>
                <c:pt idx="10">
                  <c:v>-11.692999999999984</c:v>
                </c:pt>
                <c:pt idx="11">
                  <c:v>-11.796999999999969</c:v>
                </c:pt>
                <c:pt idx="12">
                  <c:v>-16.422000000000025</c:v>
                </c:pt>
                <c:pt idx="13">
                  <c:v>-16.422000000000025</c:v>
                </c:pt>
                <c:pt idx="14">
                  <c:v>-11.879000000000019</c:v>
                </c:pt>
                <c:pt idx="15">
                  <c:v>-11.999000000000024</c:v>
                </c:pt>
                <c:pt idx="16">
                  <c:v>-12.971000000000004</c:v>
                </c:pt>
                <c:pt idx="17">
                  <c:v>-13.786999999999921</c:v>
                </c:pt>
                <c:pt idx="18">
                  <c:v>-15.503999999999905</c:v>
                </c:pt>
                <c:pt idx="19">
                  <c:v>-15.824000000000069</c:v>
                </c:pt>
                <c:pt idx="20">
                  <c:v>-13.328000000000088</c:v>
                </c:pt>
                <c:pt idx="21">
                  <c:v>-13.820999999999913</c:v>
                </c:pt>
                <c:pt idx="22">
                  <c:v>-22.42999999999995</c:v>
                </c:pt>
                <c:pt idx="23">
                  <c:v>-21.419999999999959</c:v>
                </c:pt>
                <c:pt idx="24">
                  <c:v>-22.75</c:v>
                </c:pt>
                <c:pt idx="25">
                  <c:v>-24.129999999999882</c:v>
                </c:pt>
                <c:pt idx="26">
                  <c:v>-23.5</c:v>
                </c:pt>
                <c:pt idx="27">
                  <c:v>-19.110000000000127</c:v>
                </c:pt>
                <c:pt idx="28">
                  <c:v>-36.059999999999945</c:v>
                </c:pt>
                <c:pt idx="29">
                  <c:v>-34.389999999999873</c:v>
                </c:pt>
                <c:pt idx="30">
                  <c:v>-24.509999999999991</c:v>
                </c:pt>
                <c:pt idx="31">
                  <c:v>-19.739999999999782</c:v>
                </c:pt>
                <c:pt idx="32">
                  <c:v>-20.660000000000082</c:v>
                </c:pt>
                <c:pt idx="33">
                  <c:v>-29.850000000000136</c:v>
                </c:pt>
              </c:numCache>
            </c:numRef>
          </c:yVal>
        </c:ser>
        <c:ser>
          <c:idx val="1"/>
          <c:order val="1"/>
          <c:tx>
            <c:v>errore rispetto z AICON</c:v>
          </c:tx>
          <c:spPr>
            <a:ln w="28575">
              <a:noFill/>
            </a:ln>
          </c:spPr>
          <c:xVal>
            <c:numRef>
              <c:f>AICON!$K$73:$K$106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AICON!$O$73:$O$106</c:f>
              <c:numCache>
                <c:formatCode>General</c:formatCode>
                <c:ptCount val="34"/>
                <c:pt idx="2">
                  <c:v>-33.83045999999996</c:v>
                </c:pt>
                <c:pt idx="3">
                  <c:v>2.4931200000000331</c:v>
                </c:pt>
                <c:pt idx="4">
                  <c:v>2.4879399999999805</c:v>
                </c:pt>
                <c:pt idx="5">
                  <c:v>2.5079099999999812</c:v>
                </c:pt>
                <c:pt idx="6">
                  <c:v>2.9661699999999769</c:v>
                </c:pt>
                <c:pt idx="7">
                  <c:v>2.8723499999999262</c:v>
                </c:pt>
                <c:pt idx="8">
                  <c:v>3.2970700000000193</c:v>
                </c:pt>
                <c:pt idx="9">
                  <c:v>2.1526199999999562</c:v>
                </c:pt>
                <c:pt idx="10">
                  <c:v>2.5949500000000398</c:v>
                </c:pt>
                <c:pt idx="11">
                  <c:v>2.4862300000000346</c:v>
                </c:pt>
                <c:pt idx="12">
                  <c:v>1.3818400000000111</c:v>
                </c:pt>
                <c:pt idx="13">
                  <c:v>1.3605400000000145</c:v>
                </c:pt>
                <c:pt idx="14">
                  <c:v>2.3415099999999711</c:v>
                </c:pt>
                <c:pt idx="15">
                  <c:v>2.2371699999999919</c:v>
                </c:pt>
                <c:pt idx="16">
                  <c:v>-1.026960000000031</c:v>
                </c:pt>
                <c:pt idx="17">
                  <c:v>-1.8277199999998857</c:v>
                </c:pt>
                <c:pt idx="18">
                  <c:v>-1.7147899999998799</c:v>
                </c:pt>
                <c:pt idx="19">
                  <c:v>-2.0609700000001112</c:v>
                </c:pt>
                <c:pt idx="20">
                  <c:v>-1.3869200000000319</c:v>
                </c:pt>
                <c:pt idx="21">
                  <c:v>-1.9613099999999122</c:v>
                </c:pt>
                <c:pt idx="22">
                  <c:v>-7.5600599999999076</c:v>
                </c:pt>
                <c:pt idx="23">
                  <c:v>-6.4780499999999392</c:v>
                </c:pt>
                <c:pt idx="24">
                  <c:v>-8.0947799999999006</c:v>
                </c:pt>
                <c:pt idx="25">
                  <c:v>-9.5923799999998209</c:v>
                </c:pt>
                <c:pt idx="26">
                  <c:v>-10.787440000000061</c:v>
                </c:pt>
                <c:pt idx="27">
                  <c:v>-6.3780700000002071</c:v>
                </c:pt>
                <c:pt idx="28">
                  <c:v>-26.855810000000019</c:v>
                </c:pt>
                <c:pt idx="29">
                  <c:v>-25.220029999999952</c:v>
                </c:pt>
                <c:pt idx="31">
                  <c:v>-5.0099999999997635</c:v>
                </c:pt>
                <c:pt idx="33">
                  <c:v>-18.176600000000235</c:v>
                </c:pt>
              </c:numCache>
            </c:numRef>
          </c:yVal>
        </c:ser>
        <c:axId val="104251776"/>
        <c:axId val="101647104"/>
      </c:scatterChart>
      <c:valAx>
        <c:axId val="104251776"/>
        <c:scaling>
          <c:orientation val="minMax"/>
        </c:scaling>
        <c:axPos val="b"/>
        <c:numFmt formatCode="General" sourceLinked="1"/>
        <c:tickLblPos val="nextTo"/>
        <c:crossAx val="101647104"/>
        <c:crosses val="autoZero"/>
        <c:crossBetween val="midCat"/>
      </c:valAx>
      <c:valAx>
        <c:axId val="101647104"/>
        <c:scaling>
          <c:orientation val="minMax"/>
        </c:scaling>
        <c:axPos val="l"/>
        <c:majorGridlines/>
        <c:numFmt formatCode="General" sourceLinked="1"/>
        <c:tickLblPos val="nextTo"/>
        <c:crossAx val="104251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AICON!$R$71</c:f>
              <c:strCache>
                <c:ptCount val="1"/>
                <c:pt idx="0">
                  <c:v>errore x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AICON!$K$73:$K$106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AICON!$R$73:$R$106</c:f>
              <c:numCache>
                <c:formatCode>General</c:formatCode>
                <c:ptCount val="34"/>
                <c:pt idx="2">
                  <c:v>-6.478680000000038</c:v>
                </c:pt>
                <c:pt idx="3">
                  <c:v>-12.746479999999959</c:v>
                </c:pt>
                <c:pt idx="4">
                  <c:v>-12.800979999999942</c:v>
                </c:pt>
                <c:pt idx="5">
                  <c:v>-12.824099999999987</c:v>
                </c:pt>
                <c:pt idx="6">
                  <c:v>-13.654239999999966</c:v>
                </c:pt>
                <c:pt idx="7">
                  <c:v>-13.704019999999979</c:v>
                </c:pt>
                <c:pt idx="8">
                  <c:v>-13.678029999999957</c:v>
                </c:pt>
                <c:pt idx="9">
                  <c:v>-16.861540000000055</c:v>
                </c:pt>
                <c:pt idx="10">
                  <c:v>-16.832069999999955</c:v>
                </c:pt>
                <c:pt idx="11">
                  <c:v>-16.890400000000028</c:v>
                </c:pt>
                <c:pt idx="12">
                  <c:v>-32.457599999999971</c:v>
                </c:pt>
                <c:pt idx="13">
                  <c:v>-32.453360000000032</c:v>
                </c:pt>
                <c:pt idx="14">
                  <c:v>-13.293450000000025</c:v>
                </c:pt>
                <c:pt idx="15">
                  <c:v>-13.22532999999995</c:v>
                </c:pt>
                <c:pt idx="16">
                  <c:v>-23.88078999999999</c:v>
                </c:pt>
                <c:pt idx="17">
                  <c:v>-23.948519999999945</c:v>
                </c:pt>
                <c:pt idx="18">
                  <c:v>-26.340460000000036</c:v>
                </c:pt>
                <c:pt idx="19">
                  <c:v>-26.427050000000008</c:v>
                </c:pt>
                <c:pt idx="20">
                  <c:v>-22.619019999999988</c:v>
                </c:pt>
                <c:pt idx="21">
                  <c:v>-22.961600000000033</c:v>
                </c:pt>
                <c:pt idx="22">
                  <c:v>-35.201950000000053</c:v>
                </c:pt>
                <c:pt idx="23">
                  <c:v>-34.939890000000013</c:v>
                </c:pt>
                <c:pt idx="24">
                  <c:v>-34.725639999999977</c:v>
                </c:pt>
                <c:pt idx="25">
                  <c:v>-34.86415999999997</c:v>
                </c:pt>
                <c:pt idx="26">
                  <c:v>-36.560960000000051</c:v>
                </c:pt>
                <c:pt idx="27">
                  <c:v>-36.632990000000014</c:v>
                </c:pt>
                <c:pt idx="28">
                  <c:v>-74.102650000000025</c:v>
                </c:pt>
                <c:pt idx="29">
                  <c:v>-74.032670000000039</c:v>
                </c:pt>
                <c:pt idx="31">
                  <c:v>-66.612719999999996</c:v>
                </c:pt>
                <c:pt idx="33">
                  <c:v>-80.078120000000013</c:v>
                </c:pt>
              </c:numCache>
            </c:numRef>
          </c:yVal>
        </c:ser>
        <c:ser>
          <c:idx val="1"/>
          <c:order val="1"/>
          <c:tx>
            <c:strRef>
              <c:f>AICON!$W$71</c:f>
              <c:strCache>
                <c:ptCount val="1"/>
                <c:pt idx="0">
                  <c:v>errore y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AICON!$K$73:$K$106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AICON!$W$73:$W$106</c:f>
              <c:numCache>
                <c:formatCode>General</c:formatCode>
                <c:ptCount val="34"/>
                <c:pt idx="2">
                  <c:v>6.3140950000000089</c:v>
                </c:pt>
                <c:pt idx="3">
                  <c:v>7.1295199999999852</c:v>
                </c:pt>
                <c:pt idx="4">
                  <c:v>7.0797400000000152</c:v>
                </c:pt>
                <c:pt idx="5">
                  <c:v>7.0986000000000047</c:v>
                </c:pt>
                <c:pt idx="6">
                  <c:v>7.3014700000000232</c:v>
                </c:pt>
                <c:pt idx="7">
                  <c:v>7.3688799999999901</c:v>
                </c:pt>
                <c:pt idx="8">
                  <c:v>7.2946599999999933</c:v>
                </c:pt>
                <c:pt idx="9">
                  <c:v>8.5026699999999948</c:v>
                </c:pt>
                <c:pt idx="10">
                  <c:v>8.482609999999994</c:v>
                </c:pt>
                <c:pt idx="11">
                  <c:v>8.5643099999999777</c:v>
                </c:pt>
                <c:pt idx="12">
                  <c:v>13.216329999999999</c:v>
                </c:pt>
                <c:pt idx="13">
                  <c:v>13.255860000000013</c:v>
                </c:pt>
                <c:pt idx="14">
                  <c:v>11.642880000000019</c:v>
                </c:pt>
                <c:pt idx="15">
                  <c:v>11.596049999999991</c:v>
                </c:pt>
                <c:pt idx="16">
                  <c:v>13.92568</c:v>
                </c:pt>
                <c:pt idx="17">
                  <c:v>13.922640000000001</c:v>
                </c:pt>
                <c:pt idx="18">
                  <c:v>17.088300000000004</c:v>
                </c:pt>
                <c:pt idx="19">
                  <c:v>17.121610000000004</c:v>
                </c:pt>
                <c:pt idx="20">
                  <c:v>18.445930000000004</c:v>
                </c:pt>
                <c:pt idx="21">
                  <c:v>18.651240000000001</c:v>
                </c:pt>
                <c:pt idx="22">
                  <c:v>21.813069999999982</c:v>
                </c:pt>
                <c:pt idx="23">
                  <c:v>21.846830000000011</c:v>
                </c:pt>
                <c:pt idx="24">
                  <c:v>24.427809999999994</c:v>
                </c:pt>
                <c:pt idx="25">
                  <c:v>24.457499999999982</c:v>
                </c:pt>
                <c:pt idx="26">
                  <c:v>25.538319999999999</c:v>
                </c:pt>
                <c:pt idx="27">
                  <c:v>25.741389999999996</c:v>
                </c:pt>
                <c:pt idx="28">
                  <c:v>150.87559999999999</c:v>
                </c:pt>
                <c:pt idx="29">
                  <c:v>150.91764000000001</c:v>
                </c:pt>
                <c:pt idx="31">
                  <c:v>165.63981999999999</c:v>
                </c:pt>
                <c:pt idx="33">
                  <c:v>175.73567</c:v>
                </c:pt>
              </c:numCache>
            </c:numRef>
          </c:yVal>
        </c:ser>
        <c:axId val="101237888"/>
        <c:axId val="125566336"/>
      </c:scatterChart>
      <c:valAx>
        <c:axId val="101237888"/>
        <c:scaling>
          <c:orientation val="minMax"/>
        </c:scaling>
        <c:axPos val="b"/>
        <c:numFmt formatCode="General" sourceLinked="1"/>
        <c:tickLblPos val="nextTo"/>
        <c:crossAx val="125566336"/>
        <c:crosses val="autoZero"/>
        <c:crossBetween val="midCat"/>
      </c:valAx>
      <c:valAx>
        <c:axId val="125566336"/>
        <c:scaling>
          <c:orientation val="minMax"/>
        </c:scaling>
        <c:axPos val="l"/>
        <c:majorGridlines/>
        <c:numFmt formatCode="General" sourceLinked="1"/>
        <c:tickLblPos val="nextTo"/>
        <c:crossAx val="101237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12357174103237106"/>
          <c:y val="4.2141294838145306E-2"/>
          <c:w val="0.70292125984251963"/>
          <c:h val="0.89719889180519141"/>
        </c:manualLayout>
      </c:layout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FilePoseExcel!$L$146:$L$179</c:f>
              <c:numCache>
                <c:formatCode>General</c:formatCode>
                <c:ptCount val="34"/>
                <c:pt idx="2">
                  <c:v>2.6939999999962438E-2</c:v>
                </c:pt>
                <c:pt idx="3">
                  <c:v>5.4936799999999568</c:v>
                </c:pt>
                <c:pt idx="4">
                  <c:v>5.552979999999943</c:v>
                </c:pt>
                <c:pt idx="5">
                  <c:v>5.573099999999986</c:v>
                </c:pt>
                <c:pt idx="6">
                  <c:v>5.1621399999999653</c:v>
                </c:pt>
                <c:pt idx="7">
                  <c:v>5.2011199999999747</c:v>
                </c:pt>
                <c:pt idx="8">
                  <c:v>5.1980299999999566</c:v>
                </c:pt>
                <c:pt idx="9">
                  <c:v>7.6350400000000533</c:v>
                </c:pt>
                <c:pt idx="10">
                  <c:v>7.6250699999999547</c:v>
                </c:pt>
                <c:pt idx="11">
                  <c:v>7.6741000000000277</c:v>
                </c:pt>
                <c:pt idx="12">
                  <c:v>22.204299999999975</c:v>
                </c:pt>
                <c:pt idx="13">
                  <c:v>22.192660000000025</c:v>
                </c:pt>
                <c:pt idx="14">
                  <c:v>2.3190500000000256</c:v>
                </c:pt>
                <c:pt idx="15">
                  <c:v>2.2506299999999477</c:v>
                </c:pt>
                <c:pt idx="16">
                  <c:v>10.58668999999999</c:v>
                </c:pt>
                <c:pt idx="17">
                  <c:v>10.662419999999948</c:v>
                </c:pt>
                <c:pt idx="18">
                  <c:v>11.850760000000035</c:v>
                </c:pt>
                <c:pt idx="19">
                  <c:v>11.909750000000008</c:v>
                </c:pt>
                <c:pt idx="20">
                  <c:v>6.1232099999999887</c:v>
                </c:pt>
                <c:pt idx="21">
                  <c:v>6.2062900000000338</c:v>
                </c:pt>
                <c:pt idx="22">
                  <c:v>16.676450000000052</c:v>
                </c:pt>
                <c:pt idx="23">
                  <c:v>16.44869000000001</c:v>
                </c:pt>
                <c:pt idx="24">
                  <c:v>14.368829999999978</c:v>
                </c:pt>
                <c:pt idx="25">
                  <c:v>14.491279999999975</c:v>
                </c:pt>
                <c:pt idx="26">
                  <c:v>13.46996000000005</c:v>
                </c:pt>
                <c:pt idx="27">
                  <c:v>13.64069000000001</c:v>
                </c:pt>
                <c:pt idx="28">
                  <c:v>12.413650000000022</c:v>
                </c:pt>
                <c:pt idx="29">
                  <c:v>49.744870000000041</c:v>
                </c:pt>
                <c:pt idx="31">
                  <c:v>40.79522</c:v>
                </c:pt>
                <c:pt idx="33">
                  <c:v>51.120820000000016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FilePoseExcel!$M$146:$M$179</c:f>
              <c:numCache>
                <c:formatCode>General</c:formatCode>
                <c:ptCount val="34"/>
                <c:pt idx="2">
                  <c:v>8.5203099999999949</c:v>
                </c:pt>
                <c:pt idx="3">
                  <c:v>9.6243000000000052</c:v>
                </c:pt>
                <c:pt idx="4">
                  <c:v>9.5748900000000106</c:v>
                </c:pt>
                <c:pt idx="5">
                  <c:v>9.5955399999999997</c:v>
                </c:pt>
                <c:pt idx="6">
                  <c:v>10.028370000000024</c:v>
                </c:pt>
                <c:pt idx="7">
                  <c:v>10.092550000000017</c:v>
                </c:pt>
                <c:pt idx="8">
                  <c:v>10.019740000000013</c:v>
                </c:pt>
                <c:pt idx="9">
                  <c:v>11.513810000000007</c:v>
                </c:pt>
                <c:pt idx="10">
                  <c:v>11.492500000000007</c:v>
                </c:pt>
                <c:pt idx="11">
                  <c:v>11.577669999999983</c:v>
                </c:pt>
                <c:pt idx="12">
                  <c:v>16.817059999999998</c:v>
                </c:pt>
                <c:pt idx="13">
                  <c:v>16.857830000000007</c:v>
                </c:pt>
                <c:pt idx="14">
                  <c:v>15.444580000000002</c:v>
                </c:pt>
                <c:pt idx="15">
                  <c:v>15.391750000000002</c:v>
                </c:pt>
                <c:pt idx="16">
                  <c:v>18.416879999999992</c:v>
                </c:pt>
                <c:pt idx="17">
                  <c:v>18.352440000000001</c:v>
                </c:pt>
                <c:pt idx="18">
                  <c:v>21.902100000000019</c:v>
                </c:pt>
                <c:pt idx="19">
                  <c:v>21.914210000000026</c:v>
                </c:pt>
                <c:pt idx="20">
                  <c:v>23.494130000000013</c:v>
                </c:pt>
                <c:pt idx="21">
                  <c:v>23.740640000000013</c:v>
                </c:pt>
                <c:pt idx="22">
                  <c:v>27.334069999999997</c:v>
                </c:pt>
                <c:pt idx="23">
                  <c:v>27.360430000000008</c:v>
                </c:pt>
                <c:pt idx="24">
                  <c:v>30.201609999999988</c:v>
                </c:pt>
                <c:pt idx="25">
                  <c:v>30.242899999999992</c:v>
                </c:pt>
                <c:pt idx="26">
                  <c:v>33.251120000000014</c:v>
                </c:pt>
                <c:pt idx="27">
                  <c:v>33.401589999999999</c:v>
                </c:pt>
                <c:pt idx="28">
                  <c:v>41.824999999999989</c:v>
                </c:pt>
                <c:pt idx="29">
                  <c:v>158.72504000000001</c:v>
                </c:pt>
                <c:pt idx="31">
                  <c:v>174.28811999999999</c:v>
                </c:pt>
                <c:pt idx="33">
                  <c:v>184.10586999999998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FilePoseExcel!$K$146:$K$179</c:f>
              <c:numCache>
                <c:formatCode>General</c:formatCode>
                <c:ptCount val="34"/>
                <c:pt idx="2">
                  <c:v>41.919459999999958</c:v>
                </c:pt>
                <c:pt idx="3">
                  <c:v>7.461879999999951</c:v>
                </c:pt>
                <c:pt idx="4">
                  <c:v>7.4800599999999804</c:v>
                </c:pt>
                <c:pt idx="5">
                  <c:v>7.4520899999999983</c:v>
                </c:pt>
                <c:pt idx="6">
                  <c:v>8.2428299999999695</c:v>
                </c:pt>
                <c:pt idx="7">
                  <c:v>8.3166500000000383</c:v>
                </c:pt>
                <c:pt idx="8">
                  <c:v>7.915930000000003</c:v>
                </c:pt>
                <c:pt idx="9">
                  <c:v>11.15337999999997</c:v>
                </c:pt>
                <c:pt idx="10">
                  <c:v>10.668049999999994</c:v>
                </c:pt>
                <c:pt idx="11">
                  <c:v>10.79876999999999</c:v>
                </c:pt>
                <c:pt idx="12">
                  <c:v>10.907159999999976</c:v>
                </c:pt>
                <c:pt idx="13">
                  <c:v>10.925460000000044</c:v>
                </c:pt>
                <c:pt idx="14">
                  <c:v>14.282489999999939</c:v>
                </c:pt>
                <c:pt idx="15">
                  <c:v>14.328829999999925</c:v>
                </c:pt>
                <c:pt idx="16">
                  <c:v>21.089960000000019</c:v>
                </c:pt>
                <c:pt idx="17">
                  <c:v>21.196720000000028</c:v>
                </c:pt>
                <c:pt idx="18">
                  <c:v>24.728790000000004</c:v>
                </c:pt>
                <c:pt idx="19">
                  <c:v>24.892969999999991</c:v>
                </c:pt>
                <c:pt idx="20">
                  <c:v>33.353919999999903</c:v>
                </c:pt>
                <c:pt idx="21">
                  <c:v>31.54031000000009</c:v>
                </c:pt>
                <c:pt idx="22">
                  <c:v>44.560060000000021</c:v>
                </c:pt>
                <c:pt idx="23">
                  <c:v>43.788049999999998</c:v>
                </c:pt>
                <c:pt idx="24">
                  <c:v>53.984780000000001</c:v>
                </c:pt>
                <c:pt idx="25">
                  <c:v>55.402379999999994</c:v>
                </c:pt>
                <c:pt idx="26">
                  <c:v>41.077440000000024</c:v>
                </c:pt>
                <c:pt idx="27">
                  <c:v>37.198069999999916</c:v>
                </c:pt>
                <c:pt idx="28">
                  <c:v>59.27419000000009</c:v>
                </c:pt>
                <c:pt idx="29">
                  <c:v>58.330030000000079</c:v>
                </c:pt>
                <c:pt idx="31">
                  <c:v>43.430000000000064</c:v>
                </c:pt>
                <c:pt idx="33">
                  <c:v>36.436600000000226</c:v>
                </c:pt>
              </c:numCache>
            </c:numRef>
          </c:yVal>
        </c:ser>
        <c:axId val="99701120"/>
        <c:axId val="99702656"/>
      </c:scatterChart>
      <c:valAx>
        <c:axId val="9970112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99702656"/>
        <c:crosses val="autoZero"/>
        <c:crossBetween val="midCat"/>
      </c:valAx>
      <c:valAx>
        <c:axId val="99702656"/>
        <c:scaling>
          <c:orientation val="minMax"/>
        </c:scaling>
        <c:axPos val="l"/>
        <c:majorGridlines/>
        <c:numFmt formatCode="General" sourceLinked="1"/>
        <c:tickLblPos val="nextTo"/>
        <c:crossAx val="997011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9.5793963254593259E-2"/>
          <c:y val="5.6030183727034118E-2"/>
          <c:w val="0.70476859142607173"/>
          <c:h val="0.89719889180519141"/>
        </c:manualLayout>
      </c:layout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FilePoseExcel!$O$146:$O$179</c:f>
              <c:numCache>
                <c:formatCode>General</c:formatCode>
                <c:ptCount val="34"/>
                <c:pt idx="2">
                  <c:v>8.8670000000037774E-2</c:v>
                </c:pt>
                <c:pt idx="3">
                  <c:v>5.5233799999999587</c:v>
                </c:pt>
                <c:pt idx="4">
                  <c:v>5.5741799999999415</c:v>
                </c:pt>
                <c:pt idx="5">
                  <c:v>5.5987999999999847</c:v>
                </c:pt>
                <c:pt idx="6">
                  <c:v>5.5014399999999668</c:v>
                </c:pt>
                <c:pt idx="7">
                  <c:v>5.5504199999999742</c:v>
                </c:pt>
                <c:pt idx="8">
                  <c:v>5.5324299999999553</c:v>
                </c:pt>
                <c:pt idx="9">
                  <c:v>7.8347400000000569</c:v>
                </c:pt>
                <c:pt idx="10">
                  <c:v>7.8133699999999529</c:v>
                </c:pt>
                <c:pt idx="11">
                  <c:v>7.8690000000000282</c:v>
                </c:pt>
                <c:pt idx="12">
                  <c:v>22.513699999999979</c:v>
                </c:pt>
                <c:pt idx="13">
                  <c:v>22.50596000000003</c:v>
                </c:pt>
                <c:pt idx="14">
                  <c:v>2.471750000000025</c:v>
                </c:pt>
                <c:pt idx="15">
                  <c:v>2.4027299999999485</c:v>
                </c:pt>
                <c:pt idx="16">
                  <c:v>11.223389999999988</c:v>
                </c:pt>
                <c:pt idx="17">
                  <c:v>11.241919999999951</c:v>
                </c:pt>
                <c:pt idx="18">
                  <c:v>11.866560000000035</c:v>
                </c:pt>
                <c:pt idx="19">
                  <c:v>11.952850000000009</c:v>
                </c:pt>
                <c:pt idx="20">
                  <c:v>6.3319199999999878</c:v>
                </c:pt>
                <c:pt idx="21">
                  <c:v>6.6643100000000342</c:v>
                </c:pt>
                <c:pt idx="22">
                  <c:v>17.013750000000051</c:v>
                </c:pt>
                <c:pt idx="23">
                  <c:v>16.77179000000001</c:v>
                </c:pt>
                <c:pt idx="24">
                  <c:v>14.740529999999978</c:v>
                </c:pt>
                <c:pt idx="25">
                  <c:v>14.855279999999976</c:v>
                </c:pt>
                <c:pt idx="26">
                  <c:v>14.784460000000053</c:v>
                </c:pt>
                <c:pt idx="27">
                  <c:v>14.935990000000009</c:v>
                </c:pt>
                <c:pt idx="28">
                  <c:v>50.439950000000017</c:v>
                </c:pt>
                <c:pt idx="29">
                  <c:v>50.410370000000036</c:v>
                </c:pt>
                <c:pt idx="31">
                  <c:v>41.497820000000004</c:v>
                </c:pt>
                <c:pt idx="33">
                  <c:v>52.972320000000018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FilePoseExcel!$P$146:$P$179</c:f>
              <c:numCache>
                <c:formatCode>General</c:formatCode>
                <c:ptCount val="34"/>
                <c:pt idx="2">
                  <c:v>8.6982000000000141</c:v>
                </c:pt>
                <c:pt idx="3">
                  <c:v>9.8170900000000074</c:v>
                </c:pt>
                <c:pt idx="4">
                  <c:v>9.7786500000000274</c:v>
                </c:pt>
                <c:pt idx="5">
                  <c:v>9.7960700000000145</c:v>
                </c:pt>
                <c:pt idx="6">
                  <c:v>10.311470000000014</c:v>
                </c:pt>
                <c:pt idx="7">
                  <c:v>10.389730000000014</c:v>
                </c:pt>
                <c:pt idx="8">
                  <c:v>10.302449999999993</c:v>
                </c:pt>
                <c:pt idx="9">
                  <c:v>11.847280000000012</c:v>
                </c:pt>
                <c:pt idx="10">
                  <c:v>11.814889999999991</c:v>
                </c:pt>
                <c:pt idx="11">
                  <c:v>11.89806999999999</c:v>
                </c:pt>
                <c:pt idx="12">
                  <c:v>16.921289999999999</c:v>
                </c:pt>
                <c:pt idx="13">
                  <c:v>16.967620000000011</c:v>
                </c:pt>
                <c:pt idx="14">
                  <c:v>15.613980000000026</c:v>
                </c:pt>
                <c:pt idx="15">
                  <c:v>15.566249999999997</c:v>
                </c:pt>
                <c:pt idx="16">
                  <c:v>18.585980000000006</c:v>
                </c:pt>
                <c:pt idx="17">
                  <c:v>18.633139999999997</c:v>
                </c:pt>
                <c:pt idx="18">
                  <c:v>22.352100000000007</c:v>
                </c:pt>
                <c:pt idx="19">
                  <c:v>22.395510000000002</c:v>
                </c:pt>
                <c:pt idx="20">
                  <c:v>24.332729999999998</c:v>
                </c:pt>
                <c:pt idx="21">
                  <c:v>24.547140000000013</c:v>
                </c:pt>
                <c:pt idx="22">
                  <c:v>28.414370000000019</c:v>
                </c:pt>
                <c:pt idx="23">
                  <c:v>28.44122999999999</c:v>
                </c:pt>
                <c:pt idx="24">
                  <c:v>31.642509999999987</c:v>
                </c:pt>
                <c:pt idx="25">
                  <c:v>31.685200000000009</c:v>
                </c:pt>
                <c:pt idx="26">
                  <c:v>33.426220000000001</c:v>
                </c:pt>
                <c:pt idx="27">
                  <c:v>33.601490000000013</c:v>
                </c:pt>
                <c:pt idx="28">
                  <c:v>159.90899999999999</c:v>
                </c:pt>
                <c:pt idx="29">
                  <c:v>159.94834000000003</c:v>
                </c:pt>
                <c:pt idx="31">
                  <c:v>175.29022000000001</c:v>
                </c:pt>
                <c:pt idx="33">
                  <c:v>186.06117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FilePoseExcel!$N$146:$N$179</c:f>
              <c:numCache>
                <c:formatCode>General</c:formatCode>
                <c:ptCount val="34"/>
                <c:pt idx="2">
                  <c:v>35.53746000000001</c:v>
                </c:pt>
                <c:pt idx="3">
                  <c:v>50.239120000000014</c:v>
                </c:pt>
                <c:pt idx="4">
                  <c:v>50.25594000000001</c:v>
                </c:pt>
                <c:pt idx="5">
                  <c:v>0.82391000000001213</c:v>
                </c:pt>
                <c:pt idx="6">
                  <c:v>53.315170000000023</c:v>
                </c:pt>
                <c:pt idx="7">
                  <c:v>53.341349999999977</c:v>
                </c:pt>
                <c:pt idx="8">
                  <c:v>1.1100700000000074</c:v>
                </c:pt>
                <c:pt idx="9">
                  <c:v>51.066619999999944</c:v>
                </c:pt>
                <c:pt idx="10">
                  <c:v>51.493949999999984</c:v>
                </c:pt>
                <c:pt idx="11">
                  <c:v>1.0229999999978645E-2</c:v>
                </c:pt>
                <c:pt idx="12">
                  <c:v>54.003839999999968</c:v>
                </c:pt>
                <c:pt idx="13">
                  <c:v>53.880539999999996</c:v>
                </c:pt>
                <c:pt idx="14">
                  <c:v>45.541510000000017</c:v>
                </c:pt>
                <c:pt idx="15">
                  <c:v>45.56416999999999</c:v>
                </c:pt>
                <c:pt idx="16">
                  <c:v>97.440039999999954</c:v>
                </c:pt>
                <c:pt idx="17">
                  <c:v>97.372280000000046</c:v>
                </c:pt>
                <c:pt idx="18">
                  <c:v>97.841209999999933</c:v>
                </c:pt>
                <c:pt idx="19">
                  <c:v>97.249030000000062</c:v>
                </c:pt>
                <c:pt idx="20">
                  <c:v>93.087080000000014</c:v>
                </c:pt>
                <c:pt idx="21">
                  <c:v>92.676690000000008</c:v>
                </c:pt>
                <c:pt idx="22">
                  <c:v>98.473940000000084</c:v>
                </c:pt>
                <c:pt idx="23">
                  <c:v>98.19295000000011</c:v>
                </c:pt>
                <c:pt idx="24">
                  <c:v>88.875220000000127</c:v>
                </c:pt>
                <c:pt idx="25">
                  <c:v>89.707620000000134</c:v>
                </c:pt>
                <c:pt idx="26">
                  <c:v>85.202559999999949</c:v>
                </c:pt>
                <c:pt idx="27">
                  <c:v>83.971929999999929</c:v>
                </c:pt>
                <c:pt idx="28">
                  <c:v>81.75418999999988</c:v>
                </c:pt>
                <c:pt idx="29">
                  <c:v>86.129969999999958</c:v>
                </c:pt>
                <c:pt idx="31">
                  <c:v>75.760000000000218</c:v>
                </c:pt>
                <c:pt idx="33">
                  <c:v>86.063399999999774</c:v>
                </c:pt>
              </c:numCache>
            </c:numRef>
          </c:yVal>
        </c:ser>
        <c:axId val="99739904"/>
        <c:axId val="99995648"/>
      </c:scatterChart>
      <c:valAx>
        <c:axId val="9973990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99995648"/>
        <c:crosses val="autoZero"/>
        <c:crossBetween val="midCat"/>
      </c:valAx>
      <c:valAx>
        <c:axId val="99995648"/>
        <c:scaling>
          <c:orientation val="minMax"/>
        </c:scaling>
        <c:axPos val="l"/>
        <c:majorGridlines/>
        <c:numFmt formatCode="General" sourceLinked="1"/>
        <c:tickLblPos val="nextTo"/>
        <c:crossAx val="9973990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478972</xdr:colOff>
      <xdr:row>4</xdr:row>
      <xdr:rowOff>32657</xdr:rowOff>
    </xdr:from>
    <xdr:to>
      <xdr:col>39</xdr:col>
      <xdr:colOff>337458</xdr:colOff>
      <xdr:row>34</xdr:row>
      <xdr:rowOff>32657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217714</xdr:colOff>
      <xdr:row>36</xdr:row>
      <xdr:rowOff>54429</xdr:rowOff>
    </xdr:from>
    <xdr:to>
      <xdr:col>28</xdr:col>
      <xdr:colOff>609599</xdr:colOff>
      <xdr:row>60</xdr:row>
      <xdr:rowOff>174171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478972</xdr:colOff>
      <xdr:row>221</xdr:row>
      <xdr:rowOff>108857</xdr:rowOff>
    </xdr:from>
    <xdr:to>
      <xdr:col>26</xdr:col>
      <xdr:colOff>250372</xdr:colOff>
      <xdr:row>240</xdr:row>
      <xdr:rowOff>152400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121723</xdr:colOff>
      <xdr:row>39</xdr:row>
      <xdr:rowOff>52448</xdr:rowOff>
    </xdr:from>
    <xdr:to>
      <xdr:col>20</xdr:col>
      <xdr:colOff>463138</xdr:colOff>
      <xdr:row>67</xdr:row>
      <xdr:rowOff>41564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96982</xdr:colOff>
      <xdr:row>39</xdr:row>
      <xdr:rowOff>83127</xdr:rowOff>
    </xdr:from>
    <xdr:to>
      <xdr:col>33</xdr:col>
      <xdr:colOff>360219</xdr:colOff>
      <xdr:row>66</xdr:row>
      <xdr:rowOff>124691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124691</xdr:colOff>
      <xdr:row>107</xdr:row>
      <xdr:rowOff>138545</xdr:rowOff>
    </xdr:from>
    <xdr:to>
      <xdr:col>20</xdr:col>
      <xdr:colOff>554182</xdr:colOff>
      <xdr:row>131</xdr:row>
      <xdr:rowOff>83126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249382</xdr:colOff>
      <xdr:row>107</xdr:row>
      <xdr:rowOff>55418</xdr:rowOff>
    </xdr:from>
    <xdr:to>
      <xdr:col>34</xdr:col>
      <xdr:colOff>235528</xdr:colOff>
      <xdr:row>132</xdr:row>
      <xdr:rowOff>27709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</xdr:colOff>
      <xdr:row>185</xdr:row>
      <xdr:rowOff>144780</xdr:rowOff>
    </xdr:from>
    <xdr:to>
      <xdr:col>11</xdr:col>
      <xdr:colOff>274320</xdr:colOff>
      <xdr:row>200</xdr:row>
      <xdr:rowOff>144780</xdr:rowOff>
    </xdr:to>
    <xdr:graphicFrame macro="">
      <xdr:nvGraphicFramePr>
        <xdr:cNvPr id="1025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469174</xdr:colOff>
      <xdr:row>185</xdr:row>
      <xdr:rowOff>76200</xdr:rowOff>
    </xdr:from>
    <xdr:to>
      <xdr:col>21</xdr:col>
      <xdr:colOff>174171</xdr:colOff>
      <xdr:row>200</xdr:row>
      <xdr:rowOff>76200</xdr:rowOff>
    </xdr:to>
    <xdr:graphicFrame macro="">
      <xdr:nvGraphicFramePr>
        <xdr:cNvPr id="1026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426720</xdr:colOff>
      <xdr:row>185</xdr:row>
      <xdr:rowOff>30480</xdr:rowOff>
    </xdr:from>
    <xdr:to>
      <xdr:col>30</xdr:col>
      <xdr:colOff>541020</xdr:colOff>
      <xdr:row>200</xdr:row>
      <xdr:rowOff>68580</xdr:rowOff>
    </xdr:to>
    <xdr:graphicFrame macro="">
      <xdr:nvGraphicFramePr>
        <xdr:cNvPr id="1027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249380</xdr:colOff>
      <xdr:row>142</xdr:row>
      <xdr:rowOff>13855</xdr:rowOff>
    </xdr:from>
    <xdr:to>
      <xdr:col>41</xdr:col>
      <xdr:colOff>228600</xdr:colOff>
      <xdr:row>162</xdr:row>
      <xdr:rowOff>10886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381000</xdr:colOff>
      <xdr:row>209</xdr:row>
      <xdr:rowOff>97972</xdr:rowOff>
    </xdr:from>
    <xdr:to>
      <xdr:col>27</xdr:col>
      <xdr:colOff>141514</xdr:colOff>
      <xdr:row>230</xdr:row>
      <xdr:rowOff>152400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221673</xdr:colOff>
      <xdr:row>351</xdr:row>
      <xdr:rowOff>55418</xdr:rowOff>
    </xdr:from>
    <xdr:to>
      <xdr:col>32</xdr:col>
      <xdr:colOff>318655</xdr:colOff>
      <xdr:row>377</xdr:row>
      <xdr:rowOff>27709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453241</xdr:colOff>
      <xdr:row>426</xdr:row>
      <xdr:rowOff>9897</xdr:rowOff>
    </xdr:from>
    <xdr:to>
      <xdr:col>31</xdr:col>
      <xdr:colOff>152400</xdr:colOff>
      <xdr:row>453</xdr:row>
      <xdr:rowOff>83128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110837</xdr:colOff>
      <xdr:row>315</xdr:row>
      <xdr:rowOff>124691</xdr:rowOff>
    </xdr:from>
    <xdr:to>
      <xdr:col>30</xdr:col>
      <xdr:colOff>166255</xdr:colOff>
      <xdr:row>341</xdr:row>
      <xdr:rowOff>96983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13853</xdr:colOff>
      <xdr:row>277</xdr:row>
      <xdr:rowOff>152399</xdr:rowOff>
    </xdr:from>
    <xdr:to>
      <xdr:col>31</xdr:col>
      <xdr:colOff>96982</xdr:colOff>
      <xdr:row>305</xdr:row>
      <xdr:rowOff>138545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568035</xdr:colOff>
      <xdr:row>463</xdr:row>
      <xdr:rowOff>77189</xdr:rowOff>
    </xdr:from>
    <xdr:to>
      <xdr:col>30</xdr:col>
      <xdr:colOff>576942</xdr:colOff>
      <xdr:row>491</xdr:row>
      <xdr:rowOff>152399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499</xdr:row>
      <xdr:rowOff>0</xdr:rowOff>
    </xdr:from>
    <xdr:to>
      <xdr:col>31</xdr:col>
      <xdr:colOff>8907</xdr:colOff>
      <xdr:row>527</xdr:row>
      <xdr:rowOff>75210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526473</xdr:colOff>
      <xdr:row>533</xdr:row>
      <xdr:rowOff>83127</xdr:rowOff>
    </xdr:from>
    <xdr:to>
      <xdr:col>30</xdr:col>
      <xdr:colOff>235527</xdr:colOff>
      <xdr:row>562</xdr:row>
      <xdr:rowOff>152400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575</xdr:row>
      <xdr:rowOff>13856</xdr:rowOff>
    </xdr:from>
    <xdr:to>
      <xdr:col>29</xdr:col>
      <xdr:colOff>41563</xdr:colOff>
      <xdr:row>600</xdr:row>
      <xdr:rowOff>55418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96982</xdr:colOff>
      <xdr:row>609</xdr:row>
      <xdr:rowOff>69273</xdr:rowOff>
    </xdr:from>
    <xdr:to>
      <xdr:col>30</xdr:col>
      <xdr:colOff>152400</xdr:colOff>
      <xdr:row>638</xdr:row>
      <xdr:rowOff>166255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290944</xdr:colOff>
      <xdr:row>645</xdr:row>
      <xdr:rowOff>41562</xdr:rowOff>
    </xdr:from>
    <xdr:to>
      <xdr:col>29</xdr:col>
      <xdr:colOff>554181</xdr:colOff>
      <xdr:row>673</xdr:row>
      <xdr:rowOff>41563</xdr:rowOff>
    </xdr:to>
    <xdr:graphicFrame macro="">
      <xdr:nvGraphicFramePr>
        <xdr:cNvPr id="16" name="Gra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554181</xdr:colOff>
      <xdr:row>683</xdr:row>
      <xdr:rowOff>27709</xdr:rowOff>
    </xdr:from>
    <xdr:to>
      <xdr:col>29</xdr:col>
      <xdr:colOff>540326</xdr:colOff>
      <xdr:row>712</xdr:row>
      <xdr:rowOff>96982</xdr:rowOff>
    </xdr:to>
    <xdr:graphicFrame macro="">
      <xdr:nvGraphicFramePr>
        <xdr:cNvPr id="17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ilePose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lePose_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ilePose_1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ilePose_1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ilePose165x165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ilePoseAICON_1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ilePoseAICON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lePos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57"/>
  <sheetViews>
    <sheetView topLeftCell="A235" workbookViewId="0">
      <selection activeCell="C224" sqref="C224:H257"/>
    </sheetView>
  </sheetViews>
  <sheetFormatPr defaultRowHeight="14.4"/>
  <cols>
    <col min="1" max="1" width="9" bestFit="1" customWidth="1"/>
    <col min="2" max="2" width="8.109375" bestFit="1" customWidth="1"/>
    <col min="3" max="3" width="9" bestFit="1" customWidth="1"/>
    <col min="4" max="4" width="10.6640625" bestFit="1" customWidth="1"/>
    <col min="5" max="5" width="8.6640625" bestFit="1" customWidth="1"/>
    <col min="6" max="6" width="10.77734375" bestFit="1" customWidth="1"/>
    <col min="7" max="7" width="10.88671875" bestFit="1" customWidth="1"/>
    <col min="8" max="8" width="8" bestFit="1" customWidth="1"/>
    <col min="9" max="9" width="6.5546875" bestFit="1" customWidth="1"/>
    <col min="10" max="10" width="5.6640625" bestFit="1" customWidth="1"/>
    <col min="11" max="11" width="4.88671875" bestFit="1" customWidth="1"/>
    <col min="12" max="12" width="8.44140625" bestFit="1" customWidth="1"/>
  </cols>
  <sheetData>
    <row r="1" spans="1:9">
      <c r="A1" t="s">
        <v>0</v>
      </c>
      <c r="B1" t="s">
        <v>1</v>
      </c>
      <c r="C1" t="s">
        <v>36</v>
      </c>
      <c r="D1" t="s">
        <v>3</v>
      </c>
      <c r="E1" t="s">
        <v>28</v>
      </c>
      <c r="F1" t="s">
        <v>29</v>
      </c>
      <c r="G1" t="s">
        <v>30</v>
      </c>
    </row>
    <row r="2" spans="1:9">
      <c r="A2" t="s">
        <v>6</v>
      </c>
      <c r="B2" s="20">
        <v>4.1666666666666664E-2</v>
      </c>
      <c r="C2">
        <v>91.180999999999997</v>
      </c>
      <c r="D2">
        <v>-2.65577</v>
      </c>
      <c r="E2">
        <v>179.351</v>
      </c>
      <c r="F2">
        <v>0.51915800000000001</v>
      </c>
      <c r="G2">
        <v>0.121184</v>
      </c>
      <c r="H2">
        <v>36.818399999999997</v>
      </c>
      <c r="I2">
        <v>20</v>
      </c>
    </row>
    <row r="3" spans="1:9">
      <c r="A3" t="s">
        <v>6</v>
      </c>
      <c r="B3" s="20">
        <v>8.3333333333333329E-2</v>
      </c>
      <c r="C3">
        <v>91.188400000000001</v>
      </c>
      <c r="D3">
        <v>-2.3523999999999998</v>
      </c>
      <c r="E3">
        <v>179.56100000000001</v>
      </c>
      <c r="F3">
        <v>0.51714499999999997</v>
      </c>
      <c r="G3">
        <v>0.12359199999999999</v>
      </c>
      <c r="H3">
        <v>36.801400000000001</v>
      </c>
      <c r="I3">
        <v>20</v>
      </c>
    </row>
    <row r="4" spans="1:9">
      <c r="A4" t="s">
        <v>6</v>
      </c>
      <c r="B4" s="20">
        <v>0.125</v>
      </c>
      <c r="C4">
        <v>91.209500000000006</v>
      </c>
      <c r="D4">
        <v>-2.1804299999999999</v>
      </c>
      <c r="E4">
        <v>179.81899999999999</v>
      </c>
      <c r="F4">
        <v>0.51532800000000001</v>
      </c>
      <c r="G4">
        <v>0.12590899999999999</v>
      </c>
      <c r="H4">
        <v>36.8001</v>
      </c>
      <c r="I4">
        <v>20</v>
      </c>
    </row>
    <row r="5" spans="1:9">
      <c r="A5" t="s">
        <v>6</v>
      </c>
      <c r="B5" s="20">
        <v>0.16666666666666666</v>
      </c>
      <c r="C5">
        <v>91.321200000000005</v>
      </c>
      <c r="D5">
        <v>-0.53446000000000005</v>
      </c>
      <c r="E5">
        <v>179.47499999999999</v>
      </c>
      <c r="F5">
        <v>1.4801299999999999</v>
      </c>
      <c r="G5">
        <v>-0.167627</v>
      </c>
      <c r="H5">
        <v>41.914999999999999</v>
      </c>
      <c r="I5">
        <v>20</v>
      </c>
    </row>
    <row r="6" spans="1:9">
      <c r="A6" t="s">
        <v>6</v>
      </c>
      <c r="B6" s="20">
        <v>0.20833333333333334</v>
      </c>
      <c r="C6">
        <v>91.318799999999996</v>
      </c>
      <c r="D6">
        <v>-0.49859599999999998</v>
      </c>
      <c r="E6">
        <v>179.30600000000001</v>
      </c>
      <c r="F6">
        <v>1.48302</v>
      </c>
      <c r="G6">
        <v>-0.167014</v>
      </c>
      <c r="H6">
        <v>41.917400000000001</v>
      </c>
      <c r="I6">
        <v>20</v>
      </c>
    </row>
    <row r="7" spans="1:9">
      <c r="A7" t="s">
        <v>6</v>
      </c>
      <c r="B7" s="20">
        <v>0.25</v>
      </c>
      <c r="C7">
        <v>91.337900000000005</v>
      </c>
      <c r="D7">
        <v>-0.48453600000000002</v>
      </c>
      <c r="E7">
        <v>179.398</v>
      </c>
      <c r="F7">
        <v>1.48167</v>
      </c>
      <c r="G7">
        <v>-0.167041</v>
      </c>
      <c r="H7">
        <v>41.914900000000003</v>
      </c>
      <c r="I7">
        <v>20</v>
      </c>
    </row>
    <row r="8" spans="1:9">
      <c r="A8" t="s">
        <v>6</v>
      </c>
      <c r="B8" s="20">
        <v>0.29166666666666669</v>
      </c>
      <c r="C8">
        <v>91.290599999999998</v>
      </c>
      <c r="D8">
        <v>-2.1823600000000001</v>
      </c>
      <c r="E8">
        <v>-178.828</v>
      </c>
      <c r="F8">
        <v>1.61669</v>
      </c>
      <c r="G8">
        <v>-0.54553700000000005</v>
      </c>
      <c r="H8">
        <v>47.246200000000002</v>
      </c>
      <c r="I8">
        <v>20</v>
      </c>
    </row>
    <row r="9" spans="1:9">
      <c r="A9" t="s">
        <v>6</v>
      </c>
      <c r="B9" s="20">
        <v>0.33333333333333331</v>
      </c>
      <c r="C9">
        <v>91.304299999999998</v>
      </c>
      <c r="D9">
        <v>-1.74295</v>
      </c>
      <c r="E9">
        <v>-178.648</v>
      </c>
      <c r="F9">
        <v>1.61849</v>
      </c>
      <c r="G9">
        <v>-0.54094299999999995</v>
      </c>
      <c r="H9">
        <v>47.253799999999998</v>
      </c>
      <c r="I9">
        <v>20</v>
      </c>
    </row>
    <row r="10" spans="1:9">
      <c r="A10" t="s">
        <v>6</v>
      </c>
      <c r="B10" s="20">
        <v>0.375</v>
      </c>
      <c r="C10">
        <v>91.276899999999998</v>
      </c>
      <c r="D10">
        <v>-2.2103100000000002</v>
      </c>
      <c r="E10">
        <v>-178.89</v>
      </c>
      <c r="F10">
        <v>1.6163700000000001</v>
      </c>
      <c r="G10">
        <v>-0.54463200000000001</v>
      </c>
      <c r="H10">
        <v>47.214399999999998</v>
      </c>
      <c r="I10">
        <v>20</v>
      </c>
    </row>
    <row r="11" spans="1:9">
      <c r="A11" t="s">
        <v>6</v>
      </c>
      <c r="B11" s="20">
        <v>0.41666666666666669</v>
      </c>
      <c r="C11">
        <v>91.349800000000002</v>
      </c>
      <c r="D11">
        <v>-2.0155799999999999</v>
      </c>
      <c r="E11">
        <v>179.583</v>
      </c>
      <c r="F11">
        <v>2.2765599999999999</v>
      </c>
      <c r="G11">
        <v>-0.82911599999999996</v>
      </c>
      <c r="H11">
        <v>52.543999999999997</v>
      </c>
      <c r="I11">
        <v>20</v>
      </c>
    </row>
    <row r="12" spans="1:9">
      <c r="A12" t="s">
        <v>6</v>
      </c>
      <c r="B12" s="20">
        <v>0.45833333333333331</v>
      </c>
      <c r="C12">
        <v>91.340100000000007</v>
      </c>
      <c r="D12">
        <v>-2.2833399999999999</v>
      </c>
      <c r="E12">
        <v>179.483</v>
      </c>
      <c r="F12">
        <v>2.2763200000000001</v>
      </c>
      <c r="G12">
        <v>-0.82909100000000002</v>
      </c>
      <c r="H12">
        <v>52.495600000000003</v>
      </c>
      <c r="I12">
        <v>20</v>
      </c>
    </row>
    <row r="13" spans="1:9">
      <c r="A13" t="s">
        <v>6</v>
      </c>
      <c r="B13" s="20">
        <v>0.5</v>
      </c>
      <c r="C13">
        <v>91.336600000000004</v>
      </c>
      <c r="D13">
        <v>-2.1638600000000001</v>
      </c>
      <c r="E13">
        <v>179.68199999999999</v>
      </c>
      <c r="F13">
        <v>2.27589</v>
      </c>
      <c r="G13">
        <v>-0.82713400000000004</v>
      </c>
      <c r="H13">
        <v>52.508200000000002</v>
      </c>
      <c r="I13">
        <v>20</v>
      </c>
    </row>
    <row r="14" spans="1:9">
      <c r="A14" t="s">
        <v>6</v>
      </c>
      <c r="B14" s="20">
        <v>0.54166666666666663</v>
      </c>
      <c r="C14">
        <v>91.039100000000005</v>
      </c>
      <c r="D14">
        <v>-0.28685699999999997</v>
      </c>
      <c r="E14">
        <v>179.32599999999999</v>
      </c>
      <c r="F14">
        <v>3.9140799999999998</v>
      </c>
      <c r="G14">
        <v>-0.78681699999999999</v>
      </c>
      <c r="H14">
        <v>57.871099999999998</v>
      </c>
      <c r="I14">
        <v>20</v>
      </c>
    </row>
    <row r="15" spans="1:9">
      <c r="A15" t="s">
        <v>6</v>
      </c>
      <c r="B15" s="20">
        <v>0.58333333333333337</v>
      </c>
      <c r="C15">
        <v>91.017499999999998</v>
      </c>
      <c r="D15">
        <v>-3.4463500000000001E-2</v>
      </c>
      <c r="E15">
        <v>179.696</v>
      </c>
      <c r="F15">
        <v>3.90896</v>
      </c>
      <c r="G15">
        <v>-0.78679299999999996</v>
      </c>
      <c r="H15">
        <v>57.870800000000003</v>
      </c>
      <c r="I15">
        <v>20</v>
      </c>
    </row>
    <row r="16" spans="1:9">
      <c r="A16" t="s">
        <v>6</v>
      </c>
      <c r="B16" s="20">
        <v>0.625</v>
      </c>
      <c r="C16">
        <v>91.034300000000002</v>
      </c>
      <c r="D16">
        <v>-2.8102</v>
      </c>
      <c r="E16">
        <v>175.85400000000001</v>
      </c>
      <c r="F16">
        <v>1.9350400000000001</v>
      </c>
      <c r="G16">
        <v>-1.33274</v>
      </c>
      <c r="H16">
        <v>62.850299999999997</v>
      </c>
      <c r="I16">
        <v>20</v>
      </c>
    </row>
    <row r="17" spans="1:9">
      <c r="A17" t="s">
        <v>6</v>
      </c>
      <c r="B17" s="20">
        <v>0.66666666666666663</v>
      </c>
      <c r="C17">
        <v>91.070499999999996</v>
      </c>
      <c r="D17">
        <v>-2.63564</v>
      </c>
      <c r="E17">
        <v>175.839</v>
      </c>
      <c r="F17">
        <v>1.9360299999999999</v>
      </c>
      <c r="G17">
        <v>-1.3337399999999999</v>
      </c>
      <c r="H17">
        <v>62.856499999999997</v>
      </c>
      <c r="I17">
        <v>20</v>
      </c>
    </row>
    <row r="18" spans="1:9">
      <c r="A18" t="s">
        <v>6</v>
      </c>
      <c r="B18" s="20">
        <v>0.70833333333333337</v>
      </c>
      <c r="C18">
        <v>91.1691</v>
      </c>
      <c r="D18">
        <v>2.72254</v>
      </c>
      <c r="E18">
        <v>-171.53700000000001</v>
      </c>
      <c r="F18">
        <v>2.09063</v>
      </c>
      <c r="G18">
        <v>-1.86836</v>
      </c>
      <c r="H18">
        <v>73.303399999999996</v>
      </c>
      <c r="I18">
        <v>20</v>
      </c>
    </row>
    <row r="19" spans="1:9">
      <c r="A19" t="s">
        <v>6</v>
      </c>
      <c r="B19" s="20">
        <v>0.75</v>
      </c>
      <c r="C19">
        <v>91.1708</v>
      </c>
      <c r="D19">
        <v>2.7462800000000001</v>
      </c>
      <c r="E19">
        <v>-171.41300000000001</v>
      </c>
      <c r="F19">
        <v>2.0897899999999998</v>
      </c>
      <c r="G19">
        <v>-1.8691899999999999</v>
      </c>
      <c r="H19">
        <v>73.315600000000003</v>
      </c>
      <c r="I19">
        <v>20</v>
      </c>
    </row>
    <row r="20" spans="1:9">
      <c r="A20" t="s">
        <v>6</v>
      </c>
      <c r="B20" s="20">
        <v>0.79166666666666663</v>
      </c>
      <c r="C20">
        <v>91.013599999999997</v>
      </c>
      <c r="D20">
        <v>0.83755500000000005</v>
      </c>
      <c r="E20">
        <v>173.548</v>
      </c>
      <c r="F20">
        <v>1.4211499999999999</v>
      </c>
      <c r="G20">
        <v>-2.4224000000000001</v>
      </c>
      <c r="H20">
        <v>83.851799999999997</v>
      </c>
      <c r="I20">
        <v>20</v>
      </c>
    </row>
    <row r="21" spans="1:9">
      <c r="A21" t="s">
        <v>6</v>
      </c>
      <c r="B21" s="20">
        <v>0.83333333333333337</v>
      </c>
      <c r="C21">
        <v>91.020799999999994</v>
      </c>
      <c r="D21">
        <v>0.97402999999999995</v>
      </c>
      <c r="E21">
        <v>173.18199999999999</v>
      </c>
      <c r="F21">
        <v>1.42567</v>
      </c>
      <c r="G21">
        <v>-2.42136</v>
      </c>
      <c r="H21">
        <v>83.865600000000001</v>
      </c>
      <c r="I21">
        <v>20</v>
      </c>
    </row>
    <row r="22" spans="1:9">
      <c r="A22" t="s">
        <v>6</v>
      </c>
      <c r="B22" s="20">
        <v>0.875</v>
      </c>
      <c r="C22">
        <v>91.125699999999995</v>
      </c>
      <c r="D22">
        <v>-1.8977200000000001</v>
      </c>
      <c r="E22">
        <v>179.64699999999999</v>
      </c>
      <c r="F22">
        <v>0.79036899999999999</v>
      </c>
      <c r="G22">
        <v>-3.1359699999999999</v>
      </c>
      <c r="H22">
        <v>94.529499999999999</v>
      </c>
      <c r="I22">
        <v>20</v>
      </c>
    </row>
    <row r="23" spans="1:9">
      <c r="A23" t="s">
        <v>6</v>
      </c>
      <c r="B23" s="20">
        <v>0.91666666666666663</v>
      </c>
      <c r="C23">
        <v>91.401700000000005</v>
      </c>
      <c r="D23">
        <v>-2.4706800000000002</v>
      </c>
      <c r="E23">
        <v>-174.191</v>
      </c>
      <c r="F23">
        <v>0.763849</v>
      </c>
      <c r="G23">
        <v>-3.13435</v>
      </c>
      <c r="H23">
        <v>94.34</v>
      </c>
      <c r="I23">
        <v>20</v>
      </c>
    </row>
    <row r="24" spans="1:9">
      <c r="A24" t="s">
        <v>6</v>
      </c>
      <c r="B24" s="20">
        <v>0.95833333333333337</v>
      </c>
      <c r="C24">
        <v>91.4345</v>
      </c>
      <c r="D24">
        <v>-4.2632300000000001</v>
      </c>
      <c r="E24">
        <v>-171.18100000000001</v>
      </c>
      <c r="F24">
        <v>1.0426200000000001</v>
      </c>
      <c r="G24">
        <v>-3.6545100000000001</v>
      </c>
      <c r="H24">
        <v>105.943</v>
      </c>
      <c r="I24">
        <v>20</v>
      </c>
    </row>
    <row r="25" spans="1:9">
      <c r="A25" t="s">
        <v>6</v>
      </c>
      <c r="B25" s="21">
        <v>1</v>
      </c>
      <c r="C25">
        <v>91.538700000000006</v>
      </c>
      <c r="D25">
        <v>-4.4938399999999996</v>
      </c>
      <c r="E25">
        <v>-170.75399999999999</v>
      </c>
      <c r="F25">
        <v>1.0434600000000001</v>
      </c>
      <c r="G25">
        <v>-3.6512500000000001</v>
      </c>
      <c r="H25">
        <v>105.873</v>
      </c>
      <c r="I25">
        <v>20</v>
      </c>
    </row>
    <row r="26" spans="1:9">
      <c r="A26" t="s">
        <v>6</v>
      </c>
      <c r="B26" s="21">
        <v>1.0416666666666667</v>
      </c>
      <c r="C26">
        <v>91.248500000000007</v>
      </c>
      <c r="D26">
        <v>-6.7237499999999999</v>
      </c>
      <c r="E26">
        <v>171.53399999999999</v>
      </c>
      <c r="F26">
        <v>0.69211900000000004</v>
      </c>
      <c r="G26">
        <v>-4.3390700000000004</v>
      </c>
      <c r="H26">
        <v>116.864</v>
      </c>
      <c r="I26">
        <v>20</v>
      </c>
    </row>
    <row r="27" spans="1:9">
      <c r="A27" t="s">
        <v>6</v>
      </c>
      <c r="B27" s="21">
        <v>1.0833333333333333</v>
      </c>
      <c r="C27">
        <v>91.299400000000006</v>
      </c>
      <c r="D27">
        <v>-6.5686</v>
      </c>
      <c r="E27">
        <v>171.898</v>
      </c>
      <c r="F27">
        <v>0.69052199999999997</v>
      </c>
      <c r="G27">
        <v>-4.3390300000000002</v>
      </c>
      <c r="H27">
        <v>116.994</v>
      </c>
      <c r="I27">
        <v>20</v>
      </c>
    </row>
    <row r="28" spans="1:9">
      <c r="A28" t="s">
        <v>6</v>
      </c>
      <c r="B28" s="21">
        <v>1.125</v>
      </c>
      <c r="C28">
        <v>91.661000000000001</v>
      </c>
      <c r="D28">
        <v>-3.6235900000000001</v>
      </c>
      <c r="E28">
        <v>-168.98400000000001</v>
      </c>
      <c r="F28">
        <v>1.10948</v>
      </c>
      <c r="G28">
        <v>-4.8952099999999996</v>
      </c>
      <c r="H28">
        <v>125.379</v>
      </c>
      <c r="I28">
        <v>20</v>
      </c>
    </row>
    <row r="29" spans="1:9">
      <c r="A29" t="s">
        <v>6</v>
      </c>
      <c r="B29" s="21">
        <v>1.1666666666666667</v>
      </c>
      <c r="C29">
        <v>92.029499999999999</v>
      </c>
      <c r="D29">
        <v>-5.2522900000000003</v>
      </c>
      <c r="E29">
        <v>-168.369</v>
      </c>
      <c r="F29">
        <v>1.11266</v>
      </c>
      <c r="G29">
        <v>-4.8872900000000001</v>
      </c>
      <c r="H29">
        <v>124.99299999999999</v>
      </c>
      <c r="I29">
        <v>20</v>
      </c>
    </row>
    <row r="30" spans="1:9">
      <c r="A30" t="s">
        <v>6</v>
      </c>
      <c r="B30" s="21">
        <v>1.2083333333333333</v>
      </c>
      <c r="C30">
        <v>92.029499999999999</v>
      </c>
      <c r="D30">
        <v>-5.2522900000000003</v>
      </c>
      <c r="E30">
        <v>-168.369</v>
      </c>
      <c r="F30">
        <v>1.11266</v>
      </c>
      <c r="G30">
        <v>-4.8872900000000001</v>
      </c>
      <c r="H30">
        <v>124.99299999999999</v>
      </c>
      <c r="I30">
        <v>20</v>
      </c>
    </row>
    <row r="31" spans="1:9">
      <c r="A31" t="s">
        <v>6</v>
      </c>
      <c r="B31" s="21">
        <v>1.25</v>
      </c>
      <c r="C31">
        <v>91.520200000000003</v>
      </c>
      <c r="D31">
        <v>2.6257199999999998</v>
      </c>
      <c r="E31">
        <v>-167.31100000000001</v>
      </c>
      <c r="F31">
        <v>4.8439500000000004</v>
      </c>
      <c r="G31">
        <v>6.7911400000000004</v>
      </c>
      <c r="H31">
        <v>136.75</v>
      </c>
      <c r="I31">
        <v>20</v>
      </c>
    </row>
    <row r="32" spans="1:9">
      <c r="A32" t="s">
        <v>6</v>
      </c>
      <c r="B32" s="21">
        <v>1.2916666666666667</v>
      </c>
      <c r="C32">
        <v>91.759</v>
      </c>
      <c r="D32">
        <v>-6.1289199999999999</v>
      </c>
      <c r="E32">
        <v>-164.107</v>
      </c>
      <c r="F32">
        <v>4.6656300000000002</v>
      </c>
      <c r="G32">
        <v>7.3563700000000001</v>
      </c>
      <c r="H32">
        <v>146.13200000000001</v>
      </c>
      <c r="I32">
        <v>20</v>
      </c>
    </row>
    <row r="33" spans="1:9">
      <c r="A33" t="s">
        <v>6</v>
      </c>
      <c r="B33" s="21">
        <v>1.3333333333333333</v>
      </c>
      <c r="C33">
        <v>92.057199999999995</v>
      </c>
      <c r="D33">
        <v>-7.3688700000000003</v>
      </c>
      <c r="E33">
        <v>-164.12700000000001</v>
      </c>
      <c r="F33">
        <v>4.6625100000000002</v>
      </c>
      <c r="G33">
        <v>7.3405199999999997</v>
      </c>
      <c r="H33">
        <v>145.816</v>
      </c>
      <c r="I33">
        <v>20</v>
      </c>
    </row>
    <row r="34" spans="1:9">
      <c r="A34" t="s">
        <v>6</v>
      </c>
      <c r="B34" s="21">
        <v>1.375</v>
      </c>
      <c r="C34">
        <v>89.147300000000001</v>
      </c>
      <c r="D34">
        <v>9.3150200000000005</v>
      </c>
      <c r="E34">
        <v>-164.48400000000001</v>
      </c>
      <c r="F34">
        <v>5.5182700000000002</v>
      </c>
      <c r="G34">
        <v>7.39039</v>
      </c>
      <c r="H34">
        <v>153.83799999999999</v>
      </c>
      <c r="I34">
        <v>20</v>
      </c>
    </row>
    <row r="35" spans="1:9">
      <c r="A35" t="s">
        <v>6</v>
      </c>
      <c r="B35" s="21">
        <v>1.4166666666666667</v>
      </c>
      <c r="C35">
        <v>89.59</v>
      </c>
      <c r="D35">
        <v>7.3890000000000002</v>
      </c>
      <c r="E35">
        <v>-165.358</v>
      </c>
      <c r="F35">
        <v>5.5556299999999998</v>
      </c>
      <c r="G35">
        <v>7.4419399999999998</v>
      </c>
      <c r="H35">
        <v>154.81100000000001</v>
      </c>
      <c r="I35">
        <v>20</v>
      </c>
    </row>
    <row r="37" spans="1:9">
      <c r="A37" t="s">
        <v>0</v>
      </c>
      <c r="B37" t="s">
        <v>1</v>
      </c>
      <c r="C37" t="s">
        <v>31</v>
      </c>
      <c r="D37" t="s">
        <v>3</v>
      </c>
      <c r="E37" t="s">
        <v>28</v>
      </c>
      <c r="F37" t="s">
        <v>29</v>
      </c>
      <c r="G37" t="s">
        <v>30</v>
      </c>
    </row>
    <row r="38" spans="1:9">
      <c r="A38" t="s">
        <v>6</v>
      </c>
      <c r="B38" s="20">
        <v>4.1666666666666664E-2</v>
      </c>
      <c r="C38">
        <v>90.696299999999994</v>
      </c>
      <c r="D38">
        <v>-0.73819400000000002</v>
      </c>
      <c r="E38">
        <v>142.16800000000001</v>
      </c>
      <c r="F38">
        <v>0.80745199999999995</v>
      </c>
      <c r="G38">
        <v>-0.172986</v>
      </c>
      <c r="H38">
        <v>27.732700000000001</v>
      </c>
      <c r="I38">
        <v>20</v>
      </c>
    </row>
    <row r="39" spans="1:9">
      <c r="A39" t="s">
        <v>6</v>
      </c>
      <c r="B39" s="20">
        <v>8.3333333333333329E-2</v>
      </c>
      <c r="C39">
        <v>90.709500000000006</v>
      </c>
      <c r="D39">
        <v>-0.70854200000000001</v>
      </c>
      <c r="E39">
        <v>142.208</v>
      </c>
      <c r="F39">
        <v>0.80770399999999998</v>
      </c>
      <c r="G39">
        <v>-0.173239</v>
      </c>
      <c r="H39">
        <v>27.7224</v>
      </c>
      <c r="I39">
        <v>20</v>
      </c>
    </row>
    <row r="40" spans="1:9">
      <c r="A40" t="s">
        <v>6</v>
      </c>
      <c r="B40" s="20">
        <v>0.125</v>
      </c>
      <c r="C40">
        <v>90.734999999999999</v>
      </c>
      <c r="D40">
        <v>-0.67874699999999999</v>
      </c>
      <c r="E40">
        <v>142.25800000000001</v>
      </c>
      <c r="F40">
        <v>0.80829099999999998</v>
      </c>
      <c r="G40">
        <v>-0.17252999999999999</v>
      </c>
      <c r="H40">
        <v>27.725300000000001</v>
      </c>
      <c r="I40">
        <v>20</v>
      </c>
    </row>
    <row r="41" spans="1:9">
      <c r="A41" t="s">
        <v>6</v>
      </c>
      <c r="B41" s="20">
        <v>0.16666666666666666</v>
      </c>
      <c r="C41">
        <v>90.851799999999997</v>
      </c>
      <c r="D41">
        <v>0.334011</v>
      </c>
      <c r="E41">
        <v>142.59800000000001</v>
      </c>
      <c r="F41">
        <v>1.4869000000000001</v>
      </c>
      <c r="G41">
        <v>-0.520648</v>
      </c>
      <c r="H41">
        <v>31.451599999999999</v>
      </c>
      <c r="I41">
        <v>20</v>
      </c>
    </row>
    <row r="42" spans="1:9">
      <c r="A42" t="s">
        <v>6</v>
      </c>
      <c r="B42" s="20">
        <v>0.20833333333333334</v>
      </c>
      <c r="C42">
        <v>90.846000000000004</v>
      </c>
      <c r="D42">
        <v>0.30693599999999999</v>
      </c>
      <c r="E42">
        <v>142.589</v>
      </c>
      <c r="F42">
        <v>1.4873499999999999</v>
      </c>
      <c r="G42">
        <v>-0.52071500000000004</v>
      </c>
      <c r="H42">
        <v>31.4526</v>
      </c>
      <c r="I42">
        <v>20</v>
      </c>
    </row>
    <row r="43" spans="1:9">
      <c r="A43" t="s">
        <v>6</v>
      </c>
      <c r="B43" s="20">
        <v>0.25</v>
      </c>
      <c r="C43">
        <v>90.877300000000005</v>
      </c>
      <c r="D43">
        <v>0.3483</v>
      </c>
      <c r="E43">
        <v>142.62</v>
      </c>
      <c r="F43">
        <v>1.48749</v>
      </c>
      <c r="G43">
        <v>-0.52042900000000003</v>
      </c>
      <c r="H43">
        <v>31.458100000000002</v>
      </c>
      <c r="I43">
        <v>20</v>
      </c>
    </row>
    <row r="44" spans="1:9">
      <c r="A44" t="s">
        <v>6</v>
      </c>
      <c r="B44" s="20">
        <v>0.29166666666666669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20</v>
      </c>
    </row>
    <row r="45" spans="1:9">
      <c r="A45" t="s">
        <v>6</v>
      </c>
      <c r="B45" s="20">
        <v>0.33333333333333331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20</v>
      </c>
    </row>
    <row r="46" spans="1:9">
      <c r="A46" t="s">
        <v>6</v>
      </c>
      <c r="B46" s="20">
        <v>0.375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20</v>
      </c>
    </row>
    <row r="47" spans="1:9">
      <c r="A47" t="s">
        <v>6</v>
      </c>
      <c r="B47" s="20">
        <v>0.41666666666666669</v>
      </c>
      <c r="C47">
        <v>90.701700000000002</v>
      </c>
      <c r="D47">
        <v>1.11551</v>
      </c>
      <c r="E47">
        <v>142.41</v>
      </c>
      <c r="F47">
        <v>2.0432700000000001</v>
      </c>
      <c r="G47">
        <v>-1.2720499999999999</v>
      </c>
      <c r="H47">
        <v>39.349899999999998</v>
      </c>
      <c r="I47">
        <v>20</v>
      </c>
    </row>
    <row r="48" spans="1:9">
      <c r="A48" t="s">
        <v>6</v>
      </c>
      <c r="B48" s="20">
        <v>0.45833333333333331</v>
      </c>
      <c r="C48">
        <v>90.699100000000001</v>
      </c>
      <c r="D48">
        <v>1.1272200000000001</v>
      </c>
      <c r="E48">
        <v>142.45400000000001</v>
      </c>
      <c r="F48">
        <v>2.0432899999999998</v>
      </c>
      <c r="G48">
        <v>-1.27007</v>
      </c>
      <c r="H48">
        <v>39.333599999999997</v>
      </c>
      <c r="I48">
        <v>20</v>
      </c>
    </row>
    <row r="49" spans="1:9">
      <c r="A49" t="s">
        <v>6</v>
      </c>
      <c r="B49" s="20">
        <v>0.5</v>
      </c>
      <c r="C49">
        <v>90.695700000000002</v>
      </c>
      <c r="D49">
        <v>1.1369199999999999</v>
      </c>
      <c r="E49">
        <v>142.42500000000001</v>
      </c>
      <c r="F49">
        <v>2.0437400000000001</v>
      </c>
      <c r="G49">
        <v>-1.2686599999999999</v>
      </c>
      <c r="H49">
        <v>39.3294</v>
      </c>
      <c r="I49">
        <v>20</v>
      </c>
    </row>
    <row r="50" spans="1:9">
      <c r="A50" t="s">
        <v>6</v>
      </c>
      <c r="B50" s="20">
        <v>0.54166666666666663</v>
      </c>
      <c r="C50">
        <v>90.763599999999997</v>
      </c>
      <c r="D50">
        <v>1.4348000000000001</v>
      </c>
      <c r="E50">
        <v>143.33000000000001</v>
      </c>
      <c r="F50">
        <v>3.23569</v>
      </c>
      <c r="G50">
        <v>-1.31986</v>
      </c>
      <c r="H50">
        <v>43.388599999999997</v>
      </c>
      <c r="I50">
        <v>20</v>
      </c>
    </row>
    <row r="51" spans="1:9">
      <c r="A51" t="s">
        <v>6</v>
      </c>
      <c r="B51" s="20">
        <v>0.58333333333333337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20</v>
      </c>
    </row>
    <row r="52" spans="1:9">
      <c r="A52" t="s">
        <v>6</v>
      </c>
      <c r="B52" s="20">
        <v>0.625</v>
      </c>
      <c r="C52">
        <v>90.559200000000004</v>
      </c>
      <c r="D52">
        <v>3.3535900000000001</v>
      </c>
      <c r="E52">
        <v>-137.495</v>
      </c>
      <c r="F52">
        <v>1.22512</v>
      </c>
      <c r="G52">
        <v>-1.88897</v>
      </c>
      <c r="H52">
        <v>47.166699999999999</v>
      </c>
      <c r="I52">
        <v>20</v>
      </c>
    </row>
    <row r="53" spans="1:9">
      <c r="A53" t="s">
        <v>6</v>
      </c>
      <c r="B53" s="20">
        <v>0.66666666666666663</v>
      </c>
      <c r="C53">
        <v>90.596299999999999</v>
      </c>
      <c r="D53">
        <v>3.33066</v>
      </c>
      <c r="E53">
        <v>-137.46299999999999</v>
      </c>
      <c r="F53">
        <v>1.2251099999999999</v>
      </c>
      <c r="G53">
        <v>-1.89052</v>
      </c>
      <c r="H53">
        <v>47.153700000000001</v>
      </c>
      <c r="I53">
        <v>20</v>
      </c>
    </row>
    <row r="54" spans="1:9">
      <c r="A54" t="s">
        <v>6</v>
      </c>
      <c r="B54" s="20">
        <v>0.70833333333333337</v>
      </c>
      <c r="C54">
        <v>90.287800000000004</v>
      </c>
      <c r="D54">
        <v>3.7929300000000001</v>
      </c>
      <c r="E54">
        <v>-136.768</v>
      </c>
      <c r="F54">
        <v>1.40449</v>
      </c>
      <c r="G54">
        <v>-2.4872000000000001</v>
      </c>
      <c r="H54">
        <v>54.405000000000001</v>
      </c>
      <c r="I54">
        <v>20</v>
      </c>
    </row>
    <row r="55" spans="1:9">
      <c r="A55" t="s">
        <v>6</v>
      </c>
      <c r="B55" s="20">
        <v>0.75</v>
      </c>
      <c r="C55">
        <v>90.32</v>
      </c>
      <c r="D55">
        <v>3.7155200000000002</v>
      </c>
      <c r="E55">
        <v>-136.738</v>
      </c>
      <c r="F55">
        <v>1.4041699999999999</v>
      </c>
      <c r="G55">
        <v>-2.4881799999999998</v>
      </c>
      <c r="H55">
        <v>54.406999999999996</v>
      </c>
      <c r="I55">
        <v>20</v>
      </c>
    </row>
    <row r="56" spans="1:9">
      <c r="A56" t="s">
        <v>6</v>
      </c>
      <c r="B56" s="20">
        <v>0.79166666666666663</v>
      </c>
      <c r="C56">
        <v>90.794799999999995</v>
      </c>
      <c r="D56">
        <v>3.02325</v>
      </c>
      <c r="E56">
        <v>139.33600000000001</v>
      </c>
      <c r="F56">
        <v>1.29423</v>
      </c>
      <c r="G56">
        <v>-3.1262500000000002</v>
      </c>
      <c r="H56">
        <v>62.245800000000003</v>
      </c>
      <c r="I56">
        <v>20</v>
      </c>
    </row>
    <row r="57" spans="1:9">
      <c r="A57" t="s">
        <v>6</v>
      </c>
      <c r="B57" s="20">
        <v>0.83333333333333337</v>
      </c>
      <c r="C57">
        <v>90.781000000000006</v>
      </c>
      <c r="D57">
        <v>2.9862500000000001</v>
      </c>
      <c r="E57">
        <v>139.273</v>
      </c>
      <c r="F57">
        <v>1.29674</v>
      </c>
      <c r="G57">
        <v>-3.1261999999999999</v>
      </c>
      <c r="H57">
        <v>62.254899999999999</v>
      </c>
      <c r="I57">
        <v>20</v>
      </c>
    </row>
    <row r="58" spans="1:9">
      <c r="A58" t="s">
        <v>6</v>
      </c>
      <c r="B58" s="20">
        <v>0.875</v>
      </c>
      <c r="C58">
        <v>91.001300000000001</v>
      </c>
      <c r="D58">
        <v>2.9862299999999999</v>
      </c>
      <c r="E58">
        <v>-137.452</v>
      </c>
      <c r="F58">
        <v>0.47859200000000002</v>
      </c>
      <c r="G58">
        <v>-3.9087999999999998</v>
      </c>
      <c r="H58">
        <v>69.638300000000001</v>
      </c>
      <c r="I58">
        <v>20</v>
      </c>
    </row>
    <row r="59" spans="1:9">
      <c r="A59" t="s">
        <v>6</v>
      </c>
      <c r="B59" s="20">
        <v>0.91666666666666663</v>
      </c>
      <c r="C59">
        <v>91.051100000000005</v>
      </c>
      <c r="D59">
        <v>2.9438900000000001</v>
      </c>
      <c r="E59">
        <v>-137.39500000000001</v>
      </c>
      <c r="F59">
        <v>0.48084300000000002</v>
      </c>
      <c r="G59">
        <v>-3.9108800000000001</v>
      </c>
      <c r="H59">
        <v>69.642799999999994</v>
      </c>
      <c r="I59">
        <v>20</v>
      </c>
    </row>
    <row r="60" spans="1:9">
      <c r="A60" t="s">
        <v>6</v>
      </c>
      <c r="B60" s="20">
        <v>0.95833333333333337</v>
      </c>
      <c r="C60">
        <v>90.832999999999998</v>
      </c>
      <c r="D60">
        <v>3.0925600000000002</v>
      </c>
      <c r="E60">
        <v>-137.81</v>
      </c>
      <c r="F60">
        <v>0.68109500000000001</v>
      </c>
      <c r="G60">
        <v>-4.5548200000000003</v>
      </c>
      <c r="H60">
        <v>78.210300000000004</v>
      </c>
      <c r="I60">
        <v>20</v>
      </c>
    </row>
    <row r="61" spans="1:9">
      <c r="A61" t="s">
        <v>6</v>
      </c>
      <c r="B61" s="21">
        <v>1</v>
      </c>
      <c r="C61">
        <v>90.866600000000005</v>
      </c>
      <c r="D61">
        <v>3.11294</v>
      </c>
      <c r="E61">
        <v>-137.738</v>
      </c>
      <c r="F61">
        <v>0.68385499999999999</v>
      </c>
      <c r="G61">
        <v>-4.5514700000000001</v>
      </c>
      <c r="H61">
        <v>78.184899999999999</v>
      </c>
      <c r="I61">
        <v>20</v>
      </c>
    </row>
    <row r="62" spans="1:9">
      <c r="A62" t="s">
        <v>6</v>
      </c>
      <c r="B62" s="21">
        <v>1.0416666666666667</v>
      </c>
      <c r="C62">
        <v>90.733800000000002</v>
      </c>
      <c r="D62">
        <v>6.6338699999999999</v>
      </c>
      <c r="E62">
        <v>-137.97399999999999</v>
      </c>
      <c r="F62">
        <v>0.38946700000000001</v>
      </c>
      <c r="G62">
        <v>-5.3259600000000002</v>
      </c>
      <c r="H62">
        <v>86.321799999999996</v>
      </c>
      <c r="I62">
        <v>20</v>
      </c>
    </row>
    <row r="63" spans="1:9">
      <c r="A63" t="s">
        <v>6</v>
      </c>
      <c r="B63" s="21">
        <v>1.0833333333333333</v>
      </c>
      <c r="C63">
        <v>90.730599999999995</v>
      </c>
      <c r="D63">
        <v>6.5402899999999997</v>
      </c>
      <c r="E63">
        <v>-137.899</v>
      </c>
      <c r="F63">
        <v>0.39033299999999999</v>
      </c>
      <c r="G63">
        <v>-5.3225800000000003</v>
      </c>
      <c r="H63">
        <v>86.341300000000004</v>
      </c>
      <c r="I63">
        <v>20</v>
      </c>
    </row>
    <row r="64" spans="1:9">
      <c r="A64" t="s">
        <v>6</v>
      </c>
      <c r="B64" s="21">
        <v>1.125</v>
      </c>
      <c r="C64">
        <v>91.1935</v>
      </c>
      <c r="D64">
        <v>3.2593999999999999</v>
      </c>
      <c r="E64">
        <v>-137.471</v>
      </c>
      <c r="F64">
        <v>0.82825700000000002</v>
      </c>
      <c r="G64">
        <v>-6.1299799999999998</v>
      </c>
      <c r="H64">
        <v>93.740799999999993</v>
      </c>
      <c r="I64">
        <v>20</v>
      </c>
    </row>
    <row r="65" spans="1:9">
      <c r="A65" t="s">
        <v>6</v>
      </c>
      <c r="B65" s="21">
        <v>1.1666666666666667</v>
      </c>
      <c r="C65">
        <v>91.486199999999997</v>
      </c>
      <c r="D65">
        <v>2.8887999999999998</v>
      </c>
      <c r="E65">
        <v>-137.53100000000001</v>
      </c>
      <c r="F65">
        <v>0.83556399999999997</v>
      </c>
      <c r="G65">
        <v>-6.1337999999999999</v>
      </c>
      <c r="H65">
        <v>93.750500000000002</v>
      </c>
      <c r="I65">
        <v>20</v>
      </c>
    </row>
    <row r="66" spans="1:9">
      <c r="A66" t="s">
        <v>6</v>
      </c>
      <c r="B66" s="21">
        <v>1.2083333333333333</v>
      </c>
      <c r="C66">
        <v>91.033699999999996</v>
      </c>
      <c r="D66">
        <v>-0.69767699999999999</v>
      </c>
      <c r="E66">
        <v>-135.989</v>
      </c>
      <c r="F66">
        <v>3.6526800000000001</v>
      </c>
      <c r="G66">
        <v>5.6822800000000004</v>
      </c>
      <c r="H66">
        <v>102.309</v>
      </c>
      <c r="I66">
        <v>20</v>
      </c>
    </row>
    <row r="67" spans="1:9">
      <c r="A67" t="s">
        <v>6</v>
      </c>
      <c r="B67" s="21">
        <v>1.25</v>
      </c>
      <c r="C67">
        <v>91.031800000000004</v>
      </c>
      <c r="D67">
        <v>-0.49021199999999998</v>
      </c>
      <c r="E67">
        <v>-135.92099999999999</v>
      </c>
      <c r="F67">
        <v>3.64825</v>
      </c>
      <c r="G67">
        <v>5.6747399999999999</v>
      </c>
      <c r="H67">
        <v>102.164</v>
      </c>
      <c r="I67">
        <v>20</v>
      </c>
    </row>
    <row r="68" spans="1:9">
      <c r="A68" t="s">
        <v>6</v>
      </c>
      <c r="B68" s="21">
        <v>1.2916666666666667</v>
      </c>
      <c r="C68">
        <v>91.312399999999997</v>
      </c>
      <c r="D68">
        <v>-3.7011799999999999</v>
      </c>
      <c r="E68">
        <v>-134.96700000000001</v>
      </c>
      <c r="F68">
        <v>3.52983</v>
      </c>
      <c r="G68">
        <v>6.16709</v>
      </c>
      <c r="H68">
        <v>108.90300000000001</v>
      </c>
      <c r="I68">
        <v>20</v>
      </c>
    </row>
    <row r="69" spans="1:9">
      <c r="A69" t="s">
        <v>6</v>
      </c>
      <c r="B69" s="21">
        <v>1.3333333333333333</v>
      </c>
      <c r="C69">
        <v>91.537599999999998</v>
      </c>
      <c r="D69">
        <v>-4.0441099999999999</v>
      </c>
      <c r="E69">
        <v>-135.03299999999999</v>
      </c>
      <c r="F69">
        <v>3.5314800000000002</v>
      </c>
      <c r="G69">
        <v>6.16411</v>
      </c>
      <c r="H69">
        <v>108.80200000000001</v>
      </c>
      <c r="I69">
        <v>20</v>
      </c>
    </row>
    <row r="70" spans="1:9">
      <c r="A70" t="s">
        <v>6</v>
      </c>
      <c r="B70" s="21">
        <v>1.375</v>
      </c>
      <c r="C70">
        <v>90.278999999999996</v>
      </c>
      <c r="D70">
        <v>-1.04129</v>
      </c>
      <c r="E70">
        <v>-137.52500000000001</v>
      </c>
      <c r="F70">
        <v>4.2524600000000001</v>
      </c>
      <c r="G70">
        <v>6.2327899999999996</v>
      </c>
      <c r="H70">
        <v>117.774</v>
      </c>
      <c r="I70">
        <v>20</v>
      </c>
    </row>
    <row r="71" spans="1:9">
      <c r="A71" t="s">
        <v>6</v>
      </c>
      <c r="B71" s="21">
        <v>1.4166666666666667</v>
      </c>
      <c r="C71">
        <v>90.6036</v>
      </c>
      <c r="D71">
        <v>-1.7775099999999999</v>
      </c>
      <c r="E71">
        <v>-137.33699999999999</v>
      </c>
      <c r="F71">
        <v>4.2524800000000003</v>
      </c>
      <c r="G71">
        <v>6.2419200000000004</v>
      </c>
      <c r="H71">
        <v>117.785</v>
      </c>
      <c r="I71">
        <v>20</v>
      </c>
    </row>
    <row r="73" spans="1:9">
      <c r="A73" t="s">
        <v>0</v>
      </c>
      <c r="B73" t="s">
        <v>7</v>
      </c>
      <c r="C73" t="s">
        <v>1</v>
      </c>
      <c r="D73" t="s">
        <v>3</v>
      </c>
      <c r="E73" t="s">
        <v>28</v>
      </c>
      <c r="F73" t="s">
        <v>29</v>
      </c>
      <c r="G73" t="s">
        <v>30</v>
      </c>
    </row>
    <row r="74" spans="1:9">
      <c r="A74" t="s">
        <v>6</v>
      </c>
      <c r="B74" s="20">
        <v>4.1666666666666664E-2</v>
      </c>
      <c r="C74">
        <v>91.042599999999993</v>
      </c>
      <c r="D74">
        <v>-1.68154</v>
      </c>
      <c r="E74">
        <v>179.40299999999999</v>
      </c>
      <c r="F74">
        <v>-0.113388</v>
      </c>
      <c r="G74">
        <v>-0.41615999999999997</v>
      </c>
      <c r="H74">
        <v>36.8322</v>
      </c>
      <c r="I74">
        <v>20</v>
      </c>
    </row>
    <row r="75" spans="1:9">
      <c r="A75" t="s">
        <v>6</v>
      </c>
      <c r="B75" s="20">
        <v>8.3333333333333329E-2</v>
      </c>
      <c r="C75">
        <v>91.049099999999996</v>
      </c>
      <c r="D75">
        <v>-1.42076</v>
      </c>
      <c r="E75">
        <v>179.512</v>
      </c>
      <c r="F75">
        <v>-0.11403199999999999</v>
      </c>
      <c r="G75">
        <v>-0.41370299999999999</v>
      </c>
      <c r="H75">
        <v>36.812899999999999</v>
      </c>
      <c r="I75">
        <v>20</v>
      </c>
    </row>
    <row r="76" spans="1:9">
      <c r="A76" t="s">
        <v>6</v>
      </c>
      <c r="B76" s="20">
        <v>0.125</v>
      </c>
      <c r="C76">
        <v>91.069900000000004</v>
      </c>
      <c r="D76">
        <v>-1.2684800000000001</v>
      </c>
      <c r="E76">
        <v>179.71299999999999</v>
      </c>
      <c r="F76">
        <v>-0.11508500000000001</v>
      </c>
      <c r="G76">
        <v>-0.41172500000000001</v>
      </c>
      <c r="H76">
        <v>36.810899999999997</v>
      </c>
      <c r="I76">
        <v>20</v>
      </c>
    </row>
    <row r="77" spans="1:9">
      <c r="A77" t="s">
        <v>6</v>
      </c>
      <c r="B77" s="20">
        <v>0.16666666666666666</v>
      </c>
      <c r="C77">
        <v>91.084999999999994</v>
      </c>
      <c r="D77">
        <v>0.581924</v>
      </c>
      <c r="E77">
        <v>179.93899999999999</v>
      </c>
      <c r="F77">
        <v>0.75659399999999999</v>
      </c>
      <c r="G77">
        <v>-0.78044599999999997</v>
      </c>
      <c r="H77">
        <v>41.943600000000004</v>
      </c>
      <c r="I77">
        <v>20</v>
      </c>
    </row>
    <row r="78" spans="1:9">
      <c r="A78" t="s">
        <v>6</v>
      </c>
      <c r="B78" s="20">
        <v>0.20833333333333334</v>
      </c>
      <c r="C78">
        <v>91.082999999999998</v>
      </c>
      <c r="D78">
        <v>0.75165099999999996</v>
      </c>
      <c r="E78">
        <v>179.755</v>
      </c>
      <c r="F78">
        <v>0.75894300000000003</v>
      </c>
      <c r="G78">
        <v>-0.77850200000000003</v>
      </c>
      <c r="H78">
        <v>41.945399999999999</v>
      </c>
      <c r="I78">
        <v>20</v>
      </c>
    </row>
    <row r="79" spans="1:9">
      <c r="A79" t="s">
        <v>6</v>
      </c>
      <c r="B79" s="20">
        <v>0.25</v>
      </c>
      <c r="C79">
        <v>91.106200000000001</v>
      </c>
      <c r="D79">
        <v>0.67154700000000001</v>
      </c>
      <c r="E79">
        <v>179.81</v>
      </c>
      <c r="F79">
        <v>0.75848400000000005</v>
      </c>
      <c r="G79">
        <v>-0.77945900000000001</v>
      </c>
      <c r="H79">
        <v>41.943100000000001</v>
      </c>
      <c r="I79">
        <v>20</v>
      </c>
    </row>
    <row r="80" spans="1:9">
      <c r="A80" t="s">
        <v>6</v>
      </c>
      <c r="B80" s="20">
        <v>0.29166666666666669</v>
      </c>
      <c r="C80">
        <v>91.07</v>
      </c>
      <c r="D80">
        <v>-1.6437200000000001</v>
      </c>
      <c r="E80">
        <v>-177.80699999999999</v>
      </c>
      <c r="F80">
        <v>0.81548200000000004</v>
      </c>
      <c r="G80">
        <v>-1.2431399999999999</v>
      </c>
      <c r="H80">
        <v>47.253900000000002</v>
      </c>
      <c r="I80">
        <v>20</v>
      </c>
    </row>
    <row r="81" spans="1:9">
      <c r="A81" t="s">
        <v>6</v>
      </c>
      <c r="B81" s="20">
        <v>0.33333333333333331</v>
      </c>
      <c r="C81">
        <v>91.083500000000001</v>
      </c>
      <c r="D81">
        <v>-1.26007</v>
      </c>
      <c r="E81">
        <v>-177.74</v>
      </c>
      <c r="F81">
        <v>0.81778399999999996</v>
      </c>
      <c r="G81">
        <v>-1.23895</v>
      </c>
      <c r="H81">
        <v>47.260599999999997</v>
      </c>
      <c r="I81">
        <v>20</v>
      </c>
    </row>
    <row r="82" spans="1:9">
      <c r="A82" t="s">
        <v>6</v>
      </c>
      <c r="B82" s="20">
        <v>0.375</v>
      </c>
      <c r="C82">
        <v>91.055599999999998</v>
      </c>
      <c r="D82">
        <v>-1.6052500000000001</v>
      </c>
      <c r="E82">
        <v>-177.898</v>
      </c>
      <c r="F82">
        <v>0.81510099999999996</v>
      </c>
      <c r="G82">
        <v>-1.24108</v>
      </c>
      <c r="H82">
        <v>47.226199999999999</v>
      </c>
      <c r="I82">
        <v>20</v>
      </c>
    </row>
    <row r="83" spans="1:9">
      <c r="A83" t="s">
        <v>6</v>
      </c>
      <c r="B83" s="20">
        <v>0.41666666666666669</v>
      </c>
      <c r="C83">
        <v>91.039000000000001</v>
      </c>
      <c r="D83">
        <v>-0.97534500000000002</v>
      </c>
      <c r="E83">
        <v>-179.17599999999999</v>
      </c>
      <c r="F83">
        <v>1.3923300000000001</v>
      </c>
      <c r="G83">
        <v>-1.61192</v>
      </c>
      <c r="H83">
        <v>52.604300000000002</v>
      </c>
      <c r="I83">
        <v>20</v>
      </c>
    </row>
    <row r="84" spans="1:9">
      <c r="A84" t="s">
        <v>6</v>
      </c>
      <c r="B84" s="20">
        <v>0.45833333333333331</v>
      </c>
      <c r="C84">
        <v>91.042900000000003</v>
      </c>
      <c r="D84">
        <v>-1.37904</v>
      </c>
      <c r="E84">
        <v>-179.136</v>
      </c>
      <c r="F84">
        <v>1.39174</v>
      </c>
      <c r="G84">
        <v>-1.61236</v>
      </c>
      <c r="H84">
        <v>52.555500000000002</v>
      </c>
      <c r="I84">
        <v>20</v>
      </c>
    </row>
    <row r="85" spans="1:9">
      <c r="A85" t="s">
        <v>6</v>
      </c>
      <c r="B85" s="20">
        <v>0.5</v>
      </c>
      <c r="C85">
        <v>91.038399999999996</v>
      </c>
      <c r="D85">
        <v>-1.2839499999999999</v>
      </c>
      <c r="E85">
        <v>-178.97399999999999</v>
      </c>
      <c r="F85">
        <v>1.39127</v>
      </c>
      <c r="G85">
        <v>-1.6106400000000001</v>
      </c>
      <c r="H85">
        <v>52.563800000000001</v>
      </c>
      <c r="I85">
        <v>20</v>
      </c>
    </row>
    <row r="86" spans="1:9">
      <c r="A86" t="s">
        <v>6</v>
      </c>
      <c r="B86" s="20">
        <v>0.54166666666666663</v>
      </c>
      <c r="C86">
        <v>90.8827</v>
      </c>
      <c r="D86">
        <v>2.5507399999999998</v>
      </c>
      <c r="E86">
        <v>-177.24</v>
      </c>
      <c r="F86">
        <v>2.9163999999999999</v>
      </c>
      <c r="G86">
        <v>-1.6715800000000001</v>
      </c>
      <c r="H86">
        <v>58.195399999999999</v>
      </c>
      <c r="I86">
        <v>20</v>
      </c>
    </row>
    <row r="87" spans="1:9">
      <c r="A87" t="s">
        <v>6</v>
      </c>
      <c r="B87" s="20">
        <v>0.58333333333333337</v>
      </c>
      <c r="C87">
        <v>90.872</v>
      </c>
      <c r="D87">
        <v>2.35311</v>
      </c>
      <c r="E87">
        <v>-176.69800000000001</v>
      </c>
      <c r="F87">
        <v>2.9090500000000001</v>
      </c>
      <c r="G87">
        <v>-1.6744600000000001</v>
      </c>
      <c r="H87">
        <v>58.180500000000002</v>
      </c>
      <c r="I87">
        <v>20</v>
      </c>
    </row>
    <row r="88" spans="1:9">
      <c r="A88" t="s">
        <v>6</v>
      </c>
      <c r="B88" s="20">
        <v>0.625</v>
      </c>
      <c r="C88">
        <v>91.063800000000001</v>
      </c>
      <c r="D88">
        <v>-0.59936199999999995</v>
      </c>
      <c r="E88">
        <v>-176.66399999999999</v>
      </c>
      <c r="F88">
        <v>0.842005</v>
      </c>
      <c r="G88">
        <v>-2.2955899999999998</v>
      </c>
      <c r="H88">
        <v>63.228299999999997</v>
      </c>
      <c r="I88">
        <v>20</v>
      </c>
    </row>
    <row r="89" spans="1:9">
      <c r="A89" t="s">
        <v>6</v>
      </c>
      <c r="B89" s="20">
        <v>0.66666666666666663</v>
      </c>
      <c r="C89">
        <v>91.092699999999994</v>
      </c>
      <c r="D89">
        <v>-0.51465899999999998</v>
      </c>
      <c r="E89">
        <v>-176.59200000000001</v>
      </c>
      <c r="F89">
        <v>0.84219599999999994</v>
      </c>
      <c r="G89">
        <v>-2.2967499999999998</v>
      </c>
      <c r="H89">
        <v>63.226799999999997</v>
      </c>
      <c r="I89">
        <v>20</v>
      </c>
    </row>
    <row r="90" spans="1:9">
      <c r="A90" t="s">
        <v>6</v>
      </c>
      <c r="B90" s="20">
        <v>0.70833333333333337</v>
      </c>
      <c r="C90">
        <v>90.475499999999997</v>
      </c>
      <c r="D90">
        <v>5.3752199999999997</v>
      </c>
      <c r="E90">
        <v>-170.09899999999999</v>
      </c>
      <c r="F90">
        <v>0.82805899999999999</v>
      </c>
      <c r="G90">
        <v>-2.9117999999999999</v>
      </c>
      <c r="H90">
        <v>72.841999999999999</v>
      </c>
      <c r="I90">
        <v>20</v>
      </c>
    </row>
    <row r="91" spans="1:9">
      <c r="A91" t="s">
        <v>6</v>
      </c>
      <c r="B91" s="20">
        <v>0.75</v>
      </c>
      <c r="C91">
        <v>90.489099999999993</v>
      </c>
      <c r="D91">
        <v>5.2869299999999999</v>
      </c>
      <c r="E91">
        <v>-170.01</v>
      </c>
      <c r="F91">
        <v>0.82723800000000003</v>
      </c>
      <c r="G91">
        <v>-2.9133300000000002</v>
      </c>
      <c r="H91">
        <v>72.857299999999995</v>
      </c>
      <c r="I91">
        <v>20</v>
      </c>
    </row>
    <row r="92" spans="1:9">
      <c r="A92" t="s">
        <v>6</v>
      </c>
      <c r="B92" s="20">
        <v>0.79166666666666663</v>
      </c>
      <c r="C92">
        <v>91.1417</v>
      </c>
      <c r="D92">
        <v>-2.55044</v>
      </c>
      <c r="E92">
        <v>-173.047</v>
      </c>
      <c r="F92">
        <v>-4.5266300000000002E-2</v>
      </c>
      <c r="G92">
        <v>-3.6639200000000001</v>
      </c>
      <c r="H92">
        <v>83.576599999999999</v>
      </c>
      <c r="I92">
        <v>20</v>
      </c>
    </row>
    <row r="93" spans="1:9">
      <c r="A93" t="s">
        <v>6</v>
      </c>
      <c r="B93" s="20">
        <v>0.83333333333333337</v>
      </c>
      <c r="C93">
        <v>91.104900000000001</v>
      </c>
      <c r="D93">
        <v>-2.0940699999999999</v>
      </c>
      <c r="E93">
        <v>-173.166</v>
      </c>
      <c r="F93">
        <v>-4.1627499999999998E-2</v>
      </c>
      <c r="G93">
        <v>-3.6648299999999998</v>
      </c>
      <c r="H93">
        <v>83.667500000000004</v>
      </c>
      <c r="I93">
        <v>20</v>
      </c>
    </row>
    <row r="94" spans="1:9">
      <c r="A94" t="s">
        <v>6</v>
      </c>
      <c r="B94" s="20">
        <v>0.875</v>
      </c>
      <c r="C94">
        <v>91.340199999999996</v>
      </c>
      <c r="D94">
        <v>-2.1741899999999998</v>
      </c>
      <c r="E94">
        <v>-171.10499999999999</v>
      </c>
      <c r="F94">
        <v>-0.81785399999999997</v>
      </c>
      <c r="G94">
        <v>-4.4946299999999999</v>
      </c>
      <c r="H94">
        <v>93.519800000000004</v>
      </c>
      <c r="I94">
        <v>20</v>
      </c>
    </row>
    <row r="95" spans="1:9">
      <c r="A95" t="s">
        <v>6</v>
      </c>
      <c r="B95" s="20">
        <v>0.91666666666666663</v>
      </c>
      <c r="C95">
        <v>91.401600000000002</v>
      </c>
      <c r="D95">
        <v>-2.1781199999999998</v>
      </c>
      <c r="E95">
        <v>-170.571</v>
      </c>
      <c r="F95">
        <v>-0.81696899999999995</v>
      </c>
      <c r="G95">
        <v>-4.4948600000000001</v>
      </c>
      <c r="H95">
        <v>93.491100000000003</v>
      </c>
      <c r="I95">
        <v>20</v>
      </c>
    </row>
    <row r="96" spans="1:9">
      <c r="A96" t="s">
        <v>6</v>
      </c>
      <c r="B96" s="20">
        <v>0.95833333333333337</v>
      </c>
      <c r="C96">
        <v>91.109300000000005</v>
      </c>
      <c r="D96">
        <v>-1.75535</v>
      </c>
      <c r="E96">
        <v>-172.178</v>
      </c>
      <c r="F96">
        <v>-0.76695000000000002</v>
      </c>
      <c r="G96">
        <v>-5.1933600000000002</v>
      </c>
      <c r="H96">
        <v>104.792</v>
      </c>
      <c r="I96">
        <v>20</v>
      </c>
    </row>
    <row r="97" spans="1:9">
      <c r="A97" t="s">
        <v>6</v>
      </c>
      <c r="B97" s="21">
        <v>1</v>
      </c>
      <c r="C97">
        <v>91.169700000000006</v>
      </c>
      <c r="D97">
        <v>-1.7958400000000001</v>
      </c>
      <c r="E97">
        <v>-171.76499999999999</v>
      </c>
      <c r="F97">
        <v>-0.76418299999999995</v>
      </c>
      <c r="G97">
        <v>-5.1899300000000004</v>
      </c>
      <c r="H97">
        <v>104.75700000000001</v>
      </c>
      <c r="I97">
        <v>20</v>
      </c>
    </row>
    <row r="98" spans="1:9">
      <c r="A98" t="s">
        <v>6</v>
      </c>
      <c r="B98" s="21">
        <v>1.0416666666666667</v>
      </c>
      <c r="C98">
        <v>91.229299999999995</v>
      </c>
      <c r="D98">
        <v>10.772600000000001</v>
      </c>
      <c r="E98">
        <v>-170.411</v>
      </c>
      <c r="F98">
        <v>-1.3656999999999999</v>
      </c>
      <c r="G98">
        <v>-5.9618900000000004</v>
      </c>
      <c r="H98">
        <v>115.13500000000001</v>
      </c>
      <c r="I98">
        <v>20</v>
      </c>
    </row>
    <row r="99" spans="1:9">
      <c r="A99" t="s">
        <v>6</v>
      </c>
      <c r="B99" s="21">
        <v>1.0833333333333333</v>
      </c>
      <c r="C99">
        <v>91.211200000000005</v>
      </c>
      <c r="D99">
        <v>10.366899999999999</v>
      </c>
      <c r="E99">
        <v>-170.15899999999999</v>
      </c>
      <c r="F99">
        <v>-1.3665099999999999</v>
      </c>
      <c r="G99">
        <v>-5.9630299999999998</v>
      </c>
      <c r="H99">
        <v>115.221</v>
      </c>
      <c r="I99">
        <v>20</v>
      </c>
    </row>
    <row r="100" spans="1:9">
      <c r="A100" t="s">
        <v>6</v>
      </c>
      <c r="B100" s="21">
        <v>1.125</v>
      </c>
      <c r="C100">
        <v>91.596400000000003</v>
      </c>
      <c r="D100">
        <v>-2.7304599999999999</v>
      </c>
      <c r="E100">
        <v>-169.989</v>
      </c>
      <c r="F100">
        <v>-0.97403899999999999</v>
      </c>
      <c r="G100">
        <v>-6.87608</v>
      </c>
      <c r="H100">
        <v>125.41500000000001</v>
      </c>
      <c r="I100">
        <v>20</v>
      </c>
    </row>
    <row r="101" spans="1:9">
      <c r="A101" t="s">
        <v>6</v>
      </c>
      <c r="B101" s="21">
        <v>1.1666666666666667</v>
      </c>
      <c r="C101">
        <v>91.962199999999996</v>
      </c>
      <c r="D101">
        <v>-4.4636800000000001</v>
      </c>
      <c r="E101">
        <v>-169.28100000000001</v>
      </c>
      <c r="F101">
        <v>-0.96357899999999996</v>
      </c>
      <c r="G101">
        <v>-6.8618300000000003</v>
      </c>
      <c r="H101">
        <v>125.017</v>
      </c>
      <c r="I101">
        <v>20</v>
      </c>
    </row>
    <row r="102" spans="1:9">
      <c r="A102" t="s">
        <v>6</v>
      </c>
      <c r="B102" s="21">
        <v>1.2083333333333333</v>
      </c>
      <c r="C102">
        <v>91.265199999999993</v>
      </c>
      <c r="D102">
        <v>4.3262299999999998</v>
      </c>
      <c r="E102">
        <v>-169.09700000000001</v>
      </c>
      <c r="F102">
        <v>2.5593599999999999</v>
      </c>
      <c r="G102">
        <v>4.8095299999999996</v>
      </c>
      <c r="H102">
        <v>136.77099999999999</v>
      </c>
      <c r="I102">
        <v>20</v>
      </c>
    </row>
    <row r="103" spans="1:9">
      <c r="A103" t="s">
        <v>6</v>
      </c>
      <c r="B103" s="21">
        <v>1.25</v>
      </c>
      <c r="C103">
        <v>91.264600000000002</v>
      </c>
      <c r="D103">
        <v>4.8077100000000002</v>
      </c>
      <c r="E103">
        <v>-168.63</v>
      </c>
      <c r="F103">
        <v>2.5542500000000001</v>
      </c>
      <c r="G103">
        <v>4.8014900000000003</v>
      </c>
      <c r="H103">
        <v>136.5</v>
      </c>
      <c r="I103">
        <v>20</v>
      </c>
    </row>
    <row r="104" spans="1:9">
      <c r="A104" t="s">
        <v>6</v>
      </c>
      <c r="B104" s="21">
        <v>1.2916666666666667</v>
      </c>
      <c r="C104">
        <v>91.736199999999997</v>
      </c>
      <c r="D104">
        <v>-6.5828499999999996</v>
      </c>
      <c r="E104">
        <v>-165.411</v>
      </c>
      <c r="F104">
        <v>2.2315900000000002</v>
      </c>
      <c r="G104">
        <v>5.2292199999999998</v>
      </c>
      <c r="H104">
        <v>146.131</v>
      </c>
      <c r="I104">
        <v>20</v>
      </c>
    </row>
    <row r="105" spans="1:9">
      <c r="A105" t="s">
        <v>6</v>
      </c>
      <c r="B105" s="21">
        <v>1.3333333333333333</v>
      </c>
      <c r="C105">
        <v>92.011200000000002</v>
      </c>
      <c r="D105">
        <v>-7.7502700000000004</v>
      </c>
      <c r="E105">
        <v>-165.24799999999999</v>
      </c>
      <c r="F105">
        <v>2.2318099999999998</v>
      </c>
      <c r="G105">
        <v>5.2153400000000003</v>
      </c>
      <c r="H105">
        <v>145.733</v>
      </c>
      <c r="I105">
        <v>20</v>
      </c>
    </row>
    <row r="106" spans="1:9">
      <c r="A106" t="s">
        <v>6</v>
      </c>
      <c r="B106" s="21">
        <v>1.375</v>
      </c>
      <c r="C106">
        <v>90.129900000000006</v>
      </c>
      <c r="D106">
        <v>9.7915600000000005</v>
      </c>
      <c r="E106">
        <v>-173.137</v>
      </c>
      <c r="F106">
        <v>2.9401600000000001</v>
      </c>
      <c r="G106">
        <v>5.1663100000000002</v>
      </c>
      <c r="H106">
        <v>155.24799999999999</v>
      </c>
      <c r="I106">
        <v>20</v>
      </c>
    </row>
    <row r="107" spans="1:9">
      <c r="A107" t="s">
        <v>6</v>
      </c>
      <c r="B107" s="21">
        <v>1.4166666666666667</v>
      </c>
      <c r="C107">
        <v>90.5428</v>
      </c>
      <c r="D107">
        <v>7.6856799999999996</v>
      </c>
      <c r="E107">
        <v>-175.44399999999999</v>
      </c>
      <c r="F107">
        <v>2.96441</v>
      </c>
      <c r="G107">
        <v>5.2035999999999998</v>
      </c>
      <c r="H107">
        <v>156.22499999999999</v>
      </c>
      <c r="I107">
        <v>20</v>
      </c>
    </row>
    <row r="109" spans="1:9">
      <c r="A109" t="s">
        <v>0</v>
      </c>
      <c r="B109" t="s">
        <v>7</v>
      </c>
      <c r="C109" t="s">
        <v>1</v>
      </c>
      <c r="D109" t="s">
        <v>3</v>
      </c>
      <c r="E109" t="s">
        <v>28</v>
      </c>
      <c r="F109" t="s">
        <v>32</v>
      </c>
    </row>
    <row r="110" spans="1:9">
      <c r="A110" t="s">
        <v>6</v>
      </c>
      <c r="B110" s="20">
        <v>4.1666666666666664E-2</v>
      </c>
      <c r="C110">
        <v>91.111800000000002</v>
      </c>
      <c r="D110">
        <v>-2.5</v>
      </c>
      <c r="E110">
        <v>178.95099999999999</v>
      </c>
      <c r="F110">
        <v>1.1725000000000001</v>
      </c>
      <c r="G110">
        <v>-0.101045</v>
      </c>
      <c r="H110">
        <v>36.150700000000001</v>
      </c>
      <c r="I110">
        <v>20</v>
      </c>
    </row>
    <row r="111" spans="1:9">
      <c r="A111" t="s">
        <v>6</v>
      </c>
      <c r="B111" s="20">
        <v>8.3333333333333329E-2</v>
      </c>
      <c r="C111">
        <v>91.115099999999998</v>
      </c>
      <c r="D111">
        <v>-2.1052200000000001</v>
      </c>
      <c r="E111">
        <v>179.07900000000001</v>
      </c>
      <c r="F111">
        <v>1.1709499999999999</v>
      </c>
      <c r="G111">
        <v>-9.7244300000000006E-2</v>
      </c>
      <c r="H111">
        <v>36.135800000000003</v>
      </c>
      <c r="I111">
        <v>20</v>
      </c>
    </row>
    <row r="112" spans="1:9">
      <c r="A112" t="s">
        <v>6</v>
      </c>
      <c r="B112" s="20">
        <v>0.125</v>
      </c>
      <c r="C112">
        <v>91.134</v>
      </c>
      <c r="D112">
        <v>-1.97438</v>
      </c>
      <c r="E112">
        <v>179.19399999999999</v>
      </c>
      <c r="F112">
        <v>1.17065</v>
      </c>
      <c r="G112">
        <v>-9.5502799999999999E-2</v>
      </c>
      <c r="H112">
        <v>36.135300000000001</v>
      </c>
      <c r="I112">
        <v>20</v>
      </c>
    </row>
    <row r="113" spans="1:9">
      <c r="A113" t="s">
        <v>6</v>
      </c>
      <c r="B113" s="20">
        <v>0.16666666666666666</v>
      </c>
      <c r="C113">
        <v>91.238</v>
      </c>
      <c r="D113">
        <v>-0.87160899999999997</v>
      </c>
      <c r="E113">
        <v>179.137</v>
      </c>
      <c r="F113">
        <v>2.21441</v>
      </c>
      <c r="G113">
        <v>-0.41924800000000001</v>
      </c>
      <c r="H113">
        <v>41.082999999999998</v>
      </c>
      <c r="I113">
        <v>20</v>
      </c>
    </row>
    <row r="114" spans="1:9">
      <c r="A114" t="s">
        <v>6</v>
      </c>
      <c r="B114" s="20">
        <v>0.20833333333333334</v>
      </c>
      <c r="C114">
        <v>91.2316</v>
      </c>
      <c r="D114">
        <v>-0.78986599999999996</v>
      </c>
      <c r="E114">
        <v>179.012</v>
      </c>
      <c r="F114">
        <v>2.2166899999999998</v>
      </c>
      <c r="G114">
        <v>-0.41820099999999999</v>
      </c>
      <c r="H114">
        <v>41.084899999999998</v>
      </c>
      <c r="I114">
        <v>20</v>
      </c>
    </row>
    <row r="115" spans="1:9">
      <c r="A115" t="s">
        <v>0</v>
      </c>
      <c r="B115" t="s">
        <v>7</v>
      </c>
      <c r="C115" t="s">
        <v>1</v>
      </c>
      <c r="D115" t="s">
        <v>3</v>
      </c>
      <c r="E115" t="s">
        <v>28</v>
      </c>
      <c r="F115" t="s">
        <v>32</v>
      </c>
    </row>
    <row r="116" spans="1:9">
      <c r="A116" t="s">
        <v>6</v>
      </c>
      <c r="B116" s="20">
        <v>4.1666666666666664E-2</v>
      </c>
      <c r="C116">
        <v>91.111800000000002</v>
      </c>
      <c r="D116">
        <v>-2.5</v>
      </c>
      <c r="E116">
        <v>178.95099999999999</v>
      </c>
      <c r="F116">
        <v>1.1725000000000001</v>
      </c>
      <c r="G116">
        <v>-0.101045</v>
      </c>
      <c r="H116">
        <v>36.150700000000001</v>
      </c>
      <c r="I116">
        <v>20</v>
      </c>
    </row>
    <row r="117" spans="1:9">
      <c r="A117" t="s">
        <v>6</v>
      </c>
      <c r="B117" s="20">
        <v>8.3333333333333329E-2</v>
      </c>
      <c r="C117">
        <v>91.115099999999998</v>
      </c>
      <c r="D117">
        <v>-2.1052200000000001</v>
      </c>
      <c r="E117">
        <v>179.07900000000001</v>
      </c>
      <c r="F117">
        <v>1.1709499999999999</v>
      </c>
      <c r="G117">
        <v>-9.7244300000000006E-2</v>
      </c>
      <c r="H117">
        <v>36.135800000000003</v>
      </c>
      <c r="I117">
        <v>20</v>
      </c>
    </row>
    <row r="118" spans="1:9">
      <c r="A118" t="s">
        <v>6</v>
      </c>
      <c r="B118" s="20">
        <v>0.125</v>
      </c>
      <c r="C118">
        <v>91.134</v>
      </c>
      <c r="D118">
        <v>-1.97438</v>
      </c>
      <c r="E118">
        <v>179.19399999999999</v>
      </c>
      <c r="F118">
        <v>1.17065</v>
      </c>
      <c r="G118">
        <v>-9.5502799999999999E-2</v>
      </c>
      <c r="H118">
        <v>36.135300000000001</v>
      </c>
      <c r="I118">
        <v>20</v>
      </c>
    </row>
    <row r="119" spans="1:9">
      <c r="A119" t="s">
        <v>6</v>
      </c>
      <c r="B119" s="20">
        <v>0.16666666666666666</v>
      </c>
      <c r="C119">
        <v>91.238</v>
      </c>
      <c r="D119">
        <v>-0.87160899999999997</v>
      </c>
      <c r="E119">
        <v>179.137</v>
      </c>
      <c r="F119">
        <v>2.21441</v>
      </c>
      <c r="G119">
        <v>-0.41924800000000001</v>
      </c>
      <c r="H119">
        <v>41.082999999999998</v>
      </c>
      <c r="I119">
        <v>20</v>
      </c>
    </row>
    <row r="120" spans="1:9">
      <c r="A120" t="s">
        <v>6</v>
      </c>
      <c r="B120" s="20">
        <v>0.20833333333333334</v>
      </c>
      <c r="C120">
        <v>91.2316</v>
      </c>
      <c r="D120">
        <v>-0.78986599999999996</v>
      </c>
      <c r="E120">
        <v>179.012</v>
      </c>
      <c r="F120">
        <v>2.2166899999999998</v>
      </c>
      <c r="G120">
        <v>-0.41820099999999999</v>
      </c>
      <c r="H120">
        <v>41.084899999999998</v>
      </c>
      <c r="I120">
        <v>20</v>
      </c>
    </row>
    <row r="121" spans="1:9">
      <c r="A121" t="s">
        <v>6</v>
      </c>
      <c r="B121" s="20">
        <v>0.25</v>
      </c>
      <c r="C121">
        <v>91.253200000000007</v>
      </c>
      <c r="D121">
        <v>-0.79664999999999997</v>
      </c>
      <c r="E121">
        <v>179.09</v>
      </c>
      <c r="F121">
        <v>2.21563</v>
      </c>
      <c r="G121">
        <v>-0.41840899999999998</v>
      </c>
      <c r="H121">
        <v>41.083199999999998</v>
      </c>
      <c r="I121">
        <v>20</v>
      </c>
    </row>
    <row r="122" spans="1:9">
      <c r="A122" t="s">
        <v>6</v>
      </c>
      <c r="B122" s="20">
        <v>0.29166666666666669</v>
      </c>
      <c r="C122">
        <v>91.153999999999996</v>
      </c>
      <c r="D122">
        <v>-2.5628000000000002</v>
      </c>
      <c r="E122">
        <v>-179.83099999999999</v>
      </c>
      <c r="F122">
        <v>2.4757400000000001</v>
      </c>
      <c r="G122">
        <v>-0.82182299999999997</v>
      </c>
      <c r="H122">
        <v>46.309699999999999</v>
      </c>
      <c r="I122">
        <v>20</v>
      </c>
    </row>
    <row r="123" spans="1:9">
      <c r="A123" t="s">
        <v>6</v>
      </c>
      <c r="B123" s="20">
        <v>0.33333333333333331</v>
      </c>
      <c r="C123">
        <v>91.160700000000006</v>
      </c>
      <c r="D123">
        <v>-2.0236000000000001</v>
      </c>
      <c r="E123">
        <v>-179.76400000000001</v>
      </c>
      <c r="F123">
        <v>2.4787699999999999</v>
      </c>
      <c r="G123">
        <v>-0.81616599999999995</v>
      </c>
      <c r="H123">
        <v>46.321100000000001</v>
      </c>
      <c r="I123">
        <v>20</v>
      </c>
    </row>
    <row r="124" spans="1:9">
      <c r="A124" t="s">
        <v>6</v>
      </c>
      <c r="B124" s="20">
        <v>0.375</v>
      </c>
      <c r="C124">
        <v>91.1404</v>
      </c>
      <c r="D124">
        <v>-2.5707399999999998</v>
      </c>
      <c r="E124">
        <v>-179.84800000000001</v>
      </c>
      <c r="F124">
        <v>2.4742700000000002</v>
      </c>
      <c r="G124">
        <v>-0.82042199999999998</v>
      </c>
      <c r="H124">
        <v>46.278199999999998</v>
      </c>
      <c r="I124">
        <v>20</v>
      </c>
    </row>
    <row r="125" spans="1:9">
      <c r="A125" t="s">
        <v>6</v>
      </c>
      <c r="B125" s="20">
        <v>0.41666666666666669</v>
      </c>
      <c r="C125">
        <v>91.168599999999998</v>
      </c>
      <c r="D125">
        <v>-2.1745399999999999</v>
      </c>
      <c r="E125">
        <v>178.99600000000001</v>
      </c>
      <c r="F125">
        <v>3.2120600000000001</v>
      </c>
      <c r="G125">
        <v>-1.1347700000000001</v>
      </c>
      <c r="H125">
        <v>51.4191</v>
      </c>
      <c r="I125">
        <v>20</v>
      </c>
    </row>
    <row r="126" spans="1:9">
      <c r="A126" t="s">
        <v>6</v>
      </c>
      <c r="B126" s="20">
        <v>0.45833333333333331</v>
      </c>
      <c r="C126">
        <v>91.169799999999995</v>
      </c>
      <c r="D126">
        <v>-2.4567199999999998</v>
      </c>
      <c r="E126">
        <v>179.04900000000001</v>
      </c>
      <c r="F126">
        <v>3.2098499999999999</v>
      </c>
      <c r="G126">
        <v>-1.13462</v>
      </c>
      <c r="H126">
        <v>51.374699999999997</v>
      </c>
      <c r="I126">
        <v>20</v>
      </c>
    </row>
    <row r="127" spans="1:9">
      <c r="A127" t="s">
        <v>6</v>
      </c>
      <c r="B127" s="20">
        <v>0.5</v>
      </c>
      <c r="C127">
        <v>91.164400000000001</v>
      </c>
      <c r="D127">
        <v>-2.3727800000000001</v>
      </c>
      <c r="E127">
        <v>179.14</v>
      </c>
      <c r="F127">
        <v>3.2103600000000001</v>
      </c>
      <c r="G127">
        <v>-1.1330100000000001</v>
      </c>
      <c r="H127">
        <v>51.385199999999998</v>
      </c>
      <c r="I127">
        <v>20</v>
      </c>
    </row>
    <row r="128" spans="1:9">
      <c r="A128" t="s">
        <v>6</v>
      </c>
      <c r="B128" s="20">
        <v>0.54166666666666663</v>
      </c>
      <c r="C128">
        <v>91.072999999999993</v>
      </c>
      <c r="D128">
        <v>-0.87842500000000001</v>
      </c>
      <c r="E128">
        <v>179.904</v>
      </c>
      <c r="F128">
        <v>4.9592000000000001</v>
      </c>
      <c r="G128">
        <v>-1.15208</v>
      </c>
      <c r="H128">
        <v>56.867400000000004</v>
      </c>
      <c r="I128">
        <v>20</v>
      </c>
    </row>
    <row r="129" spans="1:9">
      <c r="A129" t="s">
        <v>6</v>
      </c>
      <c r="B129" s="20">
        <v>0.58333333333333337</v>
      </c>
      <c r="C129">
        <v>91.048299999999998</v>
      </c>
      <c r="D129">
        <v>-0.572322</v>
      </c>
      <c r="E129">
        <v>-179.79400000000001</v>
      </c>
      <c r="F129">
        <v>4.9548500000000004</v>
      </c>
      <c r="G129">
        <v>-1.1515899999999999</v>
      </c>
      <c r="H129">
        <v>56.869700000000002</v>
      </c>
      <c r="I129">
        <v>20</v>
      </c>
    </row>
    <row r="130" spans="1:9">
      <c r="A130" t="s">
        <v>6</v>
      </c>
      <c r="B130" s="20">
        <v>0.625</v>
      </c>
      <c r="C130">
        <v>91.140100000000004</v>
      </c>
      <c r="D130">
        <v>-4.3819999999999997</v>
      </c>
      <c r="E130">
        <v>178.47200000000001</v>
      </c>
      <c r="F130">
        <v>3.04474</v>
      </c>
      <c r="G130">
        <v>-1.71993</v>
      </c>
      <c r="H130">
        <v>61.430199999999999</v>
      </c>
      <c r="I130">
        <v>20</v>
      </c>
    </row>
    <row r="131" spans="1:9">
      <c r="A131" t="s">
        <v>6</v>
      </c>
      <c r="B131" s="20">
        <v>0.66666666666666663</v>
      </c>
      <c r="C131">
        <v>91.169399999999996</v>
      </c>
      <c r="D131">
        <v>-4.1213600000000001</v>
      </c>
      <c r="E131">
        <v>178.541</v>
      </c>
      <c r="F131">
        <v>3.0456799999999999</v>
      </c>
      <c r="G131">
        <v>-1.7201900000000001</v>
      </c>
      <c r="H131">
        <v>61.445700000000002</v>
      </c>
      <c r="I131">
        <v>20</v>
      </c>
    </row>
    <row r="132" spans="1:9">
      <c r="A132" t="s">
        <v>6</v>
      </c>
      <c r="B132" s="20">
        <v>0.70833333333333337</v>
      </c>
      <c r="C132">
        <v>91.292299999999997</v>
      </c>
      <c r="D132">
        <v>-2.7867000000000002</v>
      </c>
      <c r="E132">
        <v>-178.077</v>
      </c>
      <c r="F132">
        <v>3.4346299999999998</v>
      </c>
      <c r="G132">
        <v>-2.3276400000000002</v>
      </c>
      <c r="H132">
        <v>71.571100000000001</v>
      </c>
      <c r="I132">
        <v>20</v>
      </c>
    </row>
    <row r="133" spans="1:9">
      <c r="A133" t="s">
        <v>6</v>
      </c>
      <c r="B133" s="20">
        <v>0.75</v>
      </c>
      <c r="C133">
        <v>91.260999999999996</v>
      </c>
      <c r="D133">
        <v>-1.12649</v>
      </c>
      <c r="E133">
        <v>-176.971</v>
      </c>
      <c r="F133">
        <v>3.4321299999999999</v>
      </c>
      <c r="G133">
        <v>-2.3214600000000001</v>
      </c>
      <c r="H133">
        <v>71.665300000000002</v>
      </c>
      <c r="I133">
        <v>20</v>
      </c>
    </row>
    <row r="134" spans="1:9">
      <c r="A134" t="s">
        <v>6</v>
      </c>
      <c r="B134" s="20">
        <v>0.79166666666666663</v>
      </c>
      <c r="C134">
        <v>90.994200000000006</v>
      </c>
      <c r="D134">
        <v>-1.10808</v>
      </c>
      <c r="E134">
        <v>177.01599999999999</v>
      </c>
      <c r="F134">
        <v>2.88165</v>
      </c>
      <c r="G134">
        <v>-2.9154399999999998</v>
      </c>
      <c r="H134">
        <v>81.877899999999997</v>
      </c>
      <c r="I134">
        <v>20</v>
      </c>
    </row>
    <row r="135" spans="1:9">
      <c r="A135" t="s">
        <v>6</v>
      </c>
      <c r="B135" s="20">
        <v>0.83333333333333337</v>
      </c>
      <c r="C135">
        <v>90.981999999999999</v>
      </c>
      <c r="D135">
        <v>-0.42702800000000002</v>
      </c>
      <c r="E135">
        <v>176.38200000000001</v>
      </c>
      <c r="F135">
        <v>2.8889499999999999</v>
      </c>
      <c r="G135">
        <v>-2.9122699999999999</v>
      </c>
      <c r="H135">
        <v>81.91</v>
      </c>
      <c r="I135">
        <v>20</v>
      </c>
    </row>
    <row r="136" spans="1:9">
      <c r="A136" t="s">
        <v>6</v>
      </c>
      <c r="B136" s="20">
        <v>0.875</v>
      </c>
      <c r="C136">
        <v>91.250399999999999</v>
      </c>
      <c r="D136">
        <v>-3.9170099999999999</v>
      </c>
      <c r="E136">
        <v>-178.02099999999999</v>
      </c>
      <c r="F136">
        <v>2.4480900000000001</v>
      </c>
      <c r="G136">
        <v>-3.6555900000000001</v>
      </c>
      <c r="H136">
        <v>91.685199999999995</v>
      </c>
      <c r="I136">
        <v>20</v>
      </c>
    </row>
    <row r="137" spans="1:9">
      <c r="A137" t="s">
        <v>6</v>
      </c>
      <c r="B137" s="20">
        <v>0.91666666666666663</v>
      </c>
      <c r="C137">
        <v>91.315299999999993</v>
      </c>
      <c r="D137">
        <v>-3.55294</v>
      </c>
      <c r="E137">
        <v>-177.27099999999999</v>
      </c>
      <c r="F137">
        <v>2.4491800000000001</v>
      </c>
      <c r="G137">
        <v>-3.6579199999999998</v>
      </c>
      <c r="H137">
        <v>91.749099999999999</v>
      </c>
      <c r="I137">
        <v>20</v>
      </c>
    </row>
    <row r="138" spans="1:9">
      <c r="A138" t="s">
        <v>6</v>
      </c>
      <c r="B138" s="20">
        <v>0.95833333333333337</v>
      </c>
      <c r="C138">
        <v>91.505200000000002</v>
      </c>
      <c r="D138">
        <v>-5.53294</v>
      </c>
      <c r="E138">
        <v>-172.40600000000001</v>
      </c>
      <c r="F138">
        <v>2.9066800000000002</v>
      </c>
      <c r="G138">
        <v>-4.2234600000000002</v>
      </c>
      <c r="H138">
        <v>102.651</v>
      </c>
      <c r="I138">
        <v>20</v>
      </c>
    </row>
    <row r="139" spans="1:9">
      <c r="A139" t="s">
        <v>6</v>
      </c>
      <c r="B139" s="21">
        <v>1</v>
      </c>
      <c r="C139">
        <v>91.654200000000003</v>
      </c>
      <c r="D139">
        <v>-5.9270100000000001</v>
      </c>
      <c r="E139">
        <v>-171.86799999999999</v>
      </c>
      <c r="F139">
        <v>2.90428</v>
      </c>
      <c r="G139">
        <v>-4.2195200000000002</v>
      </c>
      <c r="H139">
        <v>102.55500000000001</v>
      </c>
      <c r="I139">
        <v>20</v>
      </c>
    </row>
    <row r="140" spans="1:9">
      <c r="A140" t="s">
        <v>6</v>
      </c>
      <c r="B140" s="21">
        <v>1.0416666666666667</v>
      </c>
      <c r="C140">
        <v>91.438299999999998</v>
      </c>
      <c r="D140">
        <v>-7.98841</v>
      </c>
      <c r="E140">
        <v>174.56700000000001</v>
      </c>
      <c r="F140">
        <v>2.73882</v>
      </c>
      <c r="G140">
        <v>-4.9365600000000001</v>
      </c>
      <c r="H140">
        <v>112.736</v>
      </c>
      <c r="I140">
        <v>20</v>
      </c>
    </row>
    <row r="141" spans="1:9">
      <c r="A141" t="s">
        <v>6</v>
      </c>
      <c r="B141" s="21">
        <v>1.0833333333333333</v>
      </c>
      <c r="C141">
        <v>91.488900000000001</v>
      </c>
      <c r="D141">
        <v>-7.8703599999999998</v>
      </c>
      <c r="E141">
        <v>175.09</v>
      </c>
      <c r="F141">
        <v>2.7387600000000001</v>
      </c>
      <c r="G141">
        <v>-4.9373199999999997</v>
      </c>
      <c r="H141">
        <v>112.864</v>
      </c>
      <c r="I141">
        <v>20</v>
      </c>
    </row>
    <row r="142" spans="1:9">
      <c r="A142" t="s">
        <v>6</v>
      </c>
      <c r="B142" s="21">
        <v>1.125</v>
      </c>
      <c r="C142">
        <v>91.739000000000004</v>
      </c>
      <c r="D142">
        <v>-4.8139700000000003</v>
      </c>
      <c r="E142">
        <v>-170.96</v>
      </c>
      <c r="F142">
        <v>3.4320900000000001</v>
      </c>
      <c r="G142">
        <v>-5.6890700000000001</v>
      </c>
      <c r="H142">
        <v>122.83499999999999</v>
      </c>
      <c r="I142">
        <v>20</v>
      </c>
    </row>
    <row r="143" spans="1:9">
      <c r="A143" t="s">
        <v>6</v>
      </c>
      <c r="B143" s="21">
        <v>1.1666666666666667</v>
      </c>
      <c r="C143">
        <v>92.1404</v>
      </c>
      <c r="D143">
        <v>-6.3965199999999998</v>
      </c>
      <c r="E143">
        <v>-169.87299999999999</v>
      </c>
      <c r="F143">
        <v>3.4255900000000001</v>
      </c>
      <c r="G143">
        <v>-5.6760200000000003</v>
      </c>
      <c r="H143">
        <v>122.4</v>
      </c>
      <c r="I143">
        <v>20</v>
      </c>
    </row>
    <row r="144" spans="1:9">
      <c r="A144" t="s">
        <v>6</v>
      </c>
      <c r="B144" s="21">
        <v>1.2083333333333333</v>
      </c>
      <c r="C144">
        <v>91.305700000000002</v>
      </c>
      <c r="D144">
        <v>4.1444099999999997</v>
      </c>
      <c r="E144">
        <v>-170.768</v>
      </c>
      <c r="F144">
        <v>7.31081</v>
      </c>
      <c r="G144">
        <v>6.0419400000000003</v>
      </c>
      <c r="H144">
        <v>134.142</v>
      </c>
      <c r="I144">
        <v>20</v>
      </c>
    </row>
    <row r="145" spans="1:9">
      <c r="A145" t="s">
        <v>6</v>
      </c>
      <c r="B145" s="21">
        <v>1.25</v>
      </c>
      <c r="C145">
        <v>91.372600000000006</v>
      </c>
      <c r="D145">
        <v>4.2594200000000004</v>
      </c>
      <c r="E145">
        <v>-170.351</v>
      </c>
      <c r="F145">
        <v>7.3019400000000001</v>
      </c>
      <c r="G145">
        <v>6.0345300000000002</v>
      </c>
      <c r="H145">
        <v>133.97499999999999</v>
      </c>
      <c r="I145">
        <v>20</v>
      </c>
    </row>
    <row r="146" spans="1:9">
      <c r="A146" t="s">
        <v>6</v>
      </c>
      <c r="B146" s="21">
        <v>1.2916666666666667</v>
      </c>
      <c r="C146">
        <v>92.034499999999994</v>
      </c>
      <c r="D146">
        <v>-8.8625100000000003</v>
      </c>
      <c r="E146">
        <v>-166.726</v>
      </c>
      <c r="F146">
        <v>7.2929700000000004</v>
      </c>
      <c r="G146">
        <v>6.5236799999999997</v>
      </c>
      <c r="H146">
        <v>143.029</v>
      </c>
      <c r="I146">
        <v>20</v>
      </c>
    </row>
    <row r="147" spans="1:9">
      <c r="A147" t="s">
        <v>6</v>
      </c>
      <c r="B147" s="21">
        <v>1.3333333333333333</v>
      </c>
      <c r="C147">
        <v>92.339100000000002</v>
      </c>
      <c r="D147">
        <v>-10.0075</v>
      </c>
      <c r="E147">
        <v>-166.22</v>
      </c>
      <c r="F147">
        <v>7.2731700000000004</v>
      </c>
      <c r="G147">
        <v>6.5014900000000004</v>
      </c>
      <c r="H147">
        <v>142.541</v>
      </c>
      <c r="I147">
        <v>20</v>
      </c>
    </row>
    <row r="148" spans="1:9">
      <c r="A148" t="s">
        <v>6</v>
      </c>
      <c r="B148" s="21">
        <v>1.375</v>
      </c>
      <c r="C148">
        <v>89.855999999999995</v>
      </c>
      <c r="D148">
        <v>8.1908100000000008</v>
      </c>
      <c r="E148">
        <v>-171.315</v>
      </c>
      <c r="F148">
        <v>8.4281000000000006</v>
      </c>
      <c r="G148">
        <v>6.5876799999999998</v>
      </c>
      <c r="H148">
        <v>152.67699999999999</v>
      </c>
      <c r="I148">
        <v>20</v>
      </c>
    </row>
    <row r="149" spans="1:9">
      <c r="A149" t="s">
        <v>6</v>
      </c>
      <c r="B149" s="21">
        <v>1.4166666666666667</v>
      </c>
      <c r="C149">
        <v>90.335800000000006</v>
      </c>
      <c r="D149">
        <v>5.9566999999999997</v>
      </c>
      <c r="E149">
        <v>-173.74199999999999</v>
      </c>
      <c r="F149">
        <v>8.4853000000000005</v>
      </c>
      <c r="G149">
        <v>6.6314399999999996</v>
      </c>
      <c r="H149">
        <v>153.6</v>
      </c>
      <c r="I149">
        <v>20</v>
      </c>
    </row>
    <row r="151" spans="1:9">
      <c r="A151" t="s">
        <v>0</v>
      </c>
      <c r="B151" t="s">
        <v>1</v>
      </c>
      <c r="C151" t="s">
        <v>36</v>
      </c>
      <c r="D151" t="s">
        <v>3</v>
      </c>
      <c r="E151" t="s">
        <v>28</v>
      </c>
      <c r="F151" t="s">
        <v>32</v>
      </c>
    </row>
    <row r="152" spans="1:9">
      <c r="A152" t="s">
        <v>6</v>
      </c>
      <c r="B152" s="20">
        <v>4.1666666666666664E-2</v>
      </c>
      <c r="C152">
        <v>91.111800000000002</v>
      </c>
      <c r="D152">
        <v>-2.5</v>
      </c>
      <c r="E152">
        <v>178.95099999999999</v>
      </c>
      <c r="F152">
        <v>1.1725000000000001</v>
      </c>
      <c r="G152">
        <v>-0.101045</v>
      </c>
      <c r="H152">
        <v>36.150700000000001</v>
      </c>
      <c r="I152">
        <v>20</v>
      </c>
    </row>
    <row r="153" spans="1:9">
      <c r="A153" t="s">
        <v>6</v>
      </c>
      <c r="B153" s="20">
        <v>8.3333333333333329E-2</v>
      </c>
      <c r="C153">
        <v>91.115099999999998</v>
      </c>
      <c r="D153">
        <v>-2.1052200000000001</v>
      </c>
      <c r="E153">
        <v>179.07900000000001</v>
      </c>
      <c r="F153">
        <v>1.1709499999999999</v>
      </c>
      <c r="G153">
        <v>-9.7244300000000006E-2</v>
      </c>
      <c r="H153">
        <v>36.135800000000003</v>
      </c>
      <c r="I153">
        <v>20</v>
      </c>
    </row>
    <row r="154" spans="1:9">
      <c r="A154" t="s">
        <v>6</v>
      </c>
      <c r="B154" s="20">
        <v>0.125</v>
      </c>
      <c r="C154">
        <v>91.134</v>
      </c>
      <c r="D154">
        <v>-1.97438</v>
      </c>
      <c r="E154">
        <v>179.19399999999999</v>
      </c>
      <c r="F154">
        <v>1.17065</v>
      </c>
      <c r="G154">
        <v>-9.5502799999999999E-2</v>
      </c>
      <c r="H154">
        <v>36.135300000000001</v>
      </c>
      <c r="I154">
        <v>20</v>
      </c>
    </row>
    <row r="155" spans="1:9">
      <c r="A155" t="s">
        <v>6</v>
      </c>
      <c r="B155" s="20">
        <v>0.16666666666666666</v>
      </c>
      <c r="C155">
        <v>91.238</v>
      </c>
      <c r="D155">
        <v>-0.87160899999999997</v>
      </c>
      <c r="E155">
        <v>179.137</v>
      </c>
      <c r="F155">
        <v>2.21441</v>
      </c>
      <c r="G155">
        <v>-0.41924800000000001</v>
      </c>
      <c r="H155">
        <v>41.082999999999998</v>
      </c>
      <c r="I155">
        <v>20</v>
      </c>
    </row>
    <row r="156" spans="1:9">
      <c r="A156" t="s">
        <v>6</v>
      </c>
      <c r="B156" s="20">
        <v>0.20833333333333334</v>
      </c>
      <c r="C156">
        <v>91.2316</v>
      </c>
      <c r="D156">
        <v>-0.78986599999999996</v>
      </c>
      <c r="E156">
        <v>179.012</v>
      </c>
      <c r="F156">
        <v>2.2166899999999998</v>
      </c>
      <c r="G156">
        <v>-0.41820099999999999</v>
      </c>
      <c r="H156">
        <v>41.084899999999998</v>
      </c>
      <c r="I156">
        <v>20</v>
      </c>
    </row>
    <row r="157" spans="1:9">
      <c r="A157" t="s">
        <v>6</v>
      </c>
      <c r="B157" s="20">
        <v>0.25</v>
      </c>
      <c r="C157">
        <v>91.253200000000007</v>
      </c>
      <c r="D157">
        <v>-0.79664999999999997</v>
      </c>
      <c r="E157">
        <v>179.09</v>
      </c>
      <c r="F157">
        <v>2.21563</v>
      </c>
      <c r="G157">
        <v>-0.41840899999999998</v>
      </c>
      <c r="H157">
        <v>41.083199999999998</v>
      </c>
      <c r="I157">
        <v>20</v>
      </c>
    </row>
    <row r="158" spans="1:9">
      <c r="A158" t="s">
        <v>6</v>
      </c>
      <c r="B158" s="20">
        <v>0.29166666666666669</v>
      </c>
      <c r="C158">
        <v>91.153999999999996</v>
      </c>
      <c r="D158">
        <v>-2.5628000000000002</v>
      </c>
      <c r="E158">
        <v>-179.83099999999999</v>
      </c>
      <c r="F158">
        <v>2.4757400000000001</v>
      </c>
      <c r="G158">
        <v>-0.82182299999999997</v>
      </c>
      <c r="H158">
        <v>46.309699999999999</v>
      </c>
      <c r="I158">
        <v>20</v>
      </c>
    </row>
    <row r="159" spans="1:9">
      <c r="A159" t="s">
        <v>6</v>
      </c>
      <c r="B159" s="20">
        <v>0.33333333333333331</v>
      </c>
      <c r="C159">
        <v>91.160700000000006</v>
      </c>
      <c r="D159">
        <v>-2.0236000000000001</v>
      </c>
      <c r="E159">
        <v>-179.76400000000001</v>
      </c>
      <c r="F159">
        <v>2.4787699999999999</v>
      </c>
      <c r="G159">
        <v>-0.81616599999999995</v>
      </c>
      <c r="H159">
        <v>46.321100000000001</v>
      </c>
      <c r="I159">
        <v>20</v>
      </c>
    </row>
    <row r="160" spans="1:9">
      <c r="A160" t="s">
        <v>6</v>
      </c>
      <c r="B160" s="20">
        <v>0.375</v>
      </c>
      <c r="C160">
        <v>91.1404</v>
      </c>
      <c r="D160">
        <v>-2.5707399999999998</v>
      </c>
      <c r="E160">
        <v>-179.84800000000001</v>
      </c>
      <c r="F160">
        <v>2.4742700000000002</v>
      </c>
      <c r="G160">
        <v>-0.82042199999999998</v>
      </c>
      <c r="H160">
        <v>46.278199999999998</v>
      </c>
      <c r="I160">
        <v>20</v>
      </c>
    </row>
    <row r="161" spans="1:9">
      <c r="A161" t="s">
        <v>6</v>
      </c>
      <c r="B161" s="20">
        <v>0.41666666666666669</v>
      </c>
      <c r="C161">
        <v>91.168599999999998</v>
      </c>
      <c r="D161">
        <v>-2.1745399999999999</v>
      </c>
      <c r="E161">
        <v>178.99600000000001</v>
      </c>
      <c r="F161">
        <v>3.2120600000000001</v>
      </c>
      <c r="G161">
        <v>-1.1347700000000001</v>
      </c>
      <c r="H161">
        <v>51.4191</v>
      </c>
      <c r="I161">
        <v>20</v>
      </c>
    </row>
    <row r="162" spans="1:9">
      <c r="A162" t="s">
        <v>6</v>
      </c>
      <c r="B162" s="20">
        <v>0.45833333333333331</v>
      </c>
      <c r="C162">
        <v>91.169799999999995</v>
      </c>
      <c r="D162">
        <v>-2.4567199999999998</v>
      </c>
      <c r="E162">
        <v>179.04900000000001</v>
      </c>
      <c r="F162">
        <v>3.2098499999999999</v>
      </c>
      <c r="G162">
        <v>-1.13462</v>
      </c>
      <c r="H162">
        <v>51.374699999999997</v>
      </c>
      <c r="I162">
        <v>20</v>
      </c>
    </row>
    <row r="163" spans="1:9">
      <c r="A163" t="s">
        <v>6</v>
      </c>
      <c r="B163" s="20">
        <v>0.5</v>
      </c>
      <c r="C163">
        <v>91.164400000000001</v>
      </c>
      <c r="D163">
        <v>-2.3727800000000001</v>
      </c>
      <c r="E163">
        <v>179.14</v>
      </c>
      <c r="F163">
        <v>3.2103600000000001</v>
      </c>
      <c r="G163">
        <v>-1.1330100000000001</v>
      </c>
      <c r="H163">
        <v>51.385199999999998</v>
      </c>
      <c r="I163">
        <v>20</v>
      </c>
    </row>
    <row r="164" spans="1:9">
      <c r="A164" t="s">
        <v>6</v>
      </c>
      <c r="B164" s="20">
        <v>0.54166666666666663</v>
      </c>
      <c r="C164">
        <v>91.072999999999993</v>
      </c>
      <c r="D164">
        <v>-0.87842500000000001</v>
      </c>
      <c r="E164">
        <v>179.904</v>
      </c>
      <c r="F164">
        <v>4.9592000000000001</v>
      </c>
      <c r="G164">
        <v>-1.15208</v>
      </c>
      <c r="H164">
        <v>56.867400000000004</v>
      </c>
      <c r="I164">
        <v>20</v>
      </c>
    </row>
    <row r="165" spans="1:9">
      <c r="A165" t="s">
        <v>6</v>
      </c>
      <c r="B165" s="20">
        <v>0.58333333333333337</v>
      </c>
      <c r="C165">
        <v>91.048299999999998</v>
      </c>
      <c r="D165">
        <v>-0.572322</v>
      </c>
      <c r="E165">
        <v>-179.79400000000001</v>
      </c>
      <c r="F165">
        <v>4.9548500000000004</v>
      </c>
      <c r="G165">
        <v>-1.1515899999999999</v>
      </c>
      <c r="H165">
        <v>56.869700000000002</v>
      </c>
      <c r="I165">
        <v>20</v>
      </c>
    </row>
    <row r="166" spans="1:9">
      <c r="A166" t="s">
        <v>6</v>
      </c>
      <c r="B166" s="20">
        <v>0.625</v>
      </c>
      <c r="C166">
        <v>91.140100000000004</v>
      </c>
      <c r="D166">
        <v>-4.3819999999999997</v>
      </c>
      <c r="E166">
        <v>178.47200000000001</v>
      </c>
      <c r="F166">
        <v>3.04474</v>
      </c>
      <c r="G166">
        <v>-1.71993</v>
      </c>
      <c r="H166">
        <v>61.430199999999999</v>
      </c>
      <c r="I166">
        <v>20</v>
      </c>
    </row>
    <row r="167" spans="1:9">
      <c r="A167" t="s">
        <v>6</v>
      </c>
      <c r="B167" s="20">
        <v>0.66666666666666663</v>
      </c>
      <c r="C167">
        <v>91.169399999999996</v>
      </c>
      <c r="D167">
        <v>-4.1213600000000001</v>
      </c>
      <c r="E167">
        <v>178.541</v>
      </c>
      <c r="F167">
        <v>3.0456799999999999</v>
      </c>
      <c r="G167">
        <v>-1.7201900000000001</v>
      </c>
      <c r="H167">
        <v>61.445700000000002</v>
      </c>
      <c r="I167">
        <v>20</v>
      </c>
    </row>
    <row r="168" spans="1:9">
      <c r="A168" t="s">
        <v>6</v>
      </c>
      <c r="B168" s="20">
        <v>0.70833333333333337</v>
      </c>
      <c r="C168">
        <v>91.292299999999997</v>
      </c>
      <c r="D168">
        <v>-2.7867000000000002</v>
      </c>
      <c r="E168">
        <v>-178.077</v>
      </c>
      <c r="F168">
        <v>3.4346299999999998</v>
      </c>
      <c r="G168">
        <v>-2.3276400000000002</v>
      </c>
      <c r="H168">
        <v>71.571100000000001</v>
      </c>
      <c r="I168">
        <v>20</v>
      </c>
    </row>
    <row r="169" spans="1:9">
      <c r="A169" t="s">
        <v>6</v>
      </c>
      <c r="B169" s="20">
        <v>0.75</v>
      </c>
      <c r="C169">
        <v>91.260999999999996</v>
      </c>
      <c r="D169">
        <v>-1.12649</v>
      </c>
      <c r="E169">
        <v>-176.971</v>
      </c>
      <c r="F169">
        <v>3.4321299999999999</v>
      </c>
      <c r="G169">
        <v>-2.3214600000000001</v>
      </c>
      <c r="H169">
        <v>71.665300000000002</v>
      </c>
      <c r="I169">
        <v>20</v>
      </c>
    </row>
    <row r="170" spans="1:9">
      <c r="A170" t="s">
        <v>6</v>
      </c>
      <c r="B170" s="20">
        <v>0.79166666666666663</v>
      </c>
      <c r="C170">
        <v>90.994200000000006</v>
      </c>
      <c r="D170">
        <v>-1.10808</v>
      </c>
      <c r="E170">
        <v>177.01599999999999</v>
      </c>
      <c r="F170">
        <v>2.88165</v>
      </c>
      <c r="G170">
        <v>-2.9154399999999998</v>
      </c>
      <c r="H170">
        <v>81.877899999999997</v>
      </c>
      <c r="I170">
        <v>20</v>
      </c>
    </row>
    <row r="171" spans="1:9">
      <c r="A171" t="s">
        <v>6</v>
      </c>
      <c r="B171" s="20">
        <v>0.83333333333333337</v>
      </c>
      <c r="C171">
        <v>90.981999999999999</v>
      </c>
      <c r="D171">
        <v>-0.42702800000000002</v>
      </c>
      <c r="E171">
        <v>176.38200000000001</v>
      </c>
      <c r="F171">
        <v>2.8889499999999999</v>
      </c>
      <c r="G171">
        <v>-2.9122699999999999</v>
      </c>
      <c r="H171">
        <v>81.91</v>
      </c>
      <c r="I171">
        <v>20</v>
      </c>
    </row>
    <row r="172" spans="1:9">
      <c r="A172" t="s">
        <v>6</v>
      </c>
      <c r="B172" s="20">
        <v>0.875</v>
      </c>
      <c r="C172">
        <v>91.250399999999999</v>
      </c>
      <c r="D172">
        <v>-3.9170099999999999</v>
      </c>
      <c r="E172">
        <v>-178.02099999999999</v>
      </c>
      <c r="F172">
        <v>2.4480900000000001</v>
      </c>
      <c r="G172">
        <v>-3.6555900000000001</v>
      </c>
      <c r="H172">
        <v>91.685199999999995</v>
      </c>
      <c r="I172">
        <v>20</v>
      </c>
    </row>
    <row r="173" spans="1:9">
      <c r="A173" t="s">
        <v>6</v>
      </c>
      <c r="B173" s="20">
        <v>0.91666666666666663</v>
      </c>
      <c r="C173">
        <v>91.315299999999993</v>
      </c>
      <c r="D173">
        <v>-3.55294</v>
      </c>
      <c r="E173">
        <v>-177.27099999999999</v>
      </c>
      <c r="F173">
        <v>2.4491800000000001</v>
      </c>
      <c r="G173">
        <v>-3.6579199999999998</v>
      </c>
      <c r="H173">
        <v>91.749099999999999</v>
      </c>
      <c r="I173">
        <v>20</v>
      </c>
    </row>
    <row r="174" spans="1:9">
      <c r="A174" t="s">
        <v>6</v>
      </c>
      <c r="B174" s="20">
        <v>0.95833333333333337</v>
      </c>
      <c r="C174">
        <v>91.505200000000002</v>
      </c>
      <c r="D174">
        <v>-5.53294</v>
      </c>
      <c r="E174">
        <v>-172.40600000000001</v>
      </c>
      <c r="F174">
        <v>2.9066800000000002</v>
      </c>
      <c r="G174">
        <v>-4.2234600000000002</v>
      </c>
      <c r="H174">
        <v>102.651</v>
      </c>
      <c r="I174">
        <v>20</v>
      </c>
    </row>
    <row r="175" spans="1:9">
      <c r="A175" t="s">
        <v>6</v>
      </c>
      <c r="B175" s="21">
        <v>1</v>
      </c>
      <c r="C175">
        <v>91.654200000000003</v>
      </c>
      <c r="D175">
        <v>-5.9270100000000001</v>
      </c>
      <c r="E175">
        <v>-171.86799999999999</v>
      </c>
      <c r="F175">
        <v>2.90428</v>
      </c>
      <c r="G175">
        <v>-4.2195200000000002</v>
      </c>
      <c r="H175">
        <v>102.55500000000001</v>
      </c>
      <c r="I175">
        <v>20</v>
      </c>
    </row>
    <row r="176" spans="1:9">
      <c r="A176" t="s">
        <v>6</v>
      </c>
      <c r="B176" s="21">
        <v>1.0416666666666667</v>
      </c>
      <c r="C176">
        <v>91.438299999999998</v>
      </c>
      <c r="D176">
        <v>-7.98841</v>
      </c>
      <c r="E176">
        <v>174.56700000000001</v>
      </c>
      <c r="F176">
        <v>2.73882</v>
      </c>
      <c r="G176">
        <v>-4.9365600000000001</v>
      </c>
      <c r="H176">
        <v>112.736</v>
      </c>
      <c r="I176">
        <v>20</v>
      </c>
    </row>
    <row r="177" spans="1:9">
      <c r="A177" t="s">
        <v>6</v>
      </c>
      <c r="B177" s="21">
        <v>1.0833333333333333</v>
      </c>
      <c r="C177">
        <v>91.488900000000001</v>
      </c>
      <c r="D177">
        <v>-7.8703599999999998</v>
      </c>
      <c r="E177">
        <v>175.09</v>
      </c>
      <c r="F177">
        <v>2.7387600000000001</v>
      </c>
      <c r="G177">
        <v>-4.9373199999999997</v>
      </c>
      <c r="H177">
        <v>112.864</v>
      </c>
      <c r="I177">
        <v>20</v>
      </c>
    </row>
    <row r="178" spans="1:9">
      <c r="A178" t="s">
        <v>6</v>
      </c>
      <c r="B178" s="21">
        <v>1.125</v>
      </c>
      <c r="C178">
        <v>91.739000000000004</v>
      </c>
      <c r="D178">
        <v>-4.8139700000000003</v>
      </c>
      <c r="E178">
        <v>-170.96</v>
      </c>
      <c r="F178">
        <v>3.4320900000000001</v>
      </c>
      <c r="G178">
        <v>-5.6890700000000001</v>
      </c>
      <c r="H178">
        <v>122.83499999999999</v>
      </c>
      <c r="I178">
        <v>20</v>
      </c>
    </row>
    <row r="179" spans="1:9">
      <c r="A179" t="s">
        <v>6</v>
      </c>
      <c r="B179" s="21">
        <v>1.1666666666666667</v>
      </c>
      <c r="C179">
        <v>92.1404</v>
      </c>
      <c r="D179">
        <v>-6.3965199999999998</v>
      </c>
      <c r="E179">
        <v>-169.87299999999999</v>
      </c>
      <c r="F179">
        <v>3.4255900000000001</v>
      </c>
      <c r="G179">
        <v>-5.6760200000000003</v>
      </c>
      <c r="H179">
        <v>122.4</v>
      </c>
      <c r="I179">
        <v>20</v>
      </c>
    </row>
    <row r="180" spans="1:9">
      <c r="A180" t="s">
        <v>6</v>
      </c>
      <c r="B180" s="21">
        <v>1.2083333333333333</v>
      </c>
      <c r="C180">
        <v>91.305700000000002</v>
      </c>
      <c r="D180">
        <v>4.1444099999999997</v>
      </c>
      <c r="E180">
        <v>-170.768</v>
      </c>
      <c r="F180">
        <v>7.31081</v>
      </c>
      <c r="G180">
        <v>6.0419400000000003</v>
      </c>
      <c r="H180">
        <v>134.142</v>
      </c>
      <c r="I180">
        <v>20</v>
      </c>
    </row>
    <row r="181" spans="1:9">
      <c r="A181" t="s">
        <v>6</v>
      </c>
      <c r="B181" s="21">
        <v>1.25</v>
      </c>
      <c r="C181">
        <v>91.372600000000006</v>
      </c>
      <c r="D181">
        <v>4.2594200000000004</v>
      </c>
      <c r="E181">
        <v>-170.351</v>
      </c>
      <c r="F181">
        <v>7.3019400000000001</v>
      </c>
      <c r="G181">
        <v>6.0345300000000002</v>
      </c>
      <c r="H181">
        <v>133.97499999999999</v>
      </c>
      <c r="I181">
        <v>20</v>
      </c>
    </row>
    <row r="182" spans="1:9">
      <c r="A182" t="s">
        <v>6</v>
      </c>
      <c r="B182" s="21">
        <v>1.2916666666666667</v>
      </c>
      <c r="C182">
        <v>92.034499999999994</v>
      </c>
      <c r="D182">
        <v>-8.8625100000000003</v>
      </c>
      <c r="E182">
        <v>-166.726</v>
      </c>
      <c r="F182">
        <v>7.2929700000000004</v>
      </c>
      <c r="G182">
        <v>6.5236799999999997</v>
      </c>
      <c r="H182">
        <v>143.029</v>
      </c>
      <c r="I182">
        <v>20</v>
      </c>
    </row>
    <row r="183" spans="1:9">
      <c r="A183" t="s">
        <v>6</v>
      </c>
      <c r="B183" s="21">
        <v>1.3333333333333333</v>
      </c>
      <c r="C183">
        <v>92.339100000000002</v>
      </c>
      <c r="D183">
        <v>-10.0075</v>
      </c>
      <c r="E183">
        <v>-166.22</v>
      </c>
      <c r="F183">
        <v>7.2731700000000004</v>
      </c>
      <c r="G183">
        <v>6.5014900000000004</v>
      </c>
      <c r="H183">
        <v>142.541</v>
      </c>
      <c r="I183">
        <v>20</v>
      </c>
    </row>
    <row r="184" spans="1:9">
      <c r="A184" t="s">
        <v>6</v>
      </c>
      <c r="B184" s="21">
        <v>1.375</v>
      </c>
      <c r="C184">
        <v>89.855999999999995</v>
      </c>
      <c r="D184">
        <v>8.1908100000000008</v>
      </c>
      <c r="E184">
        <v>-171.315</v>
      </c>
      <c r="F184">
        <v>8.4281000000000006</v>
      </c>
      <c r="G184">
        <v>6.5876799999999998</v>
      </c>
      <c r="H184">
        <v>152.67699999999999</v>
      </c>
      <c r="I184">
        <v>20</v>
      </c>
    </row>
    <row r="185" spans="1:9">
      <c r="A185" t="s">
        <v>6</v>
      </c>
      <c r="B185" s="21">
        <v>1.4166666666666667</v>
      </c>
      <c r="C185">
        <v>90.335800000000006</v>
      </c>
      <c r="D185">
        <v>5.9566999999999997</v>
      </c>
      <c r="E185">
        <v>-173.74199999999999</v>
      </c>
      <c r="F185">
        <v>8.4853000000000005</v>
      </c>
      <c r="G185">
        <v>6.6314399999999996</v>
      </c>
      <c r="H185">
        <v>153.6</v>
      </c>
      <c r="I185">
        <v>20</v>
      </c>
    </row>
    <row r="187" spans="1:9">
      <c r="A187" t="s">
        <v>0</v>
      </c>
      <c r="B187" t="s">
        <v>1</v>
      </c>
      <c r="C187" t="s">
        <v>31</v>
      </c>
      <c r="D187" t="s">
        <v>3</v>
      </c>
      <c r="E187" t="s">
        <v>28</v>
      </c>
      <c r="F187" t="s">
        <v>32</v>
      </c>
    </row>
    <row r="188" spans="1:9">
      <c r="A188" t="s">
        <v>6</v>
      </c>
      <c r="B188" s="20">
        <v>4.1666666666666664E-2</v>
      </c>
      <c r="C188">
        <v>90.781700000000001</v>
      </c>
      <c r="D188">
        <v>-1.44407</v>
      </c>
      <c r="E188">
        <v>144.869</v>
      </c>
      <c r="F188">
        <v>1.76328</v>
      </c>
      <c r="G188">
        <v>0.14255300000000001</v>
      </c>
      <c r="H188">
        <v>27.394300000000001</v>
      </c>
      <c r="I188">
        <v>20</v>
      </c>
    </row>
    <row r="189" spans="1:9">
      <c r="A189" t="s">
        <v>6</v>
      </c>
      <c r="B189" s="20">
        <v>8.3333333333333329E-2</v>
      </c>
      <c r="C189">
        <v>90.794600000000003</v>
      </c>
      <c r="D189">
        <v>-1.41269</v>
      </c>
      <c r="E189">
        <v>144.90600000000001</v>
      </c>
      <c r="F189">
        <v>1.76309</v>
      </c>
      <c r="G189">
        <v>0.14211799999999999</v>
      </c>
      <c r="H189">
        <v>27.383900000000001</v>
      </c>
      <c r="I189">
        <v>20</v>
      </c>
    </row>
    <row r="190" spans="1:9">
      <c r="A190" t="s">
        <v>6</v>
      </c>
      <c r="B190" s="20">
        <v>0.125</v>
      </c>
      <c r="C190">
        <v>90.818100000000001</v>
      </c>
      <c r="D190">
        <v>-1.38565</v>
      </c>
      <c r="E190">
        <v>144.87700000000001</v>
      </c>
      <c r="F190">
        <v>1.7638100000000001</v>
      </c>
      <c r="G190">
        <v>0.14277500000000001</v>
      </c>
      <c r="H190">
        <v>27.375900000000001</v>
      </c>
      <c r="I190">
        <v>20</v>
      </c>
    </row>
    <row r="191" spans="1:9">
      <c r="A191" t="s">
        <v>6</v>
      </c>
      <c r="B191" s="20">
        <v>0.16666666666666666</v>
      </c>
      <c r="C191">
        <v>90.959199999999996</v>
      </c>
      <c r="D191">
        <v>-0.54301500000000003</v>
      </c>
      <c r="E191">
        <v>145.17699999999999</v>
      </c>
      <c r="F191">
        <v>2.5724300000000002</v>
      </c>
      <c r="G191">
        <v>-0.15765799999999999</v>
      </c>
      <c r="H191">
        <v>30.997499999999999</v>
      </c>
      <c r="I191">
        <v>20</v>
      </c>
    </row>
    <row r="192" spans="1:9">
      <c r="A192" t="s">
        <v>6</v>
      </c>
      <c r="B192" s="20">
        <v>0.20833333333333334</v>
      </c>
      <c r="C192">
        <v>90.948899999999995</v>
      </c>
      <c r="D192">
        <v>-0.57948200000000005</v>
      </c>
      <c r="E192">
        <v>145.131</v>
      </c>
      <c r="F192">
        <v>2.5731299999999999</v>
      </c>
      <c r="G192">
        <v>-0.157832</v>
      </c>
      <c r="H192">
        <v>30.992999999999999</v>
      </c>
      <c r="I192">
        <v>20</v>
      </c>
    </row>
    <row r="193" spans="1:9">
      <c r="A193" t="s">
        <v>6</v>
      </c>
      <c r="B193" s="20">
        <v>0.25</v>
      </c>
      <c r="C193">
        <v>90.976500000000001</v>
      </c>
      <c r="D193">
        <v>-0.53934000000000004</v>
      </c>
      <c r="E193">
        <v>145.16499999999999</v>
      </c>
      <c r="F193">
        <v>2.57321</v>
      </c>
      <c r="G193">
        <v>-0.157468</v>
      </c>
      <c r="H193">
        <v>30.9983</v>
      </c>
      <c r="I193">
        <v>20</v>
      </c>
    </row>
    <row r="194" spans="1:9">
      <c r="A194" t="s">
        <v>6</v>
      </c>
      <c r="B194" s="20">
        <v>0.29166666666666669</v>
      </c>
      <c r="C194">
        <v>90.744799999999998</v>
      </c>
      <c r="D194">
        <v>-0.17558699999999999</v>
      </c>
      <c r="E194">
        <v>144.63399999999999</v>
      </c>
      <c r="F194">
        <v>2.8088099999999998</v>
      </c>
      <c r="G194">
        <v>-0.51388599999999995</v>
      </c>
      <c r="H194">
        <v>34.838999999999999</v>
      </c>
      <c r="I194">
        <v>20</v>
      </c>
    </row>
    <row r="195" spans="1:9">
      <c r="A195" t="s">
        <v>6</v>
      </c>
      <c r="B195" s="20">
        <v>0.33333333333333331</v>
      </c>
      <c r="C195">
        <v>90.778999999999996</v>
      </c>
      <c r="D195">
        <v>-0.116701</v>
      </c>
      <c r="E195">
        <v>144.64599999999999</v>
      </c>
      <c r="F195">
        <v>2.8111999999999999</v>
      </c>
      <c r="G195">
        <v>-0.51230500000000001</v>
      </c>
      <c r="H195">
        <v>34.8401</v>
      </c>
      <c r="I195">
        <v>20</v>
      </c>
    </row>
    <row r="196" spans="1:9">
      <c r="A196" t="s">
        <v>6</v>
      </c>
      <c r="B196" s="20">
        <v>0.375</v>
      </c>
      <c r="C196">
        <v>90.734700000000004</v>
      </c>
      <c r="D196">
        <v>-0.17083799999999999</v>
      </c>
      <c r="E196">
        <v>144.708</v>
      </c>
      <c r="F196">
        <v>2.8081999999999998</v>
      </c>
      <c r="G196">
        <v>-0.51287499999999997</v>
      </c>
      <c r="H196">
        <v>34.833300000000001</v>
      </c>
      <c r="I196">
        <v>20</v>
      </c>
    </row>
    <row r="197" spans="1:9">
      <c r="A197" t="s">
        <v>6</v>
      </c>
      <c r="B197" s="20">
        <v>0.41666666666666669</v>
      </c>
      <c r="C197">
        <v>90.755300000000005</v>
      </c>
      <c r="D197">
        <v>6.8408300000000005E-2</v>
      </c>
      <c r="E197">
        <v>144.66499999999999</v>
      </c>
      <c r="F197">
        <v>3.39385</v>
      </c>
      <c r="G197">
        <v>-0.80154599999999998</v>
      </c>
      <c r="H197">
        <v>38.629899999999999</v>
      </c>
      <c r="I197">
        <v>20</v>
      </c>
    </row>
    <row r="198" spans="1:9">
      <c r="A198" t="s">
        <v>6</v>
      </c>
      <c r="B198" s="20">
        <v>0.45833333333333331</v>
      </c>
      <c r="C198">
        <v>90.752600000000001</v>
      </c>
      <c r="D198">
        <v>8.6823300000000006E-2</v>
      </c>
      <c r="E198">
        <v>144.70400000000001</v>
      </c>
      <c r="F198">
        <v>3.39323</v>
      </c>
      <c r="G198">
        <v>-0.79951499999999998</v>
      </c>
      <c r="H198">
        <v>38.612900000000003</v>
      </c>
      <c r="I198">
        <v>20</v>
      </c>
    </row>
    <row r="199" spans="1:9">
      <c r="A199" t="s">
        <v>6</v>
      </c>
      <c r="B199" s="20">
        <v>0.5</v>
      </c>
      <c r="C199">
        <v>90.748599999999996</v>
      </c>
      <c r="D199">
        <v>9.4338199999999997E-2</v>
      </c>
      <c r="E199">
        <v>144.67500000000001</v>
      </c>
      <c r="F199">
        <v>3.3935399999999998</v>
      </c>
      <c r="G199">
        <v>-0.79823</v>
      </c>
      <c r="H199">
        <v>38.609000000000002</v>
      </c>
      <c r="I199">
        <v>20</v>
      </c>
    </row>
    <row r="200" spans="1:9">
      <c r="A200" t="s">
        <v>6</v>
      </c>
      <c r="B200" s="20">
        <v>0.54166666666666663</v>
      </c>
      <c r="C200">
        <v>90.701499999999996</v>
      </c>
      <c r="D200">
        <v>6.1460800000000003E-2</v>
      </c>
      <c r="E200">
        <v>145.57599999999999</v>
      </c>
      <c r="F200">
        <v>4.7493699999999999</v>
      </c>
      <c r="G200">
        <v>-0.79542599999999997</v>
      </c>
      <c r="H200">
        <v>42.580500000000001</v>
      </c>
      <c r="I200">
        <v>20</v>
      </c>
    </row>
    <row r="201" spans="1:9">
      <c r="A201" t="s">
        <v>6</v>
      </c>
      <c r="B201" s="20">
        <v>0.58333333333333337</v>
      </c>
      <c r="C201">
        <v>90.702100000000002</v>
      </c>
      <c r="D201">
        <v>0.14787800000000001</v>
      </c>
      <c r="E201">
        <v>145.57499999999999</v>
      </c>
      <c r="F201">
        <v>4.7462900000000001</v>
      </c>
      <c r="G201">
        <v>-0.79632599999999998</v>
      </c>
      <c r="H201">
        <v>42.566899999999997</v>
      </c>
      <c r="I201">
        <v>20</v>
      </c>
    </row>
    <row r="202" spans="1:9">
      <c r="A202" t="s">
        <v>6</v>
      </c>
      <c r="B202" s="20">
        <v>0.625</v>
      </c>
      <c r="C202">
        <v>90.573099999999997</v>
      </c>
      <c r="D202">
        <v>-6.63995E-2</v>
      </c>
      <c r="E202">
        <v>143.46299999999999</v>
      </c>
      <c r="F202">
        <v>3.3559000000000001</v>
      </c>
      <c r="G202">
        <v>-1.3185800000000001</v>
      </c>
      <c r="H202">
        <v>46.076799999999999</v>
      </c>
      <c r="I202">
        <v>20</v>
      </c>
    </row>
    <row r="203" spans="1:9">
      <c r="A203" t="s">
        <v>6</v>
      </c>
      <c r="B203" s="20">
        <v>0.66666666666666663</v>
      </c>
      <c r="C203">
        <v>90.606300000000005</v>
      </c>
      <c r="D203">
        <v>-3.6184099999999997E-2</v>
      </c>
      <c r="E203">
        <v>143.42099999999999</v>
      </c>
      <c r="F203">
        <v>3.3557700000000001</v>
      </c>
      <c r="G203">
        <v>-1.3195399999999999</v>
      </c>
      <c r="H203">
        <v>46.064599999999999</v>
      </c>
      <c r="I203">
        <v>20</v>
      </c>
    </row>
    <row r="204" spans="1:9">
      <c r="A204" t="s">
        <v>6</v>
      </c>
      <c r="B204" s="20">
        <v>0.70833333333333337</v>
      </c>
      <c r="C204">
        <v>90.509500000000003</v>
      </c>
      <c r="D204">
        <v>3.4196800000000001</v>
      </c>
      <c r="E204">
        <v>-135.63499999999999</v>
      </c>
      <c r="F204">
        <v>3.3069799999999998</v>
      </c>
      <c r="G204">
        <v>-1.86511</v>
      </c>
      <c r="H204">
        <v>53.518799999999999</v>
      </c>
      <c r="I204">
        <v>20</v>
      </c>
    </row>
    <row r="205" spans="1:9">
      <c r="A205" t="s">
        <v>6</v>
      </c>
      <c r="B205" s="20">
        <v>0.75</v>
      </c>
      <c r="C205">
        <v>90.538700000000006</v>
      </c>
      <c r="D205">
        <v>3.3532899999999999</v>
      </c>
      <c r="E205">
        <v>-135.59</v>
      </c>
      <c r="F205">
        <v>3.3066599999999999</v>
      </c>
      <c r="G205">
        <v>-1.8660699999999999</v>
      </c>
      <c r="H205">
        <v>53.5169</v>
      </c>
      <c r="I205">
        <v>20</v>
      </c>
    </row>
    <row r="206" spans="1:9">
      <c r="A206" t="s">
        <v>6</v>
      </c>
      <c r="B206" s="20">
        <v>0.79166666666666663</v>
      </c>
      <c r="C206">
        <v>90.758600000000001</v>
      </c>
      <c r="D206">
        <v>1.6478600000000001</v>
      </c>
      <c r="E206">
        <v>141.98500000000001</v>
      </c>
      <c r="F206">
        <v>3.4340799999999998</v>
      </c>
      <c r="G206">
        <v>-2.4062399999999999</v>
      </c>
      <c r="H206">
        <v>61.133000000000003</v>
      </c>
      <c r="I206">
        <v>20</v>
      </c>
    </row>
    <row r="207" spans="1:9">
      <c r="A207" t="s">
        <v>6</v>
      </c>
      <c r="B207" s="20">
        <v>0.83333333333333337</v>
      </c>
      <c r="C207">
        <v>90.745800000000003</v>
      </c>
      <c r="D207">
        <v>1.6102399999999999</v>
      </c>
      <c r="E207">
        <v>141.923</v>
      </c>
      <c r="F207">
        <v>3.43675</v>
      </c>
      <c r="G207">
        <v>-2.4060700000000002</v>
      </c>
      <c r="H207">
        <v>61.140500000000003</v>
      </c>
      <c r="I207">
        <v>20</v>
      </c>
    </row>
    <row r="208" spans="1:9">
      <c r="A208" t="s">
        <v>6</v>
      </c>
      <c r="B208" s="20">
        <v>0.875</v>
      </c>
      <c r="C208">
        <v>90.817300000000003</v>
      </c>
      <c r="D208">
        <v>2.0866899999999999</v>
      </c>
      <c r="E208">
        <v>141.376</v>
      </c>
      <c r="F208">
        <v>3.2363400000000002</v>
      </c>
      <c r="G208">
        <v>-3.0740400000000001</v>
      </c>
      <c r="H208">
        <v>68.397099999999995</v>
      </c>
      <c r="I208">
        <v>20</v>
      </c>
    </row>
    <row r="209" spans="1:12">
      <c r="A209" t="s">
        <v>6</v>
      </c>
      <c r="B209" s="20">
        <v>0.91666666666666663</v>
      </c>
      <c r="C209">
        <v>90.872500000000002</v>
      </c>
      <c r="D209">
        <v>2.1587000000000001</v>
      </c>
      <c r="E209">
        <v>141.33199999999999</v>
      </c>
      <c r="F209">
        <v>3.23874</v>
      </c>
      <c r="G209">
        <v>-3.0752799999999998</v>
      </c>
      <c r="H209">
        <v>68.402299999999997</v>
      </c>
      <c r="I209">
        <v>20</v>
      </c>
    </row>
    <row r="210" spans="1:12">
      <c r="A210" t="s">
        <v>6</v>
      </c>
      <c r="B210" s="20">
        <v>0.95833333333333337</v>
      </c>
      <c r="C210">
        <v>90.918499999999995</v>
      </c>
      <c r="D210">
        <v>2.36869</v>
      </c>
      <c r="E210">
        <v>-136.47</v>
      </c>
      <c r="F210">
        <v>3.4303900000000001</v>
      </c>
      <c r="G210">
        <v>-3.6023499999999999</v>
      </c>
      <c r="H210">
        <v>77.099299999999999</v>
      </c>
      <c r="I210">
        <v>20</v>
      </c>
    </row>
    <row r="211" spans="1:12">
      <c r="A211" t="s">
        <v>6</v>
      </c>
      <c r="B211" s="21">
        <v>1</v>
      </c>
      <c r="C211">
        <v>91.020899999999997</v>
      </c>
      <c r="D211">
        <v>2.3035100000000002</v>
      </c>
      <c r="E211">
        <v>-136.411</v>
      </c>
      <c r="F211">
        <v>3.4307300000000001</v>
      </c>
      <c r="G211">
        <v>-3.5997499999999998</v>
      </c>
      <c r="H211">
        <v>77.069400000000002</v>
      </c>
      <c r="I211">
        <v>20</v>
      </c>
    </row>
    <row r="212" spans="1:12">
      <c r="A212" t="s">
        <v>6</v>
      </c>
      <c r="B212" s="21">
        <v>1.0416666666666667</v>
      </c>
      <c r="C212">
        <v>90.674099999999996</v>
      </c>
      <c r="D212">
        <v>5.8306899999999997</v>
      </c>
      <c r="E212">
        <v>-136.71100000000001</v>
      </c>
      <c r="F212">
        <v>3.4285199999999998</v>
      </c>
      <c r="G212">
        <v>-4.2624399999999998</v>
      </c>
      <c r="H212">
        <v>84.991399999999999</v>
      </c>
      <c r="I212">
        <v>20</v>
      </c>
    </row>
    <row r="213" spans="1:12">
      <c r="A213" t="s">
        <v>6</v>
      </c>
      <c r="B213" s="21">
        <v>1.0833333333333333</v>
      </c>
      <c r="C213">
        <v>90.728200000000001</v>
      </c>
      <c r="D213">
        <v>5.6806200000000002</v>
      </c>
      <c r="E213">
        <v>-136.679</v>
      </c>
      <c r="F213">
        <v>3.4286400000000001</v>
      </c>
      <c r="G213">
        <v>-4.2597500000000004</v>
      </c>
      <c r="H213">
        <v>85.016599999999997</v>
      </c>
      <c r="I213">
        <v>20</v>
      </c>
    </row>
    <row r="214" spans="1:12">
      <c r="A214" t="s">
        <v>6</v>
      </c>
      <c r="B214" s="21">
        <v>1.125</v>
      </c>
      <c r="C214">
        <v>91.083200000000005</v>
      </c>
      <c r="D214">
        <v>2.7601399999999998</v>
      </c>
      <c r="E214">
        <v>-136.166</v>
      </c>
      <c r="F214">
        <v>4.1200299999999999</v>
      </c>
      <c r="G214">
        <v>-4.9619499999999999</v>
      </c>
      <c r="H214">
        <v>92.148600000000002</v>
      </c>
      <c r="I214">
        <v>20</v>
      </c>
    </row>
    <row r="215" spans="1:12">
      <c r="A215" t="s">
        <v>6</v>
      </c>
      <c r="B215" s="21">
        <v>1.1666666666666667</v>
      </c>
      <c r="C215">
        <v>91.377099999999999</v>
      </c>
      <c r="D215">
        <v>2.4077099999999998</v>
      </c>
      <c r="E215">
        <v>-136.22399999999999</v>
      </c>
      <c r="F215">
        <v>4.1274899999999999</v>
      </c>
      <c r="G215">
        <v>-4.9656099999999999</v>
      </c>
      <c r="H215">
        <v>92.159700000000001</v>
      </c>
      <c r="I215">
        <v>20</v>
      </c>
    </row>
    <row r="216" spans="1:12">
      <c r="A216" t="s">
        <v>6</v>
      </c>
      <c r="B216" s="21">
        <v>1.2083333333333333</v>
      </c>
      <c r="C216">
        <v>91.290499999999994</v>
      </c>
      <c r="D216">
        <v>-1.84219</v>
      </c>
      <c r="E216">
        <v>-134.70699999999999</v>
      </c>
      <c r="F216">
        <v>7.21021</v>
      </c>
      <c r="G216">
        <v>6.9229799999999999</v>
      </c>
      <c r="H216">
        <v>100.61</v>
      </c>
      <c r="I216">
        <v>20</v>
      </c>
    </row>
    <row r="217" spans="1:12">
      <c r="A217" t="s">
        <v>6</v>
      </c>
      <c r="B217" s="21">
        <v>1.25</v>
      </c>
      <c r="C217">
        <v>91.3262</v>
      </c>
      <c r="D217">
        <v>-1.67763</v>
      </c>
      <c r="E217">
        <v>-134.63999999999999</v>
      </c>
      <c r="F217">
        <v>7.2017499999999997</v>
      </c>
      <c r="G217">
        <v>6.91411</v>
      </c>
      <c r="H217">
        <v>100.48</v>
      </c>
      <c r="I217">
        <v>20</v>
      </c>
    </row>
    <row r="218" spans="1:12">
      <c r="A218" t="s">
        <v>6</v>
      </c>
      <c r="B218" s="21">
        <v>1.2916666666666667</v>
      </c>
      <c r="C218">
        <v>91.463099999999997</v>
      </c>
      <c r="D218">
        <v>-4.5596500000000004</v>
      </c>
      <c r="E218">
        <v>-133.84299999999999</v>
      </c>
      <c r="F218">
        <v>7.3076299999999996</v>
      </c>
      <c r="G218">
        <v>7.4778200000000004</v>
      </c>
      <c r="H218">
        <v>106.95</v>
      </c>
      <c r="I218">
        <v>20</v>
      </c>
    </row>
    <row r="219" spans="1:12">
      <c r="A219" t="s">
        <v>6</v>
      </c>
      <c r="B219" s="21">
        <v>1.3333333333333333</v>
      </c>
      <c r="C219">
        <v>91.691500000000005</v>
      </c>
      <c r="D219">
        <v>-4.8816600000000001</v>
      </c>
      <c r="E219">
        <v>-133.905</v>
      </c>
      <c r="F219">
        <v>7.3059399999999997</v>
      </c>
      <c r="G219">
        <v>7.4737400000000003</v>
      </c>
      <c r="H219">
        <v>106.85599999999999</v>
      </c>
      <c r="I219">
        <v>20</v>
      </c>
    </row>
    <row r="220" spans="1:12">
      <c r="A220" t="s">
        <v>6</v>
      </c>
      <c r="B220" s="21">
        <v>1.375</v>
      </c>
      <c r="C220">
        <v>90.382599999999996</v>
      </c>
      <c r="D220">
        <v>-2.0606599999999999</v>
      </c>
      <c r="E220">
        <v>-135.221</v>
      </c>
      <c r="F220">
        <v>8.38626</v>
      </c>
      <c r="G220">
        <v>7.6479900000000001</v>
      </c>
      <c r="H220">
        <v>115.473</v>
      </c>
      <c r="I220">
        <v>20</v>
      </c>
    </row>
    <row r="221" spans="1:12">
      <c r="A221" t="s">
        <v>6</v>
      </c>
      <c r="B221" s="21">
        <v>1.4166666666666667</v>
      </c>
      <c r="C221">
        <v>90.716700000000003</v>
      </c>
      <c r="D221">
        <v>-2.74627</v>
      </c>
      <c r="E221">
        <v>-135.024</v>
      </c>
      <c r="F221">
        <v>8.3857499999999998</v>
      </c>
      <c r="G221">
        <v>7.6561199999999996</v>
      </c>
      <c r="H221">
        <v>115.471</v>
      </c>
      <c r="I221">
        <v>20</v>
      </c>
    </row>
    <row r="223" spans="1:12">
      <c r="A223" t="s">
        <v>0</v>
      </c>
      <c r="B223" t="s">
        <v>1</v>
      </c>
      <c r="C223" t="s">
        <v>36</v>
      </c>
      <c r="D223" t="s">
        <v>3</v>
      </c>
      <c r="E223" t="s">
        <v>28</v>
      </c>
      <c r="F223" t="s">
        <v>41</v>
      </c>
      <c r="G223" t="s">
        <v>28</v>
      </c>
      <c r="H223" t="s">
        <v>29</v>
      </c>
      <c r="I223" t="s">
        <v>42</v>
      </c>
      <c r="J223" t="s">
        <v>37</v>
      </c>
      <c r="K223" t="s">
        <v>38</v>
      </c>
      <c r="L223" t="s">
        <v>39</v>
      </c>
    </row>
    <row r="224" spans="1:12">
      <c r="A224" t="s">
        <v>6</v>
      </c>
      <c r="B224" s="20">
        <v>4.1666666666666664E-2</v>
      </c>
      <c r="C224">
        <v>91.111800000000002</v>
      </c>
      <c r="D224">
        <v>-2.5</v>
      </c>
      <c r="E224">
        <v>178.95099999999999</v>
      </c>
      <c r="F224">
        <v>1.1725000000000001</v>
      </c>
      <c r="G224">
        <v>-0.101045</v>
      </c>
      <c r="H224">
        <v>36.150700000000001</v>
      </c>
      <c r="I224">
        <v>20</v>
      </c>
      <c r="J224">
        <v>1</v>
      </c>
    </row>
    <row r="225" spans="1:10">
      <c r="A225" t="s">
        <v>6</v>
      </c>
      <c r="B225" s="20">
        <v>8.3333333333333329E-2</v>
      </c>
      <c r="C225">
        <v>91.115099999999998</v>
      </c>
      <c r="D225">
        <v>-2.1052200000000001</v>
      </c>
      <c r="E225">
        <v>179.07900000000001</v>
      </c>
      <c r="F225">
        <v>1.1709499999999999</v>
      </c>
      <c r="G225">
        <v>-9.7244300000000006E-2</v>
      </c>
      <c r="H225">
        <v>36.135800000000003</v>
      </c>
      <c r="I225">
        <v>20</v>
      </c>
      <c r="J225">
        <v>2</v>
      </c>
    </row>
    <row r="226" spans="1:10">
      <c r="A226" t="s">
        <v>6</v>
      </c>
      <c r="B226" s="20">
        <v>0.125</v>
      </c>
      <c r="C226">
        <v>91.134</v>
      </c>
      <c r="D226">
        <v>-1.97438</v>
      </c>
      <c r="E226">
        <v>179.19399999999999</v>
      </c>
      <c r="F226">
        <v>1.17065</v>
      </c>
      <c r="G226">
        <v>-9.5502799999999999E-2</v>
      </c>
      <c r="H226">
        <v>36.135300000000001</v>
      </c>
      <c r="I226">
        <v>20</v>
      </c>
      <c r="J226">
        <v>3</v>
      </c>
    </row>
    <row r="227" spans="1:10">
      <c r="A227" t="s">
        <v>6</v>
      </c>
      <c r="B227" s="20">
        <v>0.16666666666666666</v>
      </c>
      <c r="C227">
        <v>91.238</v>
      </c>
      <c r="D227">
        <v>-0.87160899999999997</v>
      </c>
      <c r="E227">
        <v>179.137</v>
      </c>
      <c r="F227">
        <v>2.21441</v>
      </c>
      <c r="G227">
        <v>-0.41924800000000001</v>
      </c>
      <c r="H227">
        <v>41.082999999999998</v>
      </c>
      <c r="I227">
        <v>20</v>
      </c>
      <c r="J227">
        <v>4</v>
      </c>
    </row>
    <row r="228" spans="1:10">
      <c r="A228" t="s">
        <v>6</v>
      </c>
      <c r="B228" s="20">
        <v>0.20833333333333334</v>
      </c>
      <c r="C228">
        <v>91.2316</v>
      </c>
      <c r="D228">
        <v>-0.78986599999999996</v>
      </c>
      <c r="E228">
        <v>179.012</v>
      </c>
      <c r="F228">
        <v>2.2166899999999998</v>
      </c>
      <c r="G228">
        <v>-0.41820099999999999</v>
      </c>
      <c r="H228">
        <v>41.084899999999998</v>
      </c>
      <c r="I228">
        <v>20</v>
      </c>
      <c r="J228">
        <v>5</v>
      </c>
    </row>
    <row r="229" spans="1:10">
      <c r="A229" t="s">
        <v>6</v>
      </c>
      <c r="B229" s="20">
        <v>0.25</v>
      </c>
      <c r="C229">
        <v>91.253200000000007</v>
      </c>
      <c r="D229">
        <v>-0.79664999999999997</v>
      </c>
      <c r="E229">
        <v>179.09</v>
      </c>
      <c r="F229">
        <v>2.21563</v>
      </c>
      <c r="G229">
        <v>-0.41840899999999998</v>
      </c>
      <c r="H229">
        <v>41.083199999999998</v>
      </c>
      <c r="I229">
        <v>20</v>
      </c>
      <c r="J229">
        <v>6</v>
      </c>
    </row>
    <row r="230" spans="1:10">
      <c r="A230" t="s">
        <v>6</v>
      </c>
      <c r="B230" s="20">
        <v>0.29166666666666669</v>
      </c>
      <c r="C230">
        <v>91.153999999999996</v>
      </c>
      <c r="D230">
        <v>-2.5628000000000002</v>
      </c>
      <c r="E230">
        <v>-179.83099999999999</v>
      </c>
      <c r="F230">
        <v>2.4757400000000001</v>
      </c>
      <c r="G230">
        <v>-0.82182299999999997</v>
      </c>
      <c r="H230">
        <v>46.309699999999999</v>
      </c>
      <c r="I230">
        <v>20</v>
      </c>
      <c r="J230">
        <v>7</v>
      </c>
    </row>
    <row r="231" spans="1:10">
      <c r="A231" t="s">
        <v>6</v>
      </c>
      <c r="B231" s="20">
        <v>0.33333333333333331</v>
      </c>
      <c r="C231">
        <v>91.160700000000006</v>
      </c>
      <c r="D231">
        <v>-2.0236000000000001</v>
      </c>
      <c r="E231">
        <v>-179.76400000000001</v>
      </c>
      <c r="F231">
        <v>2.4787699999999999</v>
      </c>
      <c r="G231">
        <v>-0.81616599999999995</v>
      </c>
      <c r="H231">
        <v>46.321100000000001</v>
      </c>
      <c r="I231">
        <v>20</v>
      </c>
      <c r="J231">
        <v>8</v>
      </c>
    </row>
    <row r="232" spans="1:10">
      <c r="A232" t="s">
        <v>6</v>
      </c>
      <c r="B232" s="20">
        <v>0.375</v>
      </c>
      <c r="C232">
        <v>91.1404</v>
      </c>
      <c r="D232">
        <v>-2.5707399999999998</v>
      </c>
      <c r="E232">
        <v>-179.84800000000001</v>
      </c>
      <c r="F232">
        <v>2.4742700000000002</v>
      </c>
      <c r="G232">
        <v>-0.82042199999999998</v>
      </c>
      <c r="H232">
        <v>46.278199999999998</v>
      </c>
      <c r="I232">
        <v>20</v>
      </c>
      <c r="J232">
        <v>9</v>
      </c>
    </row>
    <row r="233" spans="1:10">
      <c r="A233" t="s">
        <v>6</v>
      </c>
      <c r="B233" s="20">
        <v>0.41666666666666669</v>
      </c>
      <c r="C233">
        <v>91.168599999999998</v>
      </c>
      <c r="D233">
        <v>-2.1745399999999999</v>
      </c>
      <c r="E233">
        <v>178.99600000000001</v>
      </c>
      <c r="F233">
        <v>3.2120600000000001</v>
      </c>
      <c r="G233">
        <v>-1.1347700000000001</v>
      </c>
      <c r="H233">
        <v>51.4191</v>
      </c>
      <c r="I233">
        <v>20</v>
      </c>
      <c r="J233">
        <v>10</v>
      </c>
    </row>
    <row r="234" spans="1:10">
      <c r="A234" t="s">
        <v>6</v>
      </c>
      <c r="B234" s="20">
        <v>0.45833333333333331</v>
      </c>
      <c r="C234">
        <v>91.169799999999995</v>
      </c>
      <c r="D234">
        <v>-2.4567199999999998</v>
      </c>
      <c r="E234">
        <v>179.04900000000001</v>
      </c>
      <c r="F234">
        <v>3.2098499999999999</v>
      </c>
      <c r="G234">
        <v>-1.13462</v>
      </c>
      <c r="H234">
        <v>51.374699999999997</v>
      </c>
      <c r="I234">
        <v>20</v>
      </c>
      <c r="J234">
        <v>11</v>
      </c>
    </row>
    <row r="235" spans="1:10">
      <c r="A235" t="s">
        <v>6</v>
      </c>
      <c r="B235" s="20">
        <v>0.5</v>
      </c>
      <c r="C235">
        <v>91.164400000000001</v>
      </c>
      <c r="D235">
        <v>-2.3727800000000001</v>
      </c>
      <c r="E235">
        <v>179.14</v>
      </c>
      <c r="F235">
        <v>3.2103600000000001</v>
      </c>
      <c r="G235">
        <v>-1.1330100000000001</v>
      </c>
      <c r="H235">
        <v>51.385199999999998</v>
      </c>
      <c r="I235">
        <v>20</v>
      </c>
      <c r="J235">
        <v>12</v>
      </c>
    </row>
    <row r="236" spans="1:10">
      <c r="A236" t="s">
        <v>6</v>
      </c>
      <c r="B236" s="20">
        <v>0.54166666666666663</v>
      </c>
      <c r="C236">
        <v>91.072999999999993</v>
      </c>
      <c r="D236">
        <v>-0.87842500000000001</v>
      </c>
      <c r="E236">
        <v>179.904</v>
      </c>
      <c r="F236">
        <v>4.9592000000000001</v>
      </c>
      <c r="G236">
        <v>-1.15208</v>
      </c>
      <c r="H236">
        <v>56.867400000000004</v>
      </c>
      <c r="I236">
        <v>20</v>
      </c>
      <c r="J236">
        <v>13</v>
      </c>
    </row>
    <row r="237" spans="1:10">
      <c r="A237" t="s">
        <v>6</v>
      </c>
      <c r="B237" s="20">
        <v>0.58333333333333337</v>
      </c>
      <c r="C237">
        <v>91.048299999999998</v>
      </c>
      <c r="D237">
        <v>-0.572322</v>
      </c>
      <c r="E237">
        <v>-179.79400000000001</v>
      </c>
      <c r="F237">
        <v>4.9548500000000004</v>
      </c>
      <c r="G237">
        <v>-1.1515899999999999</v>
      </c>
      <c r="H237">
        <v>56.869700000000002</v>
      </c>
      <c r="I237">
        <v>20</v>
      </c>
      <c r="J237">
        <v>14</v>
      </c>
    </row>
    <row r="238" spans="1:10">
      <c r="A238" t="s">
        <v>6</v>
      </c>
      <c r="B238" s="20">
        <v>0.625</v>
      </c>
      <c r="C238">
        <v>91.140100000000004</v>
      </c>
      <c r="D238">
        <v>-4.3819999999999997</v>
      </c>
      <c r="E238">
        <v>178.47200000000001</v>
      </c>
      <c r="F238">
        <v>3.04474</v>
      </c>
      <c r="G238">
        <v>-1.71993</v>
      </c>
      <c r="H238">
        <v>61.430199999999999</v>
      </c>
      <c r="I238">
        <v>20</v>
      </c>
      <c r="J238">
        <v>15</v>
      </c>
    </row>
    <row r="239" spans="1:10">
      <c r="A239" t="s">
        <v>6</v>
      </c>
      <c r="B239" s="20">
        <v>0.66666666666666663</v>
      </c>
      <c r="C239">
        <v>91.169399999999996</v>
      </c>
      <c r="D239">
        <v>-4.1213600000000001</v>
      </c>
      <c r="E239">
        <v>178.541</v>
      </c>
      <c r="F239">
        <v>3.0456799999999999</v>
      </c>
      <c r="G239">
        <v>-1.7201900000000001</v>
      </c>
      <c r="H239">
        <v>61.445700000000002</v>
      </c>
      <c r="I239">
        <v>20</v>
      </c>
      <c r="J239">
        <v>16</v>
      </c>
    </row>
    <row r="240" spans="1:10">
      <c r="A240" t="s">
        <v>6</v>
      </c>
      <c r="B240" s="20">
        <v>0.70833333333333337</v>
      </c>
      <c r="C240">
        <v>91.292299999999997</v>
      </c>
      <c r="D240">
        <v>-2.7867000000000002</v>
      </c>
      <c r="E240">
        <v>-178.077</v>
      </c>
      <c r="F240">
        <v>3.4346299999999998</v>
      </c>
      <c r="G240">
        <v>-2.3276400000000002</v>
      </c>
      <c r="H240">
        <v>71.571100000000001</v>
      </c>
      <c r="I240">
        <v>20</v>
      </c>
      <c r="J240">
        <v>17</v>
      </c>
    </row>
    <row r="241" spans="1:10">
      <c r="A241" t="s">
        <v>6</v>
      </c>
      <c r="B241" s="20">
        <v>0.75</v>
      </c>
      <c r="C241">
        <v>91.260999999999996</v>
      </c>
      <c r="D241">
        <v>-1.12649</v>
      </c>
      <c r="E241">
        <v>-176.971</v>
      </c>
      <c r="F241">
        <v>3.4321299999999999</v>
      </c>
      <c r="G241">
        <v>-2.3214600000000001</v>
      </c>
      <c r="H241">
        <v>71.665300000000002</v>
      </c>
      <c r="I241">
        <v>20</v>
      </c>
      <c r="J241">
        <v>18</v>
      </c>
    </row>
    <row r="242" spans="1:10">
      <c r="A242" t="s">
        <v>6</v>
      </c>
      <c r="B242" s="20">
        <v>0.79166666666666663</v>
      </c>
      <c r="C242">
        <v>90.994200000000006</v>
      </c>
      <c r="D242">
        <v>-1.10808</v>
      </c>
      <c r="E242">
        <v>177.01599999999999</v>
      </c>
      <c r="F242">
        <v>2.88165</v>
      </c>
      <c r="G242">
        <v>-2.9154399999999998</v>
      </c>
      <c r="H242">
        <v>81.877899999999997</v>
      </c>
      <c r="I242">
        <v>20</v>
      </c>
      <c r="J242">
        <v>19</v>
      </c>
    </row>
    <row r="243" spans="1:10">
      <c r="A243" t="s">
        <v>6</v>
      </c>
      <c r="B243" s="20">
        <v>0.83333333333333337</v>
      </c>
      <c r="C243">
        <v>90.981999999999999</v>
      </c>
      <c r="D243">
        <v>-0.42702800000000002</v>
      </c>
      <c r="E243">
        <v>176.38200000000001</v>
      </c>
      <c r="F243">
        <v>2.8889499999999999</v>
      </c>
      <c r="G243">
        <v>-2.9122699999999999</v>
      </c>
      <c r="H243">
        <v>81.91</v>
      </c>
      <c r="I243">
        <v>20</v>
      </c>
      <c r="J243">
        <v>20</v>
      </c>
    </row>
    <row r="244" spans="1:10">
      <c r="A244" t="s">
        <v>6</v>
      </c>
      <c r="B244" s="20">
        <v>0.875</v>
      </c>
      <c r="C244">
        <v>91.250399999999999</v>
      </c>
      <c r="D244">
        <v>-3.9170099999999999</v>
      </c>
      <c r="E244">
        <v>-178.02099999999999</v>
      </c>
      <c r="F244">
        <v>2.4480900000000001</v>
      </c>
      <c r="G244">
        <v>-3.6555900000000001</v>
      </c>
      <c r="H244">
        <v>91.685199999999995</v>
      </c>
      <c r="I244">
        <v>20</v>
      </c>
      <c r="J244">
        <v>21</v>
      </c>
    </row>
    <row r="245" spans="1:10">
      <c r="A245" t="s">
        <v>6</v>
      </c>
      <c r="B245" s="20">
        <v>0.91666666666666663</v>
      </c>
      <c r="C245">
        <v>91.315299999999993</v>
      </c>
      <c r="D245">
        <v>-3.55294</v>
      </c>
      <c r="E245">
        <v>-177.27099999999999</v>
      </c>
      <c r="F245">
        <v>2.4491800000000001</v>
      </c>
      <c r="G245">
        <v>-3.6579199999999998</v>
      </c>
      <c r="H245">
        <v>91.749099999999999</v>
      </c>
      <c r="I245">
        <v>20</v>
      </c>
      <c r="J245">
        <v>22</v>
      </c>
    </row>
    <row r="246" spans="1:10">
      <c r="A246" t="s">
        <v>6</v>
      </c>
      <c r="B246" s="20">
        <v>0.95833333333333337</v>
      </c>
      <c r="C246">
        <v>91.505200000000002</v>
      </c>
      <c r="D246">
        <v>-5.53294</v>
      </c>
      <c r="E246">
        <v>-172.40600000000001</v>
      </c>
      <c r="F246">
        <v>2.9066800000000002</v>
      </c>
      <c r="G246">
        <v>-4.2234600000000002</v>
      </c>
      <c r="H246">
        <v>102.651</v>
      </c>
      <c r="I246">
        <v>20</v>
      </c>
      <c r="J246">
        <v>23</v>
      </c>
    </row>
    <row r="247" spans="1:10">
      <c r="A247" t="s">
        <v>6</v>
      </c>
      <c r="B247" s="21">
        <v>1</v>
      </c>
      <c r="C247">
        <v>91.654200000000003</v>
      </c>
      <c r="D247">
        <v>-5.9270100000000001</v>
      </c>
      <c r="E247">
        <v>-171.86799999999999</v>
      </c>
      <c r="F247">
        <v>2.90428</v>
      </c>
      <c r="G247">
        <v>-4.2195200000000002</v>
      </c>
      <c r="H247">
        <v>102.55500000000001</v>
      </c>
      <c r="I247">
        <v>20</v>
      </c>
      <c r="J247">
        <v>24</v>
      </c>
    </row>
    <row r="248" spans="1:10">
      <c r="A248" t="s">
        <v>6</v>
      </c>
      <c r="B248" s="21">
        <v>1.0416666666666667</v>
      </c>
      <c r="C248">
        <v>91.438299999999998</v>
      </c>
      <c r="D248">
        <v>-7.98841</v>
      </c>
      <c r="E248">
        <v>174.56700000000001</v>
      </c>
      <c r="F248">
        <v>2.73882</v>
      </c>
      <c r="G248">
        <v>-4.9365600000000001</v>
      </c>
      <c r="H248">
        <v>112.736</v>
      </c>
      <c r="I248">
        <v>20</v>
      </c>
      <c r="J248">
        <v>25</v>
      </c>
    </row>
    <row r="249" spans="1:10">
      <c r="A249" t="s">
        <v>6</v>
      </c>
      <c r="B249" s="21">
        <v>1.0833333333333333</v>
      </c>
      <c r="C249">
        <v>91.488900000000001</v>
      </c>
      <c r="D249">
        <v>-7.8703599999999998</v>
      </c>
      <c r="E249">
        <v>175.09</v>
      </c>
      <c r="F249">
        <v>2.7387600000000001</v>
      </c>
      <c r="G249">
        <v>-4.9373199999999997</v>
      </c>
      <c r="H249">
        <v>112.864</v>
      </c>
      <c r="I249">
        <v>20</v>
      </c>
      <c r="J249">
        <v>26</v>
      </c>
    </row>
    <row r="250" spans="1:10">
      <c r="A250" t="s">
        <v>6</v>
      </c>
      <c r="B250" s="21">
        <v>1.125</v>
      </c>
      <c r="C250">
        <v>91.739000000000004</v>
      </c>
      <c r="D250">
        <v>-4.8139700000000003</v>
      </c>
      <c r="E250">
        <v>-170.96</v>
      </c>
      <c r="F250">
        <v>3.4320900000000001</v>
      </c>
      <c r="G250">
        <v>-5.6890700000000001</v>
      </c>
      <c r="H250">
        <v>122.83499999999999</v>
      </c>
      <c r="I250">
        <v>20</v>
      </c>
      <c r="J250">
        <v>27</v>
      </c>
    </row>
    <row r="251" spans="1:10">
      <c r="A251" t="s">
        <v>6</v>
      </c>
      <c r="B251" s="21">
        <v>1.1666666666666667</v>
      </c>
      <c r="C251">
        <v>92.1404</v>
      </c>
      <c r="D251">
        <v>-6.3965199999999998</v>
      </c>
      <c r="E251">
        <v>-169.87299999999999</v>
      </c>
      <c r="F251">
        <v>3.4255900000000001</v>
      </c>
      <c r="G251">
        <v>-5.6760200000000003</v>
      </c>
      <c r="H251">
        <v>122.4</v>
      </c>
      <c r="I251">
        <v>20</v>
      </c>
      <c r="J251">
        <v>28</v>
      </c>
    </row>
    <row r="252" spans="1:10">
      <c r="A252" t="s">
        <v>6</v>
      </c>
      <c r="B252" s="21">
        <v>1.2083333333333333</v>
      </c>
      <c r="C252">
        <v>91.305700000000002</v>
      </c>
      <c r="D252">
        <v>4.1444099999999997</v>
      </c>
      <c r="E252">
        <v>-170.768</v>
      </c>
      <c r="F252">
        <v>7.31081</v>
      </c>
      <c r="G252">
        <v>6.0419400000000003</v>
      </c>
      <c r="H252">
        <v>134.142</v>
      </c>
      <c r="I252">
        <v>20</v>
      </c>
      <c r="J252">
        <v>29</v>
      </c>
    </row>
    <row r="253" spans="1:10">
      <c r="A253" t="s">
        <v>6</v>
      </c>
      <c r="B253" s="21">
        <v>1.25</v>
      </c>
      <c r="C253">
        <v>91.372600000000006</v>
      </c>
      <c r="D253">
        <v>4.2594200000000004</v>
      </c>
      <c r="E253">
        <v>-170.351</v>
      </c>
      <c r="F253">
        <v>7.3019400000000001</v>
      </c>
      <c r="G253">
        <v>6.0345300000000002</v>
      </c>
      <c r="H253">
        <v>133.97499999999999</v>
      </c>
      <c r="I253">
        <v>20</v>
      </c>
      <c r="J253">
        <v>30</v>
      </c>
    </row>
    <row r="254" spans="1:10">
      <c r="A254" t="s">
        <v>6</v>
      </c>
      <c r="B254" s="21">
        <v>1.2916666666666667</v>
      </c>
      <c r="C254">
        <v>92.034499999999994</v>
      </c>
      <c r="D254">
        <v>-8.8625100000000003</v>
      </c>
      <c r="E254">
        <v>-166.726</v>
      </c>
      <c r="F254">
        <v>7.2929700000000004</v>
      </c>
      <c r="G254">
        <v>6.5236799999999997</v>
      </c>
      <c r="H254">
        <v>143.029</v>
      </c>
      <c r="I254">
        <v>20</v>
      </c>
      <c r="J254">
        <v>31</v>
      </c>
    </row>
    <row r="255" spans="1:10">
      <c r="A255" t="s">
        <v>6</v>
      </c>
      <c r="B255" s="21">
        <v>1.3333333333333333</v>
      </c>
      <c r="C255">
        <v>92.339100000000002</v>
      </c>
      <c r="D255">
        <v>-10.0075</v>
      </c>
      <c r="E255">
        <v>-166.22</v>
      </c>
      <c r="F255">
        <v>7.2731700000000004</v>
      </c>
      <c r="G255">
        <v>6.5014900000000004</v>
      </c>
      <c r="H255">
        <v>142.541</v>
      </c>
      <c r="I255">
        <v>20</v>
      </c>
      <c r="J255">
        <v>32</v>
      </c>
    </row>
    <row r="256" spans="1:10">
      <c r="A256" t="s">
        <v>6</v>
      </c>
      <c r="B256" s="21">
        <v>1.375</v>
      </c>
      <c r="C256">
        <v>89.855999999999995</v>
      </c>
      <c r="D256">
        <v>8.1908100000000008</v>
      </c>
      <c r="E256">
        <v>-171.315</v>
      </c>
      <c r="F256">
        <v>8.4281000000000006</v>
      </c>
      <c r="G256">
        <v>6.5876799999999998</v>
      </c>
      <c r="H256">
        <v>152.67699999999999</v>
      </c>
      <c r="I256">
        <v>20</v>
      </c>
      <c r="J256">
        <v>33</v>
      </c>
    </row>
    <row r="257" spans="1:10">
      <c r="A257" t="s">
        <v>6</v>
      </c>
      <c r="B257" s="21">
        <v>1.4166666666666667</v>
      </c>
      <c r="C257">
        <v>90.335800000000006</v>
      </c>
      <c r="D257">
        <v>5.9566999999999997</v>
      </c>
      <c r="E257">
        <v>-173.74199999999999</v>
      </c>
      <c r="F257">
        <v>8.4853000000000005</v>
      </c>
      <c r="G257">
        <v>6.6314399999999996</v>
      </c>
      <c r="H257">
        <v>153.6</v>
      </c>
      <c r="I257">
        <v>20</v>
      </c>
      <c r="J257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28"/>
  <sheetViews>
    <sheetView topLeftCell="A306" workbookViewId="0">
      <selection activeCell="C295" sqref="C295:H328"/>
    </sheetView>
  </sheetViews>
  <sheetFormatPr defaultRowHeight="14.4"/>
  <cols>
    <col min="1" max="1" width="9" bestFit="1" customWidth="1"/>
    <col min="2" max="2" width="8.109375" bestFit="1" customWidth="1"/>
    <col min="3" max="3" width="9" bestFit="1" customWidth="1"/>
    <col min="4" max="4" width="10.6640625" bestFit="1" customWidth="1"/>
    <col min="5" max="5" width="8.6640625" bestFit="1" customWidth="1"/>
    <col min="6" max="6" width="10.77734375" bestFit="1" customWidth="1"/>
    <col min="7" max="7" width="10.88671875" bestFit="1" customWidth="1"/>
    <col min="8" max="8" width="8" bestFit="1" customWidth="1"/>
    <col min="9" max="9" width="6.5546875" bestFit="1" customWidth="1"/>
    <col min="10" max="10" width="5.6640625" bestFit="1" customWidth="1"/>
    <col min="11" max="12" width="8.44140625" bestFit="1" customWidth="1"/>
  </cols>
  <sheetData>
    <row r="1" spans="1:9">
      <c r="A1" t="s">
        <v>0</v>
      </c>
      <c r="B1" t="s">
        <v>1</v>
      </c>
      <c r="C1" t="s">
        <v>36</v>
      </c>
      <c r="D1" t="s">
        <v>3</v>
      </c>
      <c r="E1" t="s">
        <v>28</v>
      </c>
      <c r="F1" t="s">
        <v>29</v>
      </c>
      <c r="G1" t="s">
        <v>30</v>
      </c>
    </row>
    <row r="2" spans="1:9">
      <c r="A2" t="s">
        <v>6</v>
      </c>
      <c r="B2" s="20">
        <v>4.1666666666666664E-2</v>
      </c>
      <c r="C2">
        <v>91.180999999999997</v>
      </c>
      <c r="D2">
        <v>-2.65577</v>
      </c>
      <c r="E2">
        <v>179.351</v>
      </c>
      <c r="F2">
        <v>0.51915800000000001</v>
      </c>
      <c r="G2">
        <v>0.121184</v>
      </c>
      <c r="H2">
        <v>36.818399999999997</v>
      </c>
      <c r="I2">
        <v>20</v>
      </c>
    </row>
    <row r="3" spans="1:9">
      <c r="A3" t="s">
        <v>6</v>
      </c>
      <c r="B3" s="20">
        <v>8.3333333333333329E-2</v>
      </c>
      <c r="C3">
        <v>91.188400000000001</v>
      </c>
      <c r="D3">
        <v>-2.3523999999999998</v>
      </c>
      <c r="E3">
        <v>179.56100000000001</v>
      </c>
      <c r="F3">
        <v>0.51714499999999997</v>
      </c>
      <c r="G3">
        <v>0.12359199999999999</v>
      </c>
      <c r="H3">
        <v>36.801400000000001</v>
      </c>
      <c r="I3">
        <v>20</v>
      </c>
    </row>
    <row r="4" spans="1:9">
      <c r="A4" t="s">
        <v>6</v>
      </c>
      <c r="B4" s="20">
        <v>0.125</v>
      </c>
      <c r="C4">
        <v>91.209500000000006</v>
      </c>
      <c r="D4">
        <v>-2.1804299999999999</v>
      </c>
      <c r="E4">
        <v>179.81899999999999</v>
      </c>
      <c r="F4">
        <v>0.51532800000000001</v>
      </c>
      <c r="G4">
        <v>0.12590899999999999</v>
      </c>
      <c r="H4">
        <v>36.8001</v>
      </c>
      <c r="I4">
        <v>20</v>
      </c>
    </row>
    <row r="5" spans="1:9">
      <c r="A5" t="s">
        <v>6</v>
      </c>
      <c r="B5" s="20">
        <v>0.16666666666666666</v>
      </c>
      <c r="C5">
        <v>91.321200000000005</v>
      </c>
      <c r="D5">
        <v>-0.53446000000000005</v>
      </c>
      <c r="E5">
        <v>179.47499999999999</v>
      </c>
      <c r="F5">
        <v>1.4801299999999999</v>
      </c>
      <c r="G5">
        <v>-0.167627</v>
      </c>
      <c r="H5">
        <v>41.914999999999999</v>
      </c>
      <c r="I5">
        <v>20</v>
      </c>
    </row>
    <row r="6" spans="1:9">
      <c r="A6" t="s">
        <v>6</v>
      </c>
      <c r="B6" s="20">
        <v>0.20833333333333334</v>
      </c>
      <c r="C6">
        <v>91.318799999999996</v>
      </c>
      <c r="D6">
        <v>-0.49859599999999998</v>
      </c>
      <c r="E6">
        <v>179.30600000000001</v>
      </c>
      <c r="F6">
        <v>1.48302</v>
      </c>
      <c r="G6">
        <v>-0.167014</v>
      </c>
      <c r="H6">
        <v>41.917400000000001</v>
      </c>
      <c r="I6">
        <v>20</v>
      </c>
    </row>
    <row r="7" spans="1:9">
      <c r="A7" t="s">
        <v>6</v>
      </c>
      <c r="B7" s="20">
        <v>0.25</v>
      </c>
      <c r="C7">
        <v>91.337900000000005</v>
      </c>
      <c r="D7">
        <v>-0.48453600000000002</v>
      </c>
      <c r="E7">
        <v>179.398</v>
      </c>
      <c r="F7">
        <v>1.48167</v>
      </c>
      <c r="G7">
        <v>-0.167041</v>
      </c>
      <c r="H7">
        <v>41.914900000000003</v>
      </c>
      <c r="I7">
        <v>20</v>
      </c>
    </row>
    <row r="8" spans="1:9">
      <c r="A8" t="s">
        <v>6</v>
      </c>
      <c r="B8" s="20">
        <v>0.29166666666666669</v>
      </c>
      <c r="C8">
        <v>91.290599999999998</v>
      </c>
      <c r="D8">
        <v>-2.1823600000000001</v>
      </c>
      <c r="E8">
        <v>-178.828</v>
      </c>
      <c r="F8">
        <v>1.61669</v>
      </c>
      <c r="G8">
        <v>-0.54553700000000005</v>
      </c>
      <c r="H8">
        <v>47.246200000000002</v>
      </c>
      <c r="I8">
        <v>20</v>
      </c>
    </row>
    <row r="9" spans="1:9">
      <c r="A9" t="s">
        <v>6</v>
      </c>
      <c r="B9" s="20">
        <v>0.33333333333333331</v>
      </c>
      <c r="C9">
        <v>91.304299999999998</v>
      </c>
      <c r="D9">
        <v>-1.74295</v>
      </c>
      <c r="E9">
        <v>-178.648</v>
      </c>
      <c r="F9">
        <v>1.61849</v>
      </c>
      <c r="G9">
        <v>-0.54094299999999995</v>
      </c>
      <c r="H9">
        <v>47.253799999999998</v>
      </c>
      <c r="I9">
        <v>20</v>
      </c>
    </row>
    <row r="10" spans="1:9">
      <c r="A10" t="s">
        <v>6</v>
      </c>
      <c r="B10" s="20">
        <v>0.375</v>
      </c>
      <c r="C10">
        <v>91.276899999999998</v>
      </c>
      <c r="D10">
        <v>-2.2103100000000002</v>
      </c>
      <c r="E10">
        <v>-178.89</v>
      </c>
      <c r="F10">
        <v>1.6163700000000001</v>
      </c>
      <c r="G10">
        <v>-0.54463200000000001</v>
      </c>
      <c r="H10">
        <v>47.214399999999998</v>
      </c>
      <c r="I10">
        <v>20</v>
      </c>
    </row>
    <row r="11" spans="1:9">
      <c r="A11" t="s">
        <v>6</v>
      </c>
      <c r="B11" s="20">
        <v>0.41666666666666669</v>
      </c>
      <c r="C11">
        <v>91.349800000000002</v>
      </c>
      <c r="D11">
        <v>-2.0155799999999999</v>
      </c>
      <c r="E11">
        <v>179.583</v>
      </c>
      <c r="F11">
        <v>2.2765599999999999</v>
      </c>
      <c r="G11">
        <v>-0.82911599999999996</v>
      </c>
      <c r="H11">
        <v>52.543999999999997</v>
      </c>
      <c r="I11">
        <v>20</v>
      </c>
    </row>
    <row r="12" spans="1:9">
      <c r="A12" t="s">
        <v>6</v>
      </c>
      <c r="B12" s="20">
        <v>0.45833333333333331</v>
      </c>
      <c r="C12">
        <v>91.340100000000007</v>
      </c>
      <c r="D12">
        <v>-2.2833399999999999</v>
      </c>
      <c r="E12">
        <v>179.483</v>
      </c>
      <c r="F12">
        <v>2.2763200000000001</v>
      </c>
      <c r="G12">
        <v>-0.82909100000000002</v>
      </c>
      <c r="H12">
        <v>52.495600000000003</v>
      </c>
      <c r="I12">
        <v>20</v>
      </c>
    </row>
    <row r="13" spans="1:9">
      <c r="A13" t="s">
        <v>6</v>
      </c>
      <c r="B13" s="20">
        <v>0.5</v>
      </c>
      <c r="C13">
        <v>91.336600000000004</v>
      </c>
      <c r="D13">
        <v>-2.1638600000000001</v>
      </c>
      <c r="E13">
        <v>179.68199999999999</v>
      </c>
      <c r="F13">
        <v>2.27589</v>
      </c>
      <c r="G13">
        <v>-0.82713400000000004</v>
      </c>
      <c r="H13">
        <v>52.508200000000002</v>
      </c>
      <c r="I13">
        <v>20</v>
      </c>
    </row>
    <row r="14" spans="1:9">
      <c r="A14" t="s">
        <v>6</v>
      </c>
      <c r="B14" s="20">
        <v>0.54166666666666663</v>
      </c>
      <c r="C14">
        <v>91.039100000000005</v>
      </c>
      <c r="D14">
        <v>-0.28685699999999997</v>
      </c>
      <c r="E14">
        <v>179.32599999999999</v>
      </c>
      <c r="F14">
        <v>3.9140799999999998</v>
      </c>
      <c r="G14">
        <v>-0.78681699999999999</v>
      </c>
      <c r="H14">
        <v>57.871099999999998</v>
      </c>
      <c r="I14">
        <v>20</v>
      </c>
    </row>
    <row r="15" spans="1:9">
      <c r="A15" t="s">
        <v>6</v>
      </c>
      <c r="B15" s="20">
        <v>0.58333333333333337</v>
      </c>
      <c r="C15">
        <v>91.017499999999998</v>
      </c>
      <c r="D15">
        <v>-3.4463500000000001E-2</v>
      </c>
      <c r="E15">
        <v>179.696</v>
      </c>
      <c r="F15">
        <v>3.90896</v>
      </c>
      <c r="G15">
        <v>-0.78679299999999996</v>
      </c>
      <c r="H15">
        <v>57.870800000000003</v>
      </c>
      <c r="I15">
        <v>20</v>
      </c>
    </row>
    <row r="16" spans="1:9">
      <c r="A16" t="s">
        <v>6</v>
      </c>
      <c r="B16" s="20">
        <v>0.625</v>
      </c>
      <c r="C16">
        <v>91.034300000000002</v>
      </c>
      <c r="D16">
        <v>-2.8102</v>
      </c>
      <c r="E16">
        <v>175.85400000000001</v>
      </c>
      <c r="F16">
        <v>1.9350400000000001</v>
      </c>
      <c r="G16">
        <v>-1.33274</v>
      </c>
      <c r="H16">
        <v>62.850299999999997</v>
      </c>
      <c r="I16">
        <v>20</v>
      </c>
    </row>
    <row r="17" spans="1:9">
      <c r="A17" t="s">
        <v>6</v>
      </c>
      <c r="B17" s="20">
        <v>0.66666666666666663</v>
      </c>
      <c r="C17">
        <v>91.070499999999996</v>
      </c>
      <c r="D17">
        <v>-2.63564</v>
      </c>
      <c r="E17">
        <v>175.839</v>
      </c>
      <c r="F17">
        <v>1.9360299999999999</v>
      </c>
      <c r="G17">
        <v>-1.3337399999999999</v>
      </c>
      <c r="H17">
        <v>62.856499999999997</v>
      </c>
      <c r="I17">
        <v>20</v>
      </c>
    </row>
    <row r="18" spans="1:9">
      <c r="A18" t="s">
        <v>6</v>
      </c>
      <c r="B18" s="20">
        <v>0.70833333333333337</v>
      </c>
      <c r="C18">
        <v>91.1691</v>
      </c>
      <c r="D18">
        <v>2.72254</v>
      </c>
      <c r="E18">
        <v>-171.53700000000001</v>
      </c>
      <c r="F18">
        <v>2.09063</v>
      </c>
      <c r="G18">
        <v>-1.86836</v>
      </c>
      <c r="H18">
        <v>73.303399999999996</v>
      </c>
      <c r="I18">
        <v>20</v>
      </c>
    </row>
    <row r="19" spans="1:9">
      <c r="A19" t="s">
        <v>6</v>
      </c>
      <c r="B19" s="20">
        <v>0.75</v>
      </c>
      <c r="C19">
        <v>91.1708</v>
      </c>
      <c r="D19">
        <v>2.7462800000000001</v>
      </c>
      <c r="E19">
        <v>-171.41300000000001</v>
      </c>
      <c r="F19">
        <v>2.0897899999999998</v>
      </c>
      <c r="G19">
        <v>-1.8691899999999999</v>
      </c>
      <c r="H19">
        <v>73.315600000000003</v>
      </c>
      <c r="I19">
        <v>20</v>
      </c>
    </row>
    <row r="20" spans="1:9">
      <c r="A20" t="s">
        <v>6</v>
      </c>
      <c r="B20" s="20">
        <v>0.79166666666666663</v>
      </c>
      <c r="C20">
        <v>91.013599999999997</v>
      </c>
      <c r="D20">
        <v>0.83755500000000005</v>
      </c>
      <c r="E20">
        <v>173.548</v>
      </c>
      <c r="F20">
        <v>1.4211499999999999</v>
      </c>
      <c r="G20">
        <v>-2.4224000000000001</v>
      </c>
      <c r="H20">
        <v>83.851799999999997</v>
      </c>
      <c r="I20">
        <v>20</v>
      </c>
    </row>
    <row r="21" spans="1:9">
      <c r="A21" t="s">
        <v>6</v>
      </c>
      <c r="B21" s="20">
        <v>0.83333333333333337</v>
      </c>
      <c r="C21">
        <v>91.020799999999994</v>
      </c>
      <c r="D21">
        <v>0.97402999999999995</v>
      </c>
      <c r="E21">
        <v>173.18199999999999</v>
      </c>
      <c r="F21">
        <v>1.42567</v>
      </c>
      <c r="G21">
        <v>-2.42136</v>
      </c>
      <c r="H21">
        <v>83.865600000000001</v>
      </c>
      <c r="I21">
        <v>20</v>
      </c>
    </row>
    <row r="22" spans="1:9">
      <c r="A22" t="s">
        <v>6</v>
      </c>
      <c r="B22" s="20">
        <v>0.875</v>
      </c>
      <c r="C22">
        <v>91.125699999999995</v>
      </c>
      <c r="D22">
        <v>-1.8977200000000001</v>
      </c>
      <c r="E22">
        <v>179.64699999999999</v>
      </c>
      <c r="F22">
        <v>0.79036899999999999</v>
      </c>
      <c r="G22">
        <v>-3.1359699999999999</v>
      </c>
      <c r="H22">
        <v>94.529499999999999</v>
      </c>
      <c r="I22">
        <v>20</v>
      </c>
    </row>
    <row r="23" spans="1:9">
      <c r="A23" t="s">
        <v>6</v>
      </c>
      <c r="B23" s="20">
        <v>0.91666666666666663</v>
      </c>
      <c r="C23">
        <v>91.401700000000005</v>
      </c>
      <c r="D23">
        <v>-2.4706800000000002</v>
      </c>
      <c r="E23">
        <v>-174.191</v>
      </c>
      <c r="F23">
        <v>0.763849</v>
      </c>
      <c r="G23">
        <v>-3.13435</v>
      </c>
      <c r="H23">
        <v>94.34</v>
      </c>
      <c r="I23">
        <v>20</v>
      </c>
    </row>
    <row r="24" spans="1:9">
      <c r="A24" t="s">
        <v>6</v>
      </c>
      <c r="B24" s="20">
        <v>0.95833333333333337</v>
      </c>
      <c r="C24">
        <v>91.4345</v>
      </c>
      <c r="D24">
        <v>-4.2632300000000001</v>
      </c>
      <c r="E24">
        <v>-171.18100000000001</v>
      </c>
      <c r="F24">
        <v>1.0426200000000001</v>
      </c>
      <c r="G24">
        <v>-3.6545100000000001</v>
      </c>
      <c r="H24">
        <v>105.943</v>
      </c>
      <c r="I24">
        <v>20</v>
      </c>
    </row>
    <row r="25" spans="1:9">
      <c r="A25" t="s">
        <v>6</v>
      </c>
      <c r="B25" s="21">
        <v>1</v>
      </c>
      <c r="C25">
        <v>91.538700000000006</v>
      </c>
      <c r="D25">
        <v>-4.4938399999999996</v>
      </c>
      <c r="E25">
        <v>-170.75399999999999</v>
      </c>
      <c r="F25">
        <v>1.0434600000000001</v>
      </c>
      <c r="G25">
        <v>-3.6512500000000001</v>
      </c>
      <c r="H25">
        <v>105.873</v>
      </c>
      <c r="I25">
        <v>20</v>
      </c>
    </row>
    <row r="26" spans="1:9">
      <c r="A26" t="s">
        <v>6</v>
      </c>
      <c r="B26" s="21">
        <v>1.0416666666666667</v>
      </c>
      <c r="C26">
        <v>91.248500000000007</v>
      </c>
      <c r="D26">
        <v>-6.7237499999999999</v>
      </c>
      <c r="E26">
        <v>171.53399999999999</v>
      </c>
      <c r="F26">
        <v>0.69211900000000004</v>
      </c>
      <c r="G26">
        <v>-4.3390700000000004</v>
      </c>
      <c r="H26">
        <v>116.864</v>
      </c>
      <c r="I26">
        <v>20</v>
      </c>
    </row>
    <row r="27" spans="1:9">
      <c r="A27" t="s">
        <v>6</v>
      </c>
      <c r="B27" s="21">
        <v>1.0833333333333333</v>
      </c>
      <c r="C27">
        <v>91.299400000000006</v>
      </c>
      <c r="D27">
        <v>-6.5686</v>
      </c>
      <c r="E27">
        <v>171.898</v>
      </c>
      <c r="F27">
        <v>0.69052199999999997</v>
      </c>
      <c r="G27">
        <v>-4.3390300000000002</v>
      </c>
      <c r="H27">
        <v>116.994</v>
      </c>
      <c r="I27">
        <v>20</v>
      </c>
    </row>
    <row r="28" spans="1:9">
      <c r="A28" t="s">
        <v>6</v>
      </c>
      <c r="B28" s="21">
        <v>1.125</v>
      </c>
      <c r="C28">
        <v>91.661000000000001</v>
      </c>
      <c r="D28">
        <v>-3.6235900000000001</v>
      </c>
      <c r="E28">
        <v>-168.98400000000001</v>
      </c>
      <c r="F28">
        <v>1.10948</v>
      </c>
      <c r="G28">
        <v>-4.8952099999999996</v>
      </c>
      <c r="H28">
        <v>125.379</v>
      </c>
      <c r="I28">
        <v>20</v>
      </c>
    </row>
    <row r="29" spans="1:9">
      <c r="A29" t="s">
        <v>6</v>
      </c>
      <c r="B29" s="21">
        <v>1.1666666666666667</v>
      </c>
      <c r="C29">
        <v>92.029499999999999</v>
      </c>
      <c r="D29">
        <v>-5.2522900000000003</v>
      </c>
      <c r="E29">
        <v>-168.369</v>
      </c>
      <c r="F29">
        <v>1.11266</v>
      </c>
      <c r="G29">
        <v>-4.8872900000000001</v>
      </c>
      <c r="H29">
        <v>124.99299999999999</v>
      </c>
      <c r="I29">
        <v>20</v>
      </c>
    </row>
    <row r="30" spans="1:9">
      <c r="A30" t="s">
        <v>6</v>
      </c>
      <c r="B30" s="21">
        <v>1.2083333333333333</v>
      </c>
      <c r="C30">
        <v>92.029499999999999</v>
      </c>
      <c r="D30">
        <v>-5.2522900000000003</v>
      </c>
      <c r="E30">
        <v>-168.369</v>
      </c>
      <c r="F30">
        <v>1.11266</v>
      </c>
      <c r="G30">
        <v>-4.8872900000000001</v>
      </c>
      <c r="H30">
        <v>124.99299999999999</v>
      </c>
      <c r="I30">
        <v>20</v>
      </c>
    </row>
    <row r="31" spans="1:9">
      <c r="A31" t="s">
        <v>6</v>
      </c>
      <c r="B31" s="21">
        <v>1.25</v>
      </c>
      <c r="C31">
        <v>91.520200000000003</v>
      </c>
      <c r="D31">
        <v>2.6257199999999998</v>
      </c>
      <c r="E31">
        <v>-167.31100000000001</v>
      </c>
      <c r="F31">
        <v>4.8439500000000004</v>
      </c>
      <c r="G31">
        <v>6.7911400000000004</v>
      </c>
      <c r="H31">
        <v>136.75</v>
      </c>
      <c r="I31">
        <v>20</v>
      </c>
    </row>
    <row r="32" spans="1:9">
      <c r="A32" t="s">
        <v>6</v>
      </c>
      <c r="B32" s="21">
        <v>1.2916666666666667</v>
      </c>
      <c r="C32">
        <v>91.759</v>
      </c>
      <c r="D32">
        <v>-6.1289199999999999</v>
      </c>
      <c r="E32">
        <v>-164.107</v>
      </c>
      <c r="F32">
        <v>4.6656300000000002</v>
      </c>
      <c r="G32">
        <v>7.3563700000000001</v>
      </c>
      <c r="H32">
        <v>146.13200000000001</v>
      </c>
      <c r="I32">
        <v>20</v>
      </c>
    </row>
    <row r="33" spans="1:9">
      <c r="A33" t="s">
        <v>6</v>
      </c>
      <c r="B33" s="21">
        <v>1.3333333333333333</v>
      </c>
      <c r="C33">
        <v>92.057199999999995</v>
      </c>
      <c r="D33">
        <v>-7.3688700000000003</v>
      </c>
      <c r="E33">
        <v>-164.12700000000001</v>
      </c>
      <c r="F33">
        <v>4.6625100000000002</v>
      </c>
      <c r="G33">
        <v>7.3405199999999997</v>
      </c>
      <c r="H33">
        <v>145.816</v>
      </c>
      <c r="I33">
        <v>20</v>
      </c>
    </row>
    <row r="34" spans="1:9">
      <c r="A34" t="s">
        <v>6</v>
      </c>
      <c r="B34" s="21">
        <v>1.375</v>
      </c>
      <c r="C34">
        <v>89.147300000000001</v>
      </c>
      <c r="D34">
        <v>9.3150200000000005</v>
      </c>
      <c r="E34">
        <v>-164.48400000000001</v>
      </c>
      <c r="F34">
        <v>5.5182700000000002</v>
      </c>
      <c r="G34">
        <v>7.39039</v>
      </c>
      <c r="H34">
        <v>153.83799999999999</v>
      </c>
      <c r="I34">
        <v>20</v>
      </c>
    </row>
    <row r="35" spans="1:9">
      <c r="A35" t="s">
        <v>6</v>
      </c>
      <c r="B35" s="21">
        <v>1.4166666666666667</v>
      </c>
      <c r="C35">
        <v>89.59</v>
      </c>
      <c r="D35">
        <v>7.3890000000000002</v>
      </c>
      <c r="E35">
        <v>-165.358</v>
      </c>
      <c r="F35">
        <v>5.5556299999999998</v>
      </c>
      <c r="G35">
        <v>7.4419399999999998</v>
      </c>
      <c r="H35">
        <v>154.81100000000001</v>
      </c>
      <c r="I35">
        <v>20</v>
      </c>
    </row>
    <row r="37" spans="1:9">
      <c r="A37" t="s">
        <v>0</v>
      </c>
      <c r="B37" t="s">
        <v>1</v>
      </c>
      <c r="C37" t="s">
        <v>31</v>
      </c>
      <c r="D37" t="s">
        <v>3</v>
      </c>
      <c r="E37" t="s">
        <v>28</v>
      </c>
      <c r="F37" t="s">
        <v>29</v>
      </c>
      <c r="G37" t="s">
        <v>30</v>
      </c>
    </row>
    <row r="38" spans="1:9">
      <c r="A38" t="s">
        <v>6</v>
      </c>
      <c r="B38" s="20">
        <v>4.1666666666666664E-2</v>
      </c>
      <c r="C38">
        <v>90.696299999999994</v>
      </c>
      <c r="D38">
        <v>-0.73819400000000002</v>
      </c>
      <c r="E38">
        <v>142.16800000000001</v>
      </c>
      <c r="F38">
        <v>0.80745199999999995</v>
      </c>
      <c r="G38">
        <v>-0.172986</v>
      </c>
      <c r="H38">
        <v>27.732700000000001</v>
      </c>
      <c r="I38">
        <v>20</v>
      </c>
    </row>
    <row r="39" spans="1:9">
      <c r="A39" t="s">
        <v>6</v>
      </c>
      <c r="B39" s="20">
        <v>8.3333333333333329E-2</v>
      </c>
      <c r="C39">
        <v>90.709500000000006</v>
      </c>
      <c r="D39">
        <v>-0.70854200000000001</v>
      </c>
      <c r="E39">
        <v>142.208</v>
      </c>
      <c r="F39">
        <v>0.80770399999999998</v>
      </c>
      <c r="G39">
        <v>-0.173239</v>
      </c>
      <c r="H39">
        <v>27.7224</v>
      </c>
      <c r="I39">
        <v>20</v>
      </c>
    </row>
    <row r="40" spans="1:9">
      <c r="A40" t="s">
        <v>6</v>
      </c>
      <c r="B40" s="20">
        <v>0.125</v>
      </c>
      <c r="C40">
        <v>90.734999999999999</v>
      </c>
      <c r="D40">
        <v>-0.67874699999999999</v>
      </c>
      <c r="E40">
        <v>142.25800000000001</v>
      </c>
      <c r="F40">
        <v>0.80829099999999998</v>
      </c>
      <c r="G40">
        <v>-0.17252999999999999</v>
      </c>
      <c r="H40">
        <v>27.725300000000001</v>
      </c>
      <c r="I40">
        <v>20</v>
      </c>
    </row>
    <row r="41" spans="1:9">
      <c r="A41" t="s">
        <v>6</v>
      </c>
      <c r="B41" s="20">
        <v>0.16666666666666666</v>
      </c>
      <c r="C41">
        <v>90.851799999999997</v>
      </c>
      <c r="D41">
        <v>0.334011</v>
      </c>
      <c r="E41">
        <v>142.59800000000001</v>
      </c>
      <c r="F41">
        <v>1.4869000000000001</v>
      </c>
      <c r="G41">
        <v>-0.520648</v>
      </c>
      <c r="H41">
        <v>31.451599999999999</v>
      </c>
      <c r="I41">
        <v>20</v>
      </c>
    </row>
    <row r="42" spans="1:9">
      <c r="A42" t="s">
        <v>6</v>
      </c>
      <c r="B42" s="20">
        <v>0.20833333333333334</v>
      </c>
      <c r="C42">
        <v>90.846000000000004</v>
      </c>
      <c r="D42">
        <v>0.30693599999999999</v>
      </c>
      <c r="E42">
        <v>142.589</v>
      </c>
      <c r="F42">
        <v>1.4873499999999999</v>
      </c>
      <c r="G42">
        <v>-0.52071500000000004</v>
      </c>
      <c r="H42">
        <v>31.4526</v>
      </c>
      <c r="I42">
        <v>20</v>
      </c>
    </row>
    <row r="43" spans="1:9">
      <c r="A43" t="s">
        <v>6</v>
      </c>
      <c r="B43" s="20">
        <v>0.25</v>
      </c>
      <c r="C43">
        <v>90.877300000000005</v>
      </c>
      <c r="D43">
        <v>0.3483</v>
      </c>
      <c r="E43">
        <v>142.62</v>
      </c>
      <c r="F43">
        <v>1.48749</v>
      </c>
      <c r="G43">
        <v>-0.52042900000000003</v>
      </c>
      <c r="H43">
        <v>31.458100000000002</v>
      </c>
      <c r="I43">
        <v>20</v>
      </c>
    </row>
    <row r="44" spans="1:9">
      <c r="A44" t="s">
        <v>6</v>
      </c>
      <c r="B44" s="20">
        <v>0.29166666666666669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20</v>
      </c>
    </row>
    <row r="45" spans="1:9">
      <c r="A45" t="s">
        <v>6</v>
      </c>
      <c r="B45" s="20">
        <v>0.33333333333333331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20</v>
      </c>
    </row>
    <row r="46" spans="1:9">
      <c r="A46" t="s">
        <v>6</v>
      </c>
      <c r="B46" s="20">
        <v>0.375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20</v>
      </c>
    </row>
    <row r="47" spans="1:9">
      <c r="A47" t="s">
        <v>6</v>
      </c>
      <c r="B47" s="20">
        <v>0.41666666666666669</v>
      </c>
      <c r="C47">
        <v>90.701700000000002</v>
      </c>
      <c r="D47">
        <v>1.11551</v>
      </c>
      <c r="E47">
        <v>142.41</v>
      </c>
      <c r="F47">
        <v>2.0432700000000001</v>
      </c>
      <c r="G47">
        <v>-1.2720499999999999</v>
      </c>
      <c r="H47">
        <v>39.349899999999998</v>
      </c>
      <c r="I47">
        <v>20</v>
      </c>
    </row>
    <row r="48" spans="1:9">
      <c r="A48" t="s">
        <v>6</v>
      </c>
      <c r="B48" s="20">
        <v>0.45833333333333331</v>
      </c>
      <c r="C48">
        <v>90.699100000000001</v>
      </c>
      <c r="D48">
        <v>1.1272200000000001</v>
      </c>
      <c r="E48">
        <v>142.45400000000001</v>
      </c>
      <c r="F48">
        <v>2.0432899999999998</v>
      </c>
      <c r="G48">
        <v>-1.27007</v>
      </c>
      <c r="H48">
        <v>39.333599999999997</v>
      </c>
      <c r="I48">
        <v>20</v>
      </c>
    </row>
    <row r="49" spans="1:9">
      <c r="A49" t="s">
        <v>6</v>
      </c>
      <c r="B49" s="20">
        <v>0.5</v>
      </c>
      <c r="C49">
        <v>90.695700000000002</v>
      </c>
      <c r="D49">
        <v>1.1369199999999999</v>
      </c>
      <c r="E49">
        <v>142.42500000000001</v>
      </c>
      <c r="F49">
        <v>2.0437400000000001</v>
      </c>
      <c r="G49">
        <v>-1.2686599999999999</v>
      </c>
      <c r="H49">
        <v>39.3294</v>
      </c>
      <c r="I49">
        <v>20</v>
      </c>
    </row>
    <row r="50" spans="1:9">
      <c r="A50" t="s">
        <v>6</v>
      </c>
      <c r="B50" s="20">
        <v>0.54166666666666663</v>
      </c>
      <c r="C50">
        <v>90.763599999999997</v>
      </c>
      <c r="D50">
        <v>1.4348000000000001</v>
      </c>
      <c r="E50">
        <v>143.33000000000001</v>
      </c>
      <c r="F50">
        <v>3.23569</v>
      </c>
      <c r="G50">
        <v>-1.31986</v>
      </c>
      <c r="H50">
        <v>43.388599999999997</v>
      </c>
      <c r="I50">
        <v>20</v>
      </c>
    </row>
    <row r="51" spans="1:9">
      <c r="A51" t="s">
        <v>6</v>
      </c>
      <c r="B51" s="20">
        <v>0.58333333333333337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20</v>
      </c>
    </row>
    <row r="52" spans="1:9">
      <c r="A52" t="s">
        <v>6</v>
      </c>
      <c r="B52" s="20">
        <v>0.625</v>
      </c>
      <c r="C52">
        <v>90.559200000000004</v>
      </c>
      <c r="D52">
        <v>3.3535900000000001</v>
      </c>
      <c r="E52">
        <v>-137.495</v>
      </c>
      <c r="F52">
        <v>1.22512</v>
      </c>
      <c r="G52">
        <v>-1.88897</v>
      </c>
      <c r="H52">
        <v>47.166699999999999</v>
      </c>
      <c r="I52">
        <v>20</v>
      </c>
    </row>
    <row r="53" spans="1:9">
      <c r="A53" t="s">
        <v>6</v>
      </c>
      <c r="B53" s="20">
        <v>0.66666666666666663</v>
      </c>
      <c r="C53">
        <v>90.596299999999999</v>
      </c>
      <c r="D53">
        <v>3.33066</v>
      </c>
      <c r="E53">
        <v>-137.46299999999999</v>
      </c>
      <c r="F53">
        <v>1.2251099999999999</v>
      </c>
      <c r="G53">
        <v>-1.89052</v>
      </c>
      <c r="H53">
        <v>47.153700000000001</v>
      </c>
      <c r="I53">
        <v>20</v>
      </c>
    </row>
    <row r="54" spans="1:9">
      <c r="A54" t="s">
        <v>6</v>
      </c>
      <c r="B54" s="20">
        <v>0.70833333333333337</v>
      </c>
      <c r="C54">
        <v>90.287800000000004</v>
      </c>
      <c r="D54">
        <v>3.7929300000000001</v>
      </c>
      <c r="E54">
        <v>-136.768</v>
      </c>
      <c r="F54">
        <v>1.40449</v>
      </c>
      <c r="G54">
        <v>-2.4872000000000001</v>
      </c>
      <c r="H54">
        <v>54.405000000000001</v>
      </c>
      <c r="I54">
        <v>20</v>
      </c>
    </row>
    <row r="55" spans="1:9">
      <c r="A55" t="s">
        <v>6</v>
      </c>
      <c r="B55" s="20">
        <v>0.75</v>
      </c>
      <c r="C55">
        <v>90.32</v>
      </c>
      <c r="D55">
        <v>3.7155200000000002</v>
      </c>
      <c r="E55">
        <v>-136.738</v>
      </c>
      <c r="F55">
        <v>1.4041699999999999</v>
      </c>
      <c r="G55">
        <v>-2.4881799999999998</v>
      </c>
      <c r="H55">
        <v>54.406999999999996</v>
      </c>
      <c r="I55">
        <v>20</v>
      </c>
    </row>
    <row r="56" spans="1:9">
      <c r="A56" t="s">
        <v>6</v>
      </c>
      <c r="B56" s="20">
        <v>0.79166666666666663</v>
      </c>
      <c r="C56">
        <v>90.794799999999995</v>
      </c>
      <c r="D56">
        <v>3.02325</v>
      </c>
      <c r="E56">
        <v>139.33600000000001</v>
      </c>
      <c r="F56">
        <v>1.29423</v>
      </c>
      <c r="G56">
        <v>-3.1262500000000002</v>
      </c>
      <c r="H56">
        <v>62.245800000000003</v>
      </c>
      <c r="I56">
        <v>20</v>
      </c>
    </row>
    <row r="57" spans="1:9">
      <c r="A57" t="s">
        <v>6</v>
      </c>
      <c r="B57" s="20">
        <v>0.83333333333333337</v>
      </c>
      <c r="C57">
        <v>90.781000000000006</v>
      </c>
      <c r="D57">
        <v>2.9862500000000001</v>
      </c>
      <c r="E57">
        <v>139.273</v>
      </c>
      <c r="F57">
        <v>1.29674</v>
      </c>
      <c r="G57">
        <v>-3.1261999999999999</v>
      </c>
      <c r="H57">
        <v>62.254899999999999</v>
      </c>
      <c r="I57">
        <v>20</v>
      </c>
    </row>
    <row r="58" spans="1:9">
      <c r="A58" t="s">
        <v>6</v>
      </c>
      <c r="B58" s="20">
        <v>0.875</v>
      </c>
      <c r="C58">
        <v>91.001300000000001</v>
      </c>
      <c r="D58">
        <v>2.9862299999999999</v>
      </c>
      <c r="E58">
        <v>-137.452</v>
      </c>
      <c r="F58">
        <v>0.47859200000000002</v>
      </c>
      <c r="G58">
        <v>-3.9087999999999998</v>
      </c>
      <c r="H58">
        <v>69.638300000000001</v>
      </c>
      <c r="I58">
        <v>20</v>
      </c>
    </row>
    <row r="59" spans="1:9">
      <c r="A59" t="s">
        <v>6</v>
      </c>
      <c r="B59" s="20">
        <v>0.91666666666666663</v>
      </c>
      <c r="C59">
        <v>91.051100000000005</v>
      </c>
      <c r="D59">
        <v>2.9438900000000001</v>
      </c>
      <c r="E59">
        <v>-137.39500000000001</v>
      </c>
      <c r="F59">
        <v>0.48084300000000002</v>
      </c>
      <c r="G59">
        <v>-3.9108800000000001</v>
      </c>
      <c r="H59">
        <v>69.642799999999994</v>
      </c>
      <c r="I59">
        <v>20</v>
      </c>
    </row>
    <row r="60" spans="1:9">
      <c r="A60" t="s">
        <v>6</v>
      </c>
      <c r="B60" s="20">
        <v>0.95833333333333337</v>
      </c>
      <c r="C60">
        <v>90.832999999999998</v>
      </c>
      <c r="D60">
        <v>3.0925600000000002</v>
      </c>
      <c r="E60">
        <v>-137.81</v>
      </c>
      <c r="F60">
        <v>0.68109500000000001</v>
      </c>
      <c r="G60">
        <v>-4.5548200000000003</v>
      </c>
      <c r="H60">
        <v>78.210300000000004</v>
      </c>
      <c r="I60">
        <v>20</v>
      </c>
    </row>
    <row r="61" spans="1:9">
      <c r="A61" t="s">
        <v>6</v>
      </c>
      <c r="B61" s="21">
        <v>1</v>
      </c>
      <c r="C61">
        <v>90.866600000000005</v>
      </c>
      <c r="D61">
        <v>3.11294</v>
      </c>
      <c r="E61">
        <v>-137.738</v>
      </c>
      <c r="F61">
        <v>0.68385499999999999</v>
      </c>
      <c r="G61">
        <v>-4.5514700000000001</v>
      </c>
      <c r="H61">
        <v>78.184899999999999</v>
      </c>
      <c r="I61">
        <v>20</v>
      </c>
    </row>
    <row r="62" spans="1:9">
      <c r="A62" t="s">
        <v>6</v>
      </c>
      <c r="B62" s="21">
        <v>1.0416666666666667</v>
      </c>
      <c r="C62">
        <v>90.733800000000002</v>
      </c>
      <c r="D62">
        <v>6.6338699999999999</v>
      </c>
      <c r="E62">
        <v>-137.97399999999999</v>
      </c>
      <c r="F62">
        <v>0.38946700000000001</v>
      </c>
      <c r="G62">
        <v>-5.3259600000000002</v>
      </c>
      <c r="H62">
        <v>86.321799999999996</v>
      </c>
      <c r="I62">
        <v>20</v>
      </c>
    </row>
    <row r="63" spans="1:9">
      <c r="A63" t="s">
        <v>6</v>
      </c>
      <c r="B63" s="21">
        <v>1.0833333333333333</v>
      </c>
      <c r="C63">
        <v>90.730599999999995</v>
      </c>
      <c r="D63">
        <v>6.5402899999999997</v>
      </c>
      <c r="E63">
        <v>-137.899</v>
      </c>
      <c r="F63">
        <v>0.39033299999999999</v>
      </c>
      <c r="G63">
        <v>-5.3225800000000003</v>
      </c>
      <c r="H63">
        <v>86.341300000000004</v>
      </c>
      <c r="I63">
        <v>20</v>
      </c>
    </row>
    <row r="64" spans="1:9">
      <c r="A64" t="s">
        <v>6</v>
      </c>
      <c r="B64" s="21">
        <v>1.125</v>
      </c>
      <c r="C64">
        <v>91.1935</v>
      </c>
      <c r="D64">
        <v>3.2593999999999999</v>
      </c>
      <c r="E64">
        <v>-137.471</v>
      </c>
      <c r="F64">
        <v>0.82825700000000002</v>
      </c>
      <c r="G64">
        <v>-6.1299799999999998</v>
      </c>
      <c r="H64">
        <v>93.740799999999993</v>
      </c>
      <c r="I64">
        <v>20</v>
      </c>
    </row>
    <row r="65" spans="1:9">
      <c r="A65" t="s">
        <v>6</v>
      </c>
      <c r="B65" s="21">
        <v>1.1666666666666667</v>
      </c>
      <c r="C65">
        <v>91.486199999999997</v>
      </c>
      <c r="D65">
        <v>2.8887999999999998</v>
      </c>
      <c r="E65">
        <v>-137.53100000000001</v>
      </c>
      <c r="F65">
        <v>0.83556399999999997</v>
      </c>
      <c r="G65">
        <v>-6.1337999999999999</v>
      </c>
      <c r="H65">
        <v>93.750500000000002</v>
      </c>
      <c r="I65">
        <v>20</v>
      </c>
    </row>
    <row r="66" spans="1:9">
      <c r="A66" t="s">
        <v>6</v>
      </c>
      <c r="B66" s="21">
        <v>1.2083333333333333</v>
      </c>
      <c r="C66">
        <v>91.033699999999996</v>
      </c>
      <c r="D66">
        <v>-0.69767699999999999</v>
      </c>
      <c r="E66">
        <v>-135.989</v>
      </c>
      <c r="F66">
        <v>3.6526800000000001</v>
      </c>
      <c r="G66">
        <v>5.6822800000000004</v>
      </c>
      <c r="H66">
        <v>102.309</v>
      </c>
      <c r="I66">
        <v>20</v>
      </c>
    </row>
    <row r="67" spans="1:9">
      <c r="A67" t="s">
        <v>6</v>
      </c>
      <c r="B67" s="21">
        <v>1.25</v>
      </c>
      <c r="C67">
        <v>91.031800000000004</v>
      </c>
      <c r="D67">
        <v>-0.49021199999999998</v>
      </c>
      <c r="E67">
        <v>-135.92099999999999</v>
      </c>
      <c r="F67">
        <v>3.64825</v>
      </c>
      <c r="G67">
        <v>5.6747399999999999</v>
      </c>
      <c r="H67">
        <v>102.164</v>
      </c>
      <c r="I67">
        <v>20</v>
      </c>
    </row>
    <row r="68" spans="1:9">
      <c r="A68" t="s">
        <v>6</v>
      </c>
      <c r="B68" s="21">
        <v>1.2916666666666667</v>
      </c>
      <c r="C68">
        <v>91.312399999999997</v>
      </c>
      <c r="D68">
        <v>-3.7011799999999999</v>
      </c>
      <c r="E68">
        <v>-134.96700000000001</v>
      </c>
      <c r="F68">
        <v>3.52983</v>
      </c>
      <c r="G68">
        <v>6.16709</v>
      </c>
      <c r="H68">
        <v>108.90300000000001</v>
      </c>
      <c r="I68">
        <v>20</v>
      </c>
    </row>
    <row r="69" spans="1:9">
      <c r="A69" t="s">
        <v>6</v>
      </c>
      <c r="B69" s="21">
        <v>1.3333333333333333</v>
      </c>
      <c r="C69">
        <v>91.537599999999998</v>
      </c>
      <c r="D69">
        <v>-4.0441099999999999</v>
      </c>
      <c r="E69">
        <v>-135.03299999999999</v>
      </c>
      <c r="F69">
        <v>3.5314800000000002</v>
      </c>
      <c r="G69">
        <v>6.16411</v>
      </c>
      <c r="H69">
        <v>108.80200000000001</v>
      </c>
      <c r="I69">
        <v>20</v>
      </c>
    </row>
    <row r="70" spans="1:9">
      <c r="A70" t="s">
        <v>6</v>
      </c>
      <c r="B70" s="21">
        <v>1.375</v>
      </c>
      <c r="C70">
        <v>90.278999999999996</v>
      </c>
      <c r="D70">
        <v>-1.04129</v>
      </c>
      <c r="E70">
        <v>-137.52500000000001</v>
      </c>
      <c r="F70">
        <v>4.2524600000000001</v>
      </c>
      <c r="G70">
        <v>6.2327899999999996</v>
      </c>
      <c r="H70">
        <v>117.774</v>
      </c>
      <c r="I70">
        <v>20</v>
      </c>
    </row>
    <row r="71" spans="1:9">
      <c r="A71" t="s">
        <v>6</v>
      </c>
      <c r="B71" s="21">
        <v>1.4166666666666667</v>
      </c>
      <c r="C71">
        <v>90.6036</v>
      </c>
      <c r="D71">
        <v>-1.7775099999999999</v>
      </c>
      <c r="E71">
        <v>-137.33699999999999</v>
      </c>
      <c r="F71">
        <v>4.2524800000000003</v>
      </c>
      <c r="G71">
        <v>6.2419200000000004</v>
      </c>
      <c r="H71">
        <v>117.785</v>
      </c>
      <c r="I71">
        <v>20</v>
      </c>
    </row>
    <row r="73" spans="1:9">
      <c r="A73" t="s">
        <v>0</v>
      </c>
      <c r="B73" t="s">
        <v>7</v>
      </c>
      <c r="C73" t="s">
        <v>1</v>
      </c>
      <c r="D73" t="s">
        <v>3</v>
      </c>
      <c r="E73" t="s">
        <v>28</v>
      </c>
      <c r="F73" t="s">
        <v>29</v>
      </c>
      <c r="G73" t="s">
        <v>30</v>
      </c>
    </row>
    <row r="74" spans="1:9">
      <c r="A74" t="s">
        <v>6</v>
      </c>
      <c r="B74" s="20">
        <v>4.1666666666666664E-2</v>
      </c>
      <c r="C74">
        <v>91.042599999999993</v>
      </c>
      <c r="D74">
        <v>-1.68154</v>
      </c>
      <c r="E74">
        <v>179.40299999999999</v>
      </c>
      <c r="F74">
        <v>-0.113388</v>
      </c>
      <c r="G74">
        <v>-0.41615999999999997</v>
      </c>
      <c r="H74">
        <v>36.8322</v>
      </c>
      <c r="I74">
        <v>20</v>
      </c>
    </row>
    <row r="75" spans="1:9">
      <c r="A75" t="s">
        <v>6</v>
      </c>
      <c r="B75" s="20">
        <v>8.3333333333333329E-2</v>
      </c>
      <c r="C75">
        <v>91.049099999999996</v>
      </c>
      <c r="D75">
        <v>-1.42076</v>
      </c>
      <c r="E75">
        <v>179.512</v>
      </c>
      <c r="F75">
        <v>-0.11403199999999999</v>
      </c>
      <c r="G75">
        <v>-0.41370299999999999</v>
      </c>
      <c r="H75">
        <v>36.812899999999999</v>
      </c>
      <c r="I75">
        <v>20</v>
      </c>
    </row>
    <row r="76" spans="1:9">
      <c r="A76" t="s">
        <v>6</v>
      </c>
      <c r="B76" s="20">
        <v>0.125</v>
      </c>
      <c r="C76">
        <v>91.069900000000004</v>
      </c>
      <c r="D76">
        <v>-1.2684800000000001</v>
      </c>
      <c r="E76">
        <v>179.71299999999999</v>
      </c>
      <c r="F76">
        <v>-0.11508500000000001</v>
      </c>
      <c r="G76">
        <v>-0.41172500000000001</v>
      </c>
      <c r="H76">
        <v>36.810899999999997</v>
      </c>
      <c r="I76">
        <v>20</v>
      </c>
    </row>
    <row r="77" spans="1:9">
      <c r="A77" t="s">
        <v>6</v>
      </c>
      <c r="B77" s="20">
        <v>0.16666666666666666</v>
      </c>
      <c r="C77">
        <v>91.084999999999994</v>
      </c>
      <c r="D77">
        <v>0.581924</v>
      </c>
      <c r="E77">
        <v>179.93899999999999</v>
      </c>
      <c r="F77">
        <v>0.75659399999999999</v>
      </c>
      <c r="G77">
        <v>-0.78044599999999997</v>
      </c>
      <c r="H77">
        <v>41.943600000000004</v>
      </c>
      <c r="I77">
        <v>20</v>
      </c>
    </row>
    <row r="78" spans="1:9">
      <c r="A78" t="s">
        <v>6</v>
      </c>
      <c r="B78" s="20">
        <v>0.20833333333333334</v>
      </c>
      <c r="C78">
        <v>91.082999999999998</v>
      </c>
      <c r="D78">
        <v>0.75165099999999996</v>
      </c>
      <c r="E78">
        <v>179.755</v>
      </c>
      <c r="F78">
        <v>0.75894300000000003</v>
      </c>
      <c r="G78">
        <v>-0.77850200000000003</v>
      </c>
      <c r="H78">
        <v>41.945399999999999</v>
      </c>
      <c r="I78">
        <v>20</v>
      </c>
    </row>
    <row r="79" spans="1:9">
      <c r="A79" t="s">
        <v>6</v>
      </c>
      <c r="B79" s="20">
        <v>0.25</v>
      </c>
      <c r="C79">
        <v>91.106200000000001</v>
      </c>
      <c r="D79">
        <v>0.67154700000000001</v>
      </c>
      <c r="E79">
        <v>179.81</v>
      </c>
      <c r="F79">
        <v>0.75848400000000005</v>
      </c>
      <c r="G79">
        <v>-0.77945900000000001</v>
      </c>
      <c r="H79">
        <v>41.943100000000001</v>
      </c>
      <c r="I79">
        <v>20</v>
      </c>
    </row>
    <row r="80" spans="1:9">
      <c r="A80" t="s">
        <v>6</v>
      </c>
      <c r="B80" s="20">
        <v>0.29166666666666669</v>
      </c>
      <c r="C80">
        <v>91.07</v>
      </c>
      <c r="D80">
        <v>-1.6437200000000001</v>
      </c>
      <c r="E80">
        <v>-177.80699999999999</v>
      </c>
      <c r="F80">
        <v>0.81548200000000004</v>
      </c>
      <c r="G80">
        <v>-1.2431399999999999</v>
      </c>
      <c r="H80">
        <v>47.253900000000002</v>
      </c>
      <c r="I80">
        <v>20</v>
      </c>
    </row>
    <row r="81" spans="1:9">
      <c r="A81" t="s">
        <v>6</v>
      </c>
      <c r="B81" s="20">
        <v>0.33333333333333331</v>
      </c>
      <c r="C81">
        <v>91.083500000000001</v>
      </c>
      <c r="D81">
        <v>-1.26007</v>
      </c>
      <c r="E81">
        <v>-177.74</v>
      </c>
      <c r="F81">
        <v>0.81778399999999996</v>
      </c>
      <c r="G81">
        <v>-1.23895</v>
      </c>
      <c r="H81">
        <v>47.260599999999997</v>
      </c>
      <c r="I81">
        <v>20</v>
      </c>
    </row>
    <row r="82" spans="1:9">
      <c r="A82" t="s">
        <v>6</v>
      </c>
      <c r="B82" s="20">
        <v>0.375</v>
      </c>
      <c r="C82">
        <v>91.055599999999998</v>
      </c>
      <c r="D82">
        <v>-1.6052500000000001</v>
      </c>
      <c r="E82">
        <v>-177.898</v>
      </c>
      <c r="F82">
        <v>0.81510099999999996</v>
      </c>
      <c r="G82">
        <v>-1.24108</v>
      </c>
      <c r="H82">
        <v>47.226199999999999</v>
      </c>
      <c r="I82">
        <v>20</v>
      </c>
    </row>
    <row r="83" spans="1:9">
      <c r="A83" t="s">
        <v>6</v>
      </c>
      <c r="B83" s="20">
        <v>0.41666666666666669</v>
      </c>
      <c r="C83">
        <v>91.039000000000001</v>
      </c>
      <c r="D83">
        <v>-0.97534500000000002</v>
      </c>
      <c r="E83">
        <v>-179.17599999999999</v>
      </c>
      <c r="F83">
        <v>1.3923300000000001</v>
      </c>
      <c r="G83">
        <v>-1.61192</v>
      </c>
      <c r="H83">
        <v>52.604300000000002</v>
      </c>
      <c r="I83">
        <v>20</v>
      </c>
    </row>
    <row r="84" spans="1:9">
      <c r="A84" t="s">
        <v>6</v>
      </c>
      <c r="B84" s="20">
        <v>0.45833333333333331</v>
      </c>
      <c r="C84">
        <v>91.042900000000003</v>
      </c>
      <c r="D84">
        <v>-1.37904</v>
      </c>
      <c r="E84">
        <v>-179.136</v>
      </c>
      <c r="F84">
        <v>1.39174</v>
      </c>
      <c r="G84">
        <v>-1.61236</v>
      </c>
      <c r="H84">
        <v>52.555500000000002</v>
      </c>
      <c r="I84">
        <v>20</v>
      </c>
    </row>
    <row r="85" spans="1:9">
      <c r="A85" t="s">
        <v>6</v>
      </c>
      <c r="B85" s="20">
        <v>0.5</v>
      </c>
      <c r="C85">
        <v>91.038399999999996</v>
      </c>
      <c r="D85">
        <v>-1.2839499999999999</v>
      </c>
      <c r="E85">
        <v>-178.97399999999999</v>
      </c>
      <c r="F85">
        <v>1.39127</v>
      </c>
      <c r="G85">
        <v>-1.6106400000000001</v>
      </c>
      <c r="H85">
        <v>52.563800000000001</v>
      </c>
      <c r="I85">
        <v>20</v>
      </c>
    </row>
    <row r="86" spans="1:9">
      <c r="A86" t="s">
        <v>6</v>
      </c>
      <c r="B86" s="20">
        <v>0.54166666666666663</v>
      </c>
      <c r="C86">
        <v>90.8827</v>
      </c>
      <c r="D86">
        <v>2.5507399999999998</v>
      </c>
      <c r="E86">
        <v>-177.24</v>
      </c>
      <c r="F86">
        <v>2.9163999999999999</v>
      </c>
      <c r="G86">
        <v>-1.6715800000000001</v>
      </c>
      <c r="H86">
        <v>58.195399999999999</v>
      </c>
      <c r="I86">
        <v>20</v>
      </c>
    </row>
    <row r="87" spans="1:9">
      <c r="A87" t="s">
        <v>6</v>
      </c>
      <c r="B87" s="20">
        <v>0.58333333333333337</v>
      </c>
      <c r="C87">
        <v>90.872</v>
      </c>
      <c r="D87">
        <v>2.35311</v>
      </c>
      <c r="E87">
        <v>-176.69800000000001</v>
      </c>
      <c r="F87">
        <v>2.9090500000000001</v>
      </c>
      <c r="G87">
        <v>-1.6744600000000001</v>
      </c>
      <c r="H87">
        <v>58.180500000000002</v>
      </c>
      <c r="I87">
        <v>20</v>
      </c>
    </row>
    <row r="88" spans="1:9">
      <c r="A88" t="s">
        <v>6</v>
      </c>
      <c r="B88" s="20">
        <v>0.625</v>
      </c>
      <c r="C88">
        <v>91.063800000000001</v>
      </c>
      <c r="D88">
        <v>-0.59936199999999995</v>
      </c>
      <c r="E88">
        <v>-176.66399999999999</v>
      </c>
      <c r="F88">
        <v>0.842005</v>
      </c>
      <c r="G88">
        <v>-2.2955899999999998</v>
      </c>
      <c r="H88">
        <v>63.228299999999997</v>
      </c>
      <c r="I88">
        <v>20</v>
      </c>
    </row>
    <row r="89" spans="1:9">
      <c r="A89" t="s">
        <v>6</v>
      </c>
      <c r="B89" s="20">
        <v>0.66666666666666663</v>
      </c>
      <c r="C89">
        <v>91.092699999999994</v>
      </c>
      <c r="D89">
        <v>-0.51465899999999998</v>
      </c>
      <c r="E89">
        <v>-176.59200000000001</v>
      </c>
      <c r="F89">
        <v>0.84219599999999994</v>
      </c>
      <c r="G89">
        <v>-2.2967499999999998</v>
      </c>
      <c r="H89">
        <v>63.226799999999997</v>
      </c>
      <c r="I89">
        <v>20</v>
      </c>
    </row>
    <row r="90" spans="1:9">
      <c r="A90" t="s">
        <v>6</v>
      </c>
      <c r="B90" s="20">
        <v>0.70833333333333337</v>
      </c>
      <c r="C90">
        <v>90.475499999999997</v>
      </c>
      <c r="D90">
        <v>5.3752199999999997</v>
      </c>
      <c r="E90">
        <v>-170.09899999999999</v>
      </c>
      <c r="F90">
        <v>0.82805899999999999</v>
      </c>
      <c r="G90">
        <v>-2.9117999999999999</v>
      </c>
      <c r="H90">
        <v>72.841999999999999</v>
      </c>
      <c r="I90">
        <v>20</v>
      </c>
    </row>
    <row r="91" spans="1:9">
      <c r="A91" t="s">
        <v>6</v>
      </c>
      <c r="B91" s="20">
        <v>0.75</v>
      </c>
      <c r="C91">
        <v>90.489099999999993</v>
      </c>
      <c r="D91">
        <v>5.2869299999999999</v>
      </c>
      <c r="E91">
        <v>-170.01</v>
      </c>
      <c r="F91">
        <v>0.82723800000000003</v>
      </c>
      <c r="G91">
        <v>-2.9133300000000002</v>
      </c>
      <c r="H91">
        <v>72.857299999999995</v>
      </c>
      <c r="I91">
        <v>20</v>
      </c>
    </row>
    <row r="92" spans="1:9">
      <c r="A92" t="s">
        <v>6</v>
      </c>
      <c r="B92" s="20">
        <v>0.79166666666666663</v>
      </c>
      <c r="C92">
        <v>91.1417</v>
      </c>
      <c r="D92">
        <v>-2.55044</v>
      </c>
      <c r="E92">
        <v>-173.047</v>
      </c>
      <c r="F92">
        <v>-4.5266300000000002E-2</v>
      </c>
      <c r="G92">
        <v>-3.6639200000000001</v>
      </c>
      <c r="H92">
        <v>83.576599999999999</v>
      </c>
      <c r="I92">
        <v>20</v>
      </c>
    </row>
    <row r="93" spans="1:9">
      <c r="A93" t="s">
        <v>6</v>
      </c>
      <c r="B93" s="20">
        <v>0.83333333333333337</v>
      </c>
      <c r="C93">
        <v>91.104900000000001</v>
      </c>
      <c r="D93">
        <v>-2.0940699999999999</v>
      </c>
      <c r="E93">
        <v>-173.166</v>
      </c>
      <c r="F93">
        <v>-4.1627499999999998E-2</v>
      </c>
      <c r="G93">
        <v>-3.6648299999999998</v>
      </c>
      <c r="H93">
        <v>83.667500000000004</v>
      </c>
      <c r="I93">
        <v>20</v>
      </c>
    </row>
    <row r="94" spans="1:9">
      <c r="A94" t="s">
        <v>6</v>
      </c>
      <c r="B94" s="20">
        <v>0.875</v>
      </c>
      <c r="C94">
        <v>91.340199999999996</v>
      </c>
      <c r="D94">
        <v>-2.1741899999999998</v>
      </c>
      <c r="E94">
        <v>-171.10499999999999</v>
      </c>
      <c r="F94">
        <v>-0.81785399999999997</v>
      </c>
      <c r="G94">
        <v>-4.4946299999999999</v>
      </c>
      <c r="H94">
        <v>93.519800000000004</v>
      </c>
      <c r="I94">
        <v>20</v>
      </c>
    </row>
    <row r="95" spans="1:9">
      <c r="A95" t="s">
        <v>6</v>
      </c>
      <c r="B95" s="20">
        <v>0.91666666666666663</v>
      </c>
      <c r="C95">
        <v>91.401600000000002</v>
      </c>
      <c r="D95">
        <v>-2.1781199999999998</v>
      </c>
      <c r="E95">
        <v>-170.571</v>
      </c>
      <c r="F95">
        <v>-0.81696899999999995</v>
      </c>
      <c r="G95">
        <v>-4.4948600000000001</v>
      </c>
      <c r="H95">
        <v>93.491100000000003</v>
      </c>
      <c r="I95">
        <v>20</v>
      </c>
    </row>
    <row r="96" spans="1:9">
      <c r="A96" t="s">
        <v>6</v>
      </c>
      <c r="B96" s="20">
        <v>0.95833333333333337</v>
      </c>
      <c r="C96">
        <v>91.109300000000005</v>
      </c>
      <c r="D96">
        <v>-1.75535</v>
      </c>
      <c r="E96">
        <v>-172.178</v>
      </c>
      <c r="F96">
        <v>-0.76695000000000002</v>
      </c>
      <c r="G96">
        <v>-5.1933600000000002</v>
      </c>
      <c r="H96">
        <v>104.792</v>
      </c>
      <c r="I96">
        <v>20</v>
      </c>
    </row>
    <row r="97" spans="1:9">
      <c r="A97" t="s">
        <v>6</v>
      </c>
      <c r="B97" s="21">
        <v>1</v>
      </c>
      <c r="C97">
        <v>91.169700000000006</v>
      </c>
      <c r="D97">
        <v>-1.7958400000000001</v>
      </c>
      <c r="E97">
        <v>-171.76499999999999</v>
      </c>
      <c r="F97">
        <v>-0.76418299999999995</v>
      </c>
      <c r="G97">
        <v>-5.1899300000000004</v>
      </c>
      <c r="H97">
        <v>104.75700000000001</v>
      </c>
      <c r="I97">
        <v>20</v>
      </c>
    </row>
    <row r="98" spans="1:9">
      <c r="A98" t="s">
        <v>6</v>
      </c>
      <c r="B98" s="21">
        <v>1.0416666666666667</v>
      </c>
      <c r="C98">
        <v>91.229299999999995</v>
      </c>
      <c r="D98">
        <v>10.772600000000001</v>
      </c>
      <c r="E98">
        <v>-170.411</v>
      </c>
      <c r="F98">
        <v>-1.3656999999999999</v>
      </c>
      <c r="G98">
        <v>-5.9618900000000004</v>
      </c>
      <c r="H98">
        <v>115.13500000000001</v>
      </c>
      <c r="I98">
        <v>20</v>
      </c>
    </row>
    <row r="99" spans="1:9">
      <c r="A99" t="s">
        <v>6</v>
      </c>
      <c r="B99" s="21">
        <v>1.0833333333333333</v>
      </c>
      <c r="C99">
        <v>91.211200000000005</v>
      </c>
      <c r="D99">
        <v>10.366899999999999</v>
      </c>
      <c r="E99">
        <v>-170.15899999999999</v>
      </c>
      <c r="F99">
        <v>-1.3665099999999999</v>
      </c>
      <c r="G99">
        <v>-5.9630299999999998</v>
      </c>
      <c r="H99">
        <v>115.221</v>
      </c>
      <c r="I99">
        <v>20</v>
      </c>
    </row>
    <row r="100" spans="1:9">
      <c r="A100" t="s">
        <v>6</v>
      </c>
      <c r="B100" s="21">
        <v>1.125</v>
      </c>
      <c r="C100">
        <v>91.596400000000003</v>
      </c>
      <c r="D100">
        <v>-2.7304599999999999</v>
      </c>
      <c r="E100">
        <v>-169.989</v>
      </c>
      <c r="F100">
        <v>-0.97403899999999999</v>
      </c>
      <c r="G100">
        <v>-6.87608</v>
      </c>
      <c r="H100">
        <v>125.41500000000001</v>
      </c>
      <c r="I100">
        <v>20</v>
      </c>
    </row>
    <row r="101" spans="1:9">
      <c r="A101" t="s">
        <v>6</v>
      </c>
      <c r="B101" s="21">
        <v>1.1666666666666667</v>
      </c>
      <c r="C101">
        <v>91.962199999999996</v>
      </c>
      <c r="D101">
        <v>-4.4636800000000001</v>
      </c>
      <c r="E101">
        <v>-169.28100000000001</v>
      </c>
      <c r="F101">
        <v>-0.96357899999999996</v>
      </c>
      <c r="G101">
        <v>-6.8618300000000003</v>
      </c>
      <c r="H101">
        <v>125.017</v>
      </c>
      <c r="I101">
        <v>20</v>
      </c>
    </row>
    <row r="102" spans="1:9">
      <c r="A102" t="s">
        <v>6</v>
      </c>
      <c r="B102" s="21">
        <v>1.2083333333333333</v>
      </c>
      <c r="C102">
        <v>91.265199999999993</v>
      </c>
      <c r="D102">
        <v>4.3262299999999998</v>
      </c>
      <c r="E102">
        <v>-169.09700000000001</v>
      </c>
      <c r="F102">
        <v>2.5593599999999999</v>
      </c>
      <c r="G102">
        <v>4.8095299999999996</v>
      </c>
      <c r="H102">
        <v>136.77099999999999</v>
      </c>
      <c r="I102">
        <v>20</v>
      </c>
    </row>
    <row r="103" spans="1:9">
      <c r="A103" t="s">
        <v>6</v>
      </c>
      <c r="B103" s="21">
        <v>1.25</v>
      </c>
      <c r="C103">
        <v>91.264600000000002</v>
      </c>
      <c r="D103">
        <v>4.8077100000000002</v>
      </c>
      <c r="E103">
        <v>-168.63</v>
      </c>
      <c r="F103">
        <v>2.5542500000000001</v>
      </c>
      <c r="G103">
        <v>4.8014900000000003</v>
      </c>
      <c r="H103">
        <v>136.5</v>
      </c>
      <c r="I103">
        <v>20</v>
      </c>
    </row>
    <row r="104" spans="1:9">
      <c r="A104" t="s">
        <v>6</v>
      </c>
      <c r="B104" s="21">
        <v>1.2916666666666667</v>
      </c>
      <c r="C104">
        <v>91.736199999999997</v>
      </c>
      <c r="D104">
        <v>-6.5828499999999996</v>
      </c>
      <c r="E104">
        <v>-165.411</v>
      </c>
      <c r="F104">
        <v>2.2315900000000002</v>
      </c>
      <c r="G104">
        <v>5.2292199999999998</v>
      </c>
      <c r="H104">
        <v>146.131</v>
      </c>
      <c r="I104">
        <v>20</v>
      </c>
    </row>
    <row r="105" spans="1:9">
      <c r="A105" t="s">
        <v>6</v>
      </c>
      <c r="B105" s="21">
        <v>1.3333333333333333</v>
      </c>
      <c r="C105">
        <v>92.011200000000002</v>
      </c>
      <c r="D105">
        <v>-7.7502700000000004</v>
      </c>
      <c r="E105">
        <v>-165.24799999999999</v>
      </c>
      <c r="F105">
        <v>2.2318099999999998</v>
      </c>
      <c r="G105">
        <v>5.2153400000000003</v>
      </c>
      <c r="H105">
        <v>145.733</v>
      </c>
      <c r="I105">
        <v>20</v>
      </c>
    </row>
    <row r="106" spans="1:9">
      <c r="A106" t="s">
        <v>6</v>
      </c>
      <c r="B106" s="21">
        <v>1.375</v>
      </c>
      <c r="C106">
        <v>90.129900000000006</v>
      </c>
      <c r="D106">
        <v>9.7915600000000005</v>
      </c>
      <c r="E106">
        <v>-173.137</v>
      </c>
      <c r="F106">
        <v>2.9401600000000001</v>
      </c>
      <c r="G106">
        <v>5.1663100000000002</v>
      </c>
      <c r="H106">
        <v>155.24799999999999</v>
      </c>
      <c r="I106">
        <v>20</v>
      </c>
    </row>
    <row r="107" spans="1:9">
      <c r="A107" t="s">
        <v>6</v>
      </c>
      <c r="B107" s="21">
        <v>1.4166666666666667</v>
      </c>
      <c r="C107">
        <v>90.5428</v>
      </c>
      <c r="D107">
        <v>7.6856799999999996</v>
      </c>
      <c r="E107">
        <v>-175.44399999999999</v>
      </c>
      <c r="F107">
        <v>2.96441</v>
      </c>
      <c r="G107">
        <v>5.2035999999999998</v>
      </c>
      <c r="H107">
        <v>156.22499999999999</v>
      </c>
      <c r="I107">
        <v>20</v>
      </c>
    </row>
    <row r="109" spans="1:9">
      <c r="A109" t="s">
        <v>0</v>
      </c>
      <c r="B109" t="s">
        <v>7</v>
      </c>
      <c r="C109" t="s">
        <v>1</v>
      </c>
      <c r="D109" t="s">
        <v>3</v>
      </c>
      <c r="E109" t="s">
        <v>28</v>
      </c>
      <c r="F109" t="s">
        <v>32</v>
      </c>
    </row>
    <row r="110" spans="1:9">
      <c r="A110" t="s">
        <v>6</v>
      </c>
      <c r="B110" s="20">
        <v>4.1666666666666664E-2</v>
      </c>
      <c r="C110">
        <v>91.111800000000002</v>
      </c>
      <c r="D110">
        <v>-2.5</v>
      </c>
      <c r="E110">
        <v>178.95099999999999</v>
      </c>
      <c r="F110">
        <v>1.1725000000000001</v>
      </c>
      <c r="G110">
        <v>-0.101045</v>
      </c>
      <c r="H110">
        <v>36.150700000000001</v>
      </c>
      <c r="I110">
        <v>20</v>
      </c>
    </row>
    <row r="111" spans="1:9">
      <c r="A111" t="s">
        <v>6</v>
      </c>
      <c r="B111" s="20">
        <v>8.3333333333333329E-2</v>
      </c>
      <c r="C111">
        <v>91.115099999999998</v>
      </c>
      <c r="D111">
        <v>-2.1052200000000001</v>
      </c>
      <c r="E111">
        <v>179.07900000000001</v>
      </c>
      <c r="F111">
        <v>1.1709499999999999</v>
      </c>
      <c r="G111">
        <v>-9.7244300000000006E-2</v>
      </c>
      <c r="H111">
        <v>36.135800000000003</v>
      </c>
      <c r="I111">
        <v>20</v>
      </c>
    </row>
    <row r="112" spans="1:9">
      <c r="A112" t="s">
        <v>6</v>
      </c>
      <c r="B112" s="20">
        <v>0.125</v>
      </c>
      <c r="C112">
        <v>91.134</v>
      </c>
      <c r="D112">
        <v>-1.97438</v>
      </c>
      <c r="E112">
        <v>179.19399999999999</v>
      </c>
      <c r="F112">
        <v>1.17065</v>
      </c>
      <c r="G112">
        <v>-9.5502799999999999E-2</v>
      </c>
      <c r="H112">
        <v>36.135300000000001</v>
      </c>
      <c r="I112">
        <v>20</v>
      </c>
    </row>
    <row r="113" spans="1:9">
      <c r="A113" t="s">
        <v>6</v>
      </c>
      <c r="B113" s="20">
        <v>0.16666666666666666</v>
      </c>
      <c r="C113">
        <v>91.238</v>
      </c>
      <c r="D113">
        <v>-0.87160899999999997</v>
      </c>
      <c r="E113">
        <v>179.137</v>
      </c>
      <c r="F113">
        <v>2.21441</v>
      </c>
      <c r="G113">
        <v>-0.41924800000000001</v>
      </c>
      <c r="H113">
        <v>41.082999999999998</v>
      </c>
      <c r="I113">
        <v>20</v>
      </c>
    </row>
    <row r="114" spans="1:9">
      <c r="A114" t="s">
        <v>6</v>
      </c>
      <c r="B114" s="20">
        <v>0.20833333333333334</v>
      </c>
      <c r="C114">
        <v>91.2316</v>
      </c>
      <c r="D114">
        <v>-0.78986599999999996</v>
      </c>
      <c r="E114">
        <v>179.012</v>
      </c>
      <c r="F114">
        <v>2.2166899999999998</v>
      </c>
      <c r="G114">
        <v>-0.41820099999999999</v>
      </c>
      <c r="H114">
        <v>41.084899999999998</v>
      </c>
      <c r="I114">
        <v>20</v>
      </c>
    </row>
    <row r="115" spans="1:9">
      <c r="A115" t="s">
        <v>0</v>
      </c>
      <c r="B115" t="s">
        <v>7</v>
      </c>
      <c r="C115" t="s">
        <v>1</v>
      </c>
      <c r="D115" t="s">
        <v>3</v>
      </c>
      <c r="E115" t="s">
        <v>28</v>
      </c>
      <c r="F115" t="s">
        <v>32</v>
      </c>
    </row>
    <row r="116" spans="1:9">
      <c r="A116" t="s">
        <v>6</v>
      </c>
      <c r="B116" s="20">
        <v>4.1666666666666664E-2</v>
      </c>
      <c r="C116">
        <v>91.111800000000002</v>
      </c>
      <c r="D116">
        <v>-2.5</v>
      </c>
      <c r="E116">
        <v>178.95099999999999</v>
      </c>
      <c r="F116">
        <v>1.1725000000000001</v>
      </c>
      <c r="G116">
        <v>-0.101045</v>
      </c>
      <c r="H116">
        <v>36.150700000000001</v>
      </c>
      <c r="I116">
        <v>20</v>
      </c>
    </row>
    <row r="117" spans="1:9">
      <c r="A117" t="s">
        <v>6</v>
      </c>
      <c r="B117" s="20">
        <v>8.3333333333333329E-2</v>
      </c>
      <c r="C117">
        <v>91.115099999999998</v>
      </c>
      <c r="D117">
        <v>-2.1052200000000001</v>
      </c>
      <c r="E117">
        <v>179.07900000000001</v>
      </c>
      <c r="F117">
        <v>1.1709499999999999</v>
      </c>
      <c r="G117">
        <v>-9.7244300000000006E-2</v>
      </c>
      <c r="H117">
        <v>36.135800000000003</v>
      </c>
      <c r="I117">
        <v>20</v>
      </c>
    </row>
    <row r="118" spans="1:9">
      <c r="A118" t="s">
        <v>6</v>
      </c>
      <c r="B118" s="20">
        <v>0.125</v>
      </c>
      <c r="C118">
        <v>91.134</v>
      </c>
      <c r="D118">
        <v>-1.97438</v>
      </c>
      <c r="E118">
        <v>179.19399999999999</v>
      </c>
      <c r="F118">
        <v>1.17065</v>
      </c>
      <c r="G118">
        <v>-9.5502799999999999E-2</v>
      </c>
      <c r="H118">
        <v>36.135300000000001</v>
      </c>
      <c r="I118">
        <v>20</v>
      </c>
    </row>
    <row r="119" spans="1:9">
      <c r="A119" t="s">
        <v>6</v>
      </c>
      <c r="B119" s="20">
        <v>0.16666666666666666</v>
      </c>
      <c r="C119">
        <v>91.238</v>
      </c>
      <c r="D119">
        <v>-0.87160899999999997</v>
      </c>
      <c r="E119">
        <v>179.137</v>
      </c>
      <c r="F119">
        <v>2.21441</v>
      </c>
      <c r="G119">
        <v>-0.41924800000000001</v>
      </c>
      <c r="H119">
        <v>41.082999999999998</v>
      </c>
      <c r="I119">
        <v>20</v>
      </c>
    </row>
    <row r="120" spans="1:9">
      <c r="A120" t="s">
        <v>6</v>
      </c>
      <c r="B120" s="20">
        <v>0.20833333333333334</v>
      </c>
      <c r="C120">
        <v>91.2316</v>
      </c>
      <c r="D120">
        <v>-0.78986599999999996</v>
      </c>
      <c r="E120">
        <v>179.012</v>
      </c>
      <c r="F120">
        <v>2.2166899999999998</v>
      </c>
      <c r="G120">
        <v>-0.41820099999999999</v>
      </c>
      <c r="H120">
        <v>41.084899999999998</v>
      </c>
      <c r="I120">
        <v>20</v>
      </c>
    </row>
    <row r="121" spans="1:9">
      <c r="A121" t="s">
        <v>6</v>
      </c>
      <c r="B121" s="20">
        <v>0.25</v>
      </c>
      <c r="C121">
        <v>91.253200000000007</v>
      </c>
      <c r="D121">
        <v>-0.79664999999999997</v>
      </c>
      <c r="E121">
        <v>179.09</v>
      </c>
      <c r="F121">
        <v>2.21563</v>
      </c>
      <c r="G121">
        <v>-0.41840899999999998</v>
      </c>
      <c r="H121">
        <v>41.083199999999998</v>
      </c>
      <c r="I121">
        <v>20</v>
      </c>
    </row>
    <row r="122" spans="1:9">
      <c r="A122" t="s">
        <v>6</v>
      </c>
      <c r="B122" s="20">
        <v>0.29166666666666669</v>
      </c>
      <c r="C122">
        <v>91.153999999999996</v>
      </c>
      <c r="D122">
        <v>-2.5628000000000002</v>
      </c>
      <c r="E122">
        <v>-179.83099999999999</v>
      </c>
      <c r="F122">
        <v>2.4757400000000001</v>
      </c>
      <c r="G122">
        <v>-0.82182299999999997</v>
      </c>
      <c r="H122">
        <v>46.309699999999999</v>
      </c>
      <c r="I122">
        <v>20</v>
      </c>
    </row>
    <row r="123" spans="1:9">
      <c r="A123" t="s">
        <v>6</v>
      </c>
      <c r="B123" s="20">
        <v>0.33333333333333331</v>
      </c>
      <c r="C123">
        <v>91.160700000000006</v>
      </c>
      <c r="D123">
        <v>-2.0236000000000001</v>
      </c>
      <c r="E123">
        <v>-179.76400000000001</v>
      </c>
      <c r="F123">
        <v>2.4787699999999999</v>
      </c>
      <c r="G123">
        <v>-0.81616599999999995</v>
      </c>
      <c r="H123">
        <v>46.321100000000001</v>
      </c>
      <c r="I123">
        <v>20</v>
      </c>
    </row>
    <row r="124" spans="1:9">
      <c r="A124" t="s">
        <v>6</v>
      </c>
      <c r="B124" s="20">
        <v>0.375</v>
      </c>
      <c r="C124">
        <v>91.1404</v>
      </c>
      <c r="D124">
        <v>-2.5707399999999998</v>
      </c>
      <c r="E124">
        <v>-179.84800000000001</v>
      </c>
      <c r="F124">
        <v>2.4742700000000002</v>
      </c>
      <c r="G124">
        <v>-0.82042199999999998</v>
      </c>
      <c r="H124">
        <v>46.278199999999998</v>
      </c>
      <c r="I124">
        <v>20</v>
      </c>
    </row>
    <row r="125" spans="1:9">
      <c r="A125" t="s">
        <v>6</v>
      </c>
      <c r="B125" s="20">
        <v>0.41666666666666669</v>
      </c>
      <c r="C125">
        <v>91.168599999999998</v>
      </c>
      <c r="D125">
        <v>-2.1745399999999999</v>
      </c>
      <c r="E125">
        <v>178.99600000000001</v>
      </c>
      <c r="F125">
        <v>3.2120600000000001</v>
      </c>
      <c r="G125">
        <v>-1.1347700000000001</v>
      </c>
      <c r="H125">
        <v>51.4191</v>
      </c>
      <c r="I125">
        <v>20</v>
      </c>
    </row>
    <row r="126" spans="1:9">
      <c r="A126" t="s">
        <v>6</v>
      </c>
      <c r="B126" s="20">
        <v>0.45833333333333331</v>
      </c>
      <c r="C126">
        <v>91.169799999999995</v>
      </c>
      <c r="D126">
        <v>-2.4567199999999998</v>
      </c>
      <c r="E126">
        <v>179.04900000000001</v>
      </c>
      <c r="F126">
        <v>3.2098499999999999</v>
      </c>
      <c r="G126">
        <v>-1.13462</v>
      </c>
      <c r="H126">
        <v>51.374699999999997</v>
      </c>
      <c r="I126">
        <v>20</v>
      </c>
    </row>
    <row r="127" spans="1:9">
      <c r="A127" t="s">
        <v>6</v>
      </c>
      <c r="B127" s="20">
        <v>0.5</v>
      </c>
      <c r="C127">
        <v>91.164400000000001</v>
      </c>
      <c r="D127">
        <v>-2.3727800000000001</v>
      </c>
      <c r="E127">
        <v>179.14</v>
      </c>
      <c r="F127">
        <v>3.2103600000000001</v>
      </c>
      <c r="G127">
        <v>-1.1330100000000001</v>
      </c>
      <c r="H127">
        <v>51.385199999999998</v>
      </c>
      <c r="I127">
        <v>20</v>
      </c>
    </row>
    <row r="128" spans="1:9">
      <c r="A128" t="s">
        <v>6</v>
      </c>
      <c r="B128" s="20">
        <v>0.54166666666666663</v>
      </c>
      <c r="C128">
        <v>91.072999999999993</v>
      </c>
      <c r="D128">
        <v>-0.87842500000000001</v>
      </c>
      <c r="E128">
        <v>179.904</v>
      </c>
      <c r="F128">
        <v>4.9592000000000001</v>
      </c>
      <c r="G128">
        <v>-1.15208</v>
      </c>
      <c r="H128">
        <v>56.867400000000004</v>
      </c>
      <c r="I128">
        <v>20</v>
      </c>
    </row>
    <row r="129" spans="1:9">
      <c r="A129" t="s">
        <v>6</v>
      </c>
      <c r="B129" s="20">
        <v>0.58333333333333337</v>
      </c>
      <c r="C129">
        <v>91.048299999999998</v>
      </c>
      <c r="D129">
        <v>-0.572322</v>
      </c>
      <c r="E129">
        <v>-179.79400000000001</v>
      </c>
      <c r="F129">
        <v>4.9548500000000004</v>
      </c>
      <c r="G129">
        <v>-1.1515899999999999</v>
      </c>
      <c r="H129">
        <v>56.869700000000002</v>
      </c>
      <c r="I129">
        <v>20</v>
      </c>
    </row>
    <row r="130" spans="1:9">
      <c r="A130" t="s">
        <v>6</v>
      </c>
      <c r="B130" s="20">
        <v>0.625</v>
      </c>
      <c r="C130">
        <v>91.140100000000004</v>
      </c>
      <c r="D130">
        <v>-4.3819999999999997</v>
      </c>
      <c r="E130">
        <v>178.47200000000001</v>
      </c>
      <c r="F130">
        <v>3.04474</v>
      </c>
      <c r="G130">
        <v>-1.71993</v>
      </c>
      <c r="H130">
        <v>61.430199999999999</v>
      </c>
      <c r="I130">
        <v>20</v>
      </c>
    </row>
    <row r="131" spans="1:9">
      <c r="A131" t="s">
        <v>6</v>
      </c>
      <c r="B131" s="20">
        <v>0.66666666666666663</v>
      </c>
      <c r="C131">
        <v>91.169399999999996</v>
      </c>
      <c r="D131">
        <v>-4.1213600000000001</v>
      </c>
      <c r="E131">
        <v>178.541</v>
      </c>
      <c r="F131">
        <v>3.0456799999999999</v>
      </c>
      <c r="G131">
        <v>-1.7201900000000001</v>
      </c>
      <c r="H131">
        <v>61.445700000000002</v>
      </c>
      <c r="I131">
        <v>20</v>
      </c>
    </row>
    <row r="132" spans="1:9">
      <c r="A132" t="s">
        <v>6</v>
      </c>
      <c r="B132" s="20">
        <v>0.70833333333333337</v>
      </c>
      <c r="C132">
        <v>91.292299999999997</v>
      </c>
      <c r="D132">
        <v>-2.7867000000000002</v>
      </c>
      <c r="E132">
        <v>-178.077</v>
      </c>
      <c r="F132">
        <v>3.4346299999999998</v>
      </c>
      <c r="G132">
        <v>-2.3276400000000002</v>
      </c>
      <c r="H132">
        <v>71.571100000000001</v>
      </c>
      <c r="I132">
        <v>20</v>
      </c>
    </row>
    <row r="133" spans="1:9">
      <c r="A133" t="s">
        <v>6</v>
      </c>
      <c r="B133" s="20">
        <v>0.75</v>
      </c>
      <c r="C133">
        <v>91.260999999999996</v>
      </c>
      <c r="D133">
        <v>-1.12649</v>
      </c>
      <c r="E133">
        <v>-176.971</v>
      </c>
      <c r="F133">
        <v>3.4321299999999999</v>
      </c>
      <c r="G133">
        <v>-2.3214600000000001</v>
      </c>
      <c r="H133">
        <v>71.665300000000002</v>
      </c>
      <c r="I133">
        <v>20</v>
      </c>
    </row>
    <row r="134" spans="1:9">
      <c r="A134" t="s">
        <v>6</v>
      </c>
      <c r="B134" s="20">
        <v>0.79166666666666663</v>
      </c>
      <c r="C134">
        <v>90.994200000000006</v>
      </c>
      <c r="D134">
        <v>-1.10808</v>
      </c>
      <c r="E134">
        <v>177.01599999999999</v>
      </c>
      <c r="F134">
        <v>2.88165</v>
      </c>
      <c r="G134">
        <v>-2.9154399999999998</v>
      </c>
      <c r="H134">
        <v>81.877899999999997</v>
      </c>
      <c r="I134">
        <v>20</v>
      </c>
    </row>
    <row r="135" spans="1:9">
      <c r="A135" t="s">
        <v>6</v>
      </c>
      <c r="B135" s="20">
        <v>0.83333333333333337</v>
      </c>
      <c r="C135">
        <v>90.981999999999999</v>
      </c>
      <c r="D135">
        <v>-0.42702800000000002</v>
      </c>
      <c r="E135">
        <v>176.38200000000001</v>
      </c>
      <c r="F135">
        <v>2.8889499999999999</v>
      </c>
      <c r="G135">
        <v>-2.9122699999999999</v>
      </c>
      <c r="H135">
        <v>81.91</v>
      </c>
      <c r="I135">
        <v>20</v>
      </c>
    </row>
    <row r="136" spans="1:9">
      <c r="A136" t="s">
        <v>6</v>
      </c>
      <c r="B136" s="20">
        <v>0.875</v>
      </c>
      <c r="C136">
        <v>91.250399999999999</v>
      </c>
      <c r="D136">
        <v>-3.9170099999999999</v>
      </c>
      <c r="E136">
        <v>-178.02099999999999</v>
      </c>
      <c r="F136">
        <v>2.4480900000000001</v>
      </c>
      <c r="G136">
        <v>-3.6555900000000001</v>
      </c>
      <c r="H136">
        <v>91.685199999999995</v>
      </c>
      <c r="I136">
        <v>20</v>
      </c>
    </row>
    <row r="137" spans="1:9">
      <c r="A137" t="s">
        <v>6</v>
      </c>
      <c r="B137" s="20">
        <v>0.91666666666666663</v>
      </c>
      <c r="C137">
        <v>91.315299999999993</v>
      </c>
      <c r="D137">
        <v>-3.55294</v>
      </c>
      <c r="E137">
        <v>-177.27099999999999</v>
      </c>
      <c r="F137">
        <v>2.4491800000000001</v>
      </c>
      <c r="G137">
        <v>-3.6579199999999998</v>
      </c>
      <c r="H137">
        <v>91.749099999999999</v>
      </c>
      <c r="I137">
        <v>20</v>
      </c>
    </row>
    <row r="138" spans="1:9">
      <c r="A138" t="s">
        <v>6</v>
      </c>
      <c r="B138" s="20">
        <v>0.95833333333333337</v>
      </c>
      <c r="C138">
        <v>91.505200000000002</v>
      </c>
      <c r="D138">
        <v>-5.53294</v>
      </c>
      <c r="E138">
        <v>-172.40600000000001</v>
      </c>
      <c r="F138">
        <v>2.9066800000000002</v>
      </c>
      <c r="G138">
        <v>-4.2234600000000002</v>
      </c>
      <c r="H138">
        <v>102.651</v>
      </c>
      <c r="I138">
        <v>20</v>
      </c>
    </row>
    <row r="139" spans="1:9">
      <c r="A139" t="s">
        <v>6</v>
      </c>
      <c r="B139" s="21">
        <v>1</v>
      </c>
      <c r="C139">
        <v>91.654200000000003</v>
      </c>
      <c r="D139">
        <v>-5.9270100000000001</v>
      </c>
      <c r="E139">
        <v>-171.86799999999999</v>
      </c>
      <c r="F139">
        <v>2.90428</v>
      </c>
      <c r="G139">
        <v>-4.2195200000000002</v>
      </c>
      <c r="H139">
        <v>102.55500000000001</v>
      </c>
      <c r="I139">
        <v>20</v>
      </c>
    </row>
    <row r="140" spans="1:9">
      <c r="A140" t="s">
        <v>6</v>
      </c>
      <c r="B140" s="21">
        <v>1.0416666666666667</v>
      </c>
      <c r="C140">
        <v>91.438299999999998</v>
      </c>
      <c r="D140">
        <v>-7.98841</v>
      </c>
      <c r="E140">
        <v>174.56700000000001</v>
      </c>
      <c r="F140">
        <v>2.73882</v>
      </c>
      <c r="G140">
        <v>-4.9365600000000001</v>
      </c>
      <c r="H140">
        <v>112.736</v>
      </c>
      <c r="I140">
        <v>20</v>
      </c>
    </row>
    <row r="141" spans="1:9">
      <c r="A141" t="s">
        <v>6</v>
      </c>
      <c r="B141" s="21">
        <v>1.0833333333333333</v>
      </c>
      <c r="C141">
        <v>91.488900000000001</v>
      </c>
      <c r="D141">
        <v>-7.8703599999999998</v>
      </c>
      <c r="E141">
        <v>175.09</v>
      </c>
      <c r="F141">
        <v>2.7387600000000001</v>
      </c>
      <c r="G141">
        <v>-4.9373199999999997</v>
      </c>
      <c r="H141">
        <v>112.864</v>
      </c>
      <c r="I141">
        <v>20</v>
      </c>
    </row>
    <row r="142" spans="1:9">
      <c r="A142" t="s">
        <v>6</v>
      </c>
      <c r="B142" s="21">
        <v>1.125</v>
      </c>
      <c r="C142">
        <v>91.739000000000004</v>
      </c>
      <c r="D142">
        <v>-4.8139700000000003</v>
      </c>
      <c r="E142">
        <v>-170.96</v>
      </c>
      <c r="F142">
        <v>3.4320900000000001</v>
      </c>
      <c r="G142">
        <v>-5.6890700000000001</v>
      </c>
      <c r="H142">
        <v>122.83499999999999</v>
      </c>
      <c r="I142">
        <v>20</v>
      </c>
    </row>
    <row r="143" spans="1:9">
      <c r="A143" t="s">
        <v>6</v>
      </c>
      <c r="B143" s="21">
        <v>1.1666666666666667</v>
      </c>
      <c r="C143">
        <v>92.1404</v>
      </c>
      <c r="D143">
        <v>-6.3965199999999998</v>
      </c>
      <c r="E143">
        <v>-169.87299999999999</v>
      </c>
      <c r="F143">
        <v>3.4255900000000001</v>
      </c>
      <c r="G143">
        <v>-5.6760200000000003</v>
      </c>
      <c r="H143">
        <v>122.4</v>
      </c>
      <c r="I143">
        <v>20</v>
      </c>
    </row>
    <row r="144" spans="1:9">
      <c r="A144" t="s">
        <v>6</v>
      </c>
      <c r="B144" s="21">
        <v>1.2083333333333333</v>
      </c>
      <c r="C144">
        <v>91.305700000000002</v>
      </c>
      <c r="D144">
        <v>4.1444099999999997</v>
      </c>
      <c r="E144">
        <v>-170.768</v>
      </c>
      <c r="F144">
        <v>7.31081</v>
      </c>
      <c r="G144">
        <v>6.0419400000000003</v>
      </c>
      <c r="H144">
        <v>134.142</v>
      </c>
      <c r="I144">
        <v>20</v>
      </c>
    </row>
    <row r="145" spans="1:9">
      <c r="A145" t="s">
        <v>6</v>
      </c>
      <c r="B145" s="21">
        <v>1.25</v>
      </c>
      <c r="C145">
        <v>91.372600000000006</v>
      </c>
      <c r="D145">
        <v>4.2594200000000004</v>
      </c>
      <c r="E145">
        <v>-170.351</v>
      </c>
      <c r="F145">
        <v>7.3019400000000001</v>
      </c>
      <c r="G145">
        <v>6.0345300000000002</v>
      </c>
      <c r="H145">
        <v>133.97499999999999</v>
      </c>
      <c r="I145">
        <v>20</v>
      </c>
    </row>
    <row r="146" spans="1:9">
      <c r="A146" t="s">
        <v>6</v>
      </c>
      <c r="B146" s="21">
        <v>1.2916666666666667</v>
      </c>
      <c r="C146">
        <v>92.034499999999994</v>
      </c>
      <c r="D146">
        <v>-8.8625100000000003</v>
      </c>
      <c r="E146">
        <v>-166.726</v>
      </c>
      <c r="F146">
        <v>7.2929700000000004</v>
      </c>
      <c r="G146">
        <v>6.5236799999999997</v>
      </c>
      <c r="H146">
        <v>143.029</v>
      </c>
      <c r="I146">
        <v>20</v>
      </c>
    </row>
    <row r="147" spans="1:9">
      <c r="A147" t="s">
        <v>6</v>
      </c>
      <c r="B147" s="21">
        <v>1.3333333333333333</v>
      </c>
      <c r="C147">
        <v>92.339100000000002</v>
      </c>
      <c r="D147">
        <v>-10.0075</v>
      </c>
      <c r="E147">
        <v>-166.22</v>
      </c>
      <c r="F147">
        <v>7.2731700000000004</v>
      </c>
      <c r="G147">
        <v>6.5014900000000004</v>
      </c>
      <c r="H147">
        <v>142.541</v>
      </c>
      <c r="I147">
        <v>20</v>
      </c>
    </row>
    <row r="148" spans="1:9">
      <c r="A148" t="s">
        <v>6</v>
      </c>
      <c r="B148" s="21">
        <v>1.375</v>
      </c>
      <c r="C148">
        <v>89.855999999999995</v>
      </c>
      <c r="D148">
        <v>8.1908100000000008</v>
      </c>
      <c r="E148">
        <v>-171.315</v>
      </c>
      <c r="F148">
        <v>8.4281000000000006</v>
      </c>
      <c r="G148">
        <v>6.5876799999999998</v>
      </c>
      <c r="H148">
        <v>152.67699999999999</v>
      </c>
      <c r="I148">
        <v>20</v>
      </c>
    </row>
    <row r="149" spans="1:9">
      <c r="A149" t="s">
        <v>6</v>
      </c>
      <c r="B149" s="21">
        <v>1.4166666666666667</v>
      </c>
      <c r="C149">
        <v>90.335800000000006</v>
      </c>
      <c r="D149">
        <v>5.9566999999999997</v>
      </c>
      <c r="E149">
        <v>-173.74199999999999</v>
      </c>
      <c r="F149">
        <v>8.4853000000000005</v>
      </c>
      <c r="G149">
        <v>6.6314399999999996</v>
      </c>
      <c r="H149">
        <v>153.6</v>
      </c>
      <c r="I149">
        <v>20</v>
      </c>
    </row>
    <row r="151" spans="1:9">
      <c r="A151" t="s">
        <v>0</v>
      </c>
      <c r="B151" t="s">
        <v>1</v>
      </c>
      <c r="C151" t="s">
        <v>36</v>
      </c>
      <c r="D151" t="s">
        <v>3</v>
      </c>
      <c r="E151" t="s">
        <v>28</v>
      </c>
      <c r="F151" t="s">
        <v>32</v>
      </c>
    </row>
    <row r="152" spans="1:9">
      <c r="A152" t="s">
        <v>6</v>
      </c>
      <c r="B152" s="20">
        <v>4.1666666666666664E-2</v>
      </c>
      <c r="C152">
        <v>91.111800000000002</v>
      </c>
      <c r="D152">
        <v>-2.5</v>
      </c>
      <c r="E152">
        <v>178.95099999999999</v>
      </c>
      <c r="F152">
        <v>1.1725000000000001</v>
      </c>
      <c r="G152">
        <v>-0.101045</v>
      </c>
      <c r="H152">
        <v>36.150700000000001</v>
      </c>
      <c r="I152">
        <v>20</v>
      </c>
    </row>
    <row r="153" spans="1:9">
      <c r="A153" t="s">
        <v>6</v>
      </c>
      <c r="B153" s="20">
        <v>8.3333333333333329E-2</v>
      </c>
      <c r="C153">
        <v>91.115099999999998</v>
      </c>
      <c r="D153">
        <v>-2.1052200000000001</v>
      </c>
      <c r="E153">
        <v>179.07900000000001</v>
      </c>
      <c r="F153">
        <v>1.1709499999999999</v>
      </c>
      <c r="G153">
        <v>-9.7244300000000006E-2</v>
      </c>
      <c r="H153">
        <v>36.135800000000003</v>
      </c>
      <c r="I153">
        <v>20</v>
      </c>
    </row>
    <row r="154" spans="1:9">
      <c r="A154" t="s">
        <v>6</v>
      </c>
      <c r="B154" s="20">
        <v>0.125</v>
      </c>
      <c r="C154">
        <v>91.134</v>
      </c>
      <c r="D154">
        <v>-1.97438</v>
      </c>
      <c r="E154">
        <v>179.19399999999999</v>
      </c>
      <c r="F154">
        <v>1.17065</v>
      </c>
      <c r="G154">
        <v>-9.5502799999999999E-2</v>
      </c>
      <c r="H154">
        <v>36.135300000000001</v>
      </c>
      <c r="I154">
        <v>20</v>
      </c>
    </row>
    <row r="155" spans="1:9">
      <c r="A155" t="s">
        <v>6</v>
      </c>
      <c r="B155" s="20">
        <v>0.16666666666666666</v>
      </c>
      <c r="C155">
        <v>91.238</v>
      </c>
      <c r="D155">
        <v>-0.87160899999999997</v>
      </c>
      <c r="E155">
        <v>179.137</v>
      </c>
      <c r="F155">
        <v>2.21441</v>
      </c>
      <c r="G155">
        <v>-0.41924800000000001</v>
      </c>
      <c r="H155">
        <v>41.082999999999998</v>
      </c>
      <c r="I155">
        <v>20</v>
      </c>
    </row>
    <row r="156" spans="1:9">
      <c r="A156" t="s">
        <v>6</v>
      </c>
      <c r="B156" s="20">
        <v>0.20833333333333334</v>
      </c>
      <c r="C156">
        <v>91.2316</v>
      </c>
      <c r="D156">
        <v>-0.78986599999999996</v>
      </c>
      <c r="E156">
        <v>179.012</v>
      </c>
      <c r="F156">
        <v>2.2166899999999998</v>
      </c>
      <c r="G156">
        <v>-0.41820099999999999</v>
      </c>
      <c r="H156">
        <v>41.084899999999998</v>
      </c>
      <c r="I156">
        <v>20</v>
      </c>
    </row>
    <row r="157" spans="1:9">
      <c r="A157" t="s">
        <v>6</v>
      </c>
      <c r="B157" s="20">
        <v>0.25</v>
      </c>
      <c r="C157">
        <v>91.253200000000007</v>
      </c>
      <c r="D157">
        <v>-0.79664999999999997</v>
      </c>
      <c r="E157">
        <v>179.09</v>
      </c>
      <c r="F157">
        <v>2.21563</v>
      </c>
      <c r="G157">
        <v>-0.41840899999999998</v>
      </c>
      <c r="H157">
        <v>41.083199999999998</v>
      </c>
      <c r="I157">
        <v>20</v>
      </c>
    </row>
    <row r="158" spans="1:9">
      <c r="A158" t="s">
        <v>6</v>
      </c>
      <c r="B158" s="20">
        <v>0.29166666666666669</v>
      </c>
      <c r="C158">
        <v>91.153999999999996</v>
      </c>
      <c r="D158">
        <v>-2.5628000000000002</v>
      </c>
      <c r="E158">
        <v>-179.83099999999999</v>
      </c>
      <c r="F158">
        <v>2.4757400000000001</v>
      </c>
      <c r="G158">
        <v>-0.82182299999999997</v>
      </c>
      <c r="H158">
        <v>46.309699999999999</v>
      </c>
      <c r="I158">
        <v>20</v>
      </c>
    </row>
    <row r="159" spans="1:9">
      <c r="A159" t="s">
        <v>6</v>
      </c>
      <c r="B159" s="20">
        <v>0.33333333333333331</v>
      </c>
      <c r="C159">
        <v>91.160700000000006</v>
      </c>
      <c r="D159">
        <v>-2.0236000000000001</v>
      </c>
      <c r="E159">
        <v>-179.76400000000001</v>
      </c>
      <c r="F159">
        <v>2.4787699999999999</v>
      </c>
      <c r="G159">
        <v>-0.81616599999999995</v>
      </c>
      <c r="H159">
        <v>46.321100000000001</v>
      </c>
      <c r="I159">
        <v>20</v>
      </c>
    </row>
    <row r="160" spans="1:9">
      <c r="A160" t="s">
        <v>6</v>
      </c>
      <c r="B160" s="20">
        <v>0.375</v>
      </c>
      <c r="C160">
        <v>91.1404</v>
      </c>
      <c r="D160">
        <v>-2.5707399999999998</v>
      </c>
      <c r="E160">
        <v>-179.84800000000001</v>
      </c>
      <c r="F160">
        <v>2.4742700000000002</v>
      </c>
      <c r="G160">
        <v>-0.82042199999999998</v>
      </c>
      <c r="H160">
        <v>46.278199999999998</v>
      </c>
      <c r="I160">
        <v>20</v>
      </c>
    </row>
    <row r="161" spans="1:9">
      <c r="A161" t="s">
        <v>6</v>
      </c>
      <c r="B161" s="20">
        <v>0.41666666666666669</v>
      </c>
      <c r="C161">
        <v>91.168599999999998</v>
      </c>
      <c r="D161">
        <v>-2.1745399999999999</v>
      </c>
      <c r="E161">
        <v>178.99600000000001</v>
      </c>
      <c r="F161">
        <v>3.2120600000000001</v>
      </c>
      <c r="G161">
        <v>-1.1347700000000001</v>
      </c>
      <c r="H161">
        <v>51.4191</v>
      </c>
      <c r="I161">
        <v>20</v>
      </c>
    </row>
    <row r="162" spans="1:9">
      <c r="A162" t="s">
        <v>6</v>
      </c>
      <c r="B162" s="20">
        <v>0.45833333333333331</v>
      </c>
      <c r="C162">
        <v>91.169799999999995</v>
      </c>
      <c r="D162">
        <v>-2.4567199999999998</v>
      </c>
      <c r="E162">
        <v>179.04900000000001</v>
      </c>
      <c r="F162">
        <v>3.2098499999999999</v>
      </c>
      <c r="G162">
        <v>-1.13462</v>
      </c>
      <c r="H162">
        <v>51.374699999999997</v>
      </c>
      <c r="I162">
        <v>20</v>
      </c>
    </row>
    <row r="163" spans="1:9">
      <c r="A163" t="s">
        <v>6</v>
      </c>
      <c r="B163" s="20">
        <v>0.5</v>
      </c>
      <c r="C163">
        <v>91.164400000000001</v>
      </c>
      <c r="D163">
        <v>-2.3727800000000001</v>
      </c>
      <c r="E163">
        <v>179.14</v>
      </c>
      <c r="F163">
        <v>3.2103600000000001</v>
      </c>
      <c r="G163">
        <v>-1.1330100000000001</v>
      </c>
      <c r="H163">
        <v>51.385199999999998</v>
      </c>
      <c r="I163">
        <v>20</v>
      </c>
    </row>
    <row r="164" spans="1:9">
      <c r="A164" t="s">
        <v>6</v>
      </c>
      <c r="B164" s="20">
        <v>0.54166666666666663</v>
      </c>
      <c r="C164">
        <v>91.072999999999993</v>
      </c>
      <c r="D164">
        <v>-0.87842500000000001</v>
      </c>
      <c r="E164">
        <v>179.904</v>
      </c>
      <c r="F164">
        <v>4.9592000000000001</v>
      </c>
      <c r="G164">
        <v>-1.15208</v>
      </c>
      <c r="H164">
        <v>56.867400000000004</v>
      </c>
      <c r="I164">
        <v>20</v>
      </c>
    </row>
    <row r="165" spans="1:9">
      <c r="A165" t="s">
        <v>6</v>
      </c>
      <c r="B165" s="20">
        <v>0.58333333333333337</v>
      </c>
      <c r="C165">
        <v>91.048299999999998</v>
      </c>
      <c r="D165">
        <v>-0.572322</v>
      </c>
      <c r="E165">
        <v>-179.79400000000001</v>
      </c>
      <c r="F165">
        <v>4.9548500000000004</v>
      </c>
      <c r="G165">
        <v>-1.1515899999999999</v>
      </c>
      <c r="H165">
        <v>56.869700000000002</v>
      </c>
      <c r="I165">
        <v>20</v>
      </c>
    </row>
    <row r="166" spans="1:9">
      <c r="A166" t="s">
        <v>6</v>
      </c>
      <c r="B166" s="20">
        <v>0.625</v>
      </c>
      <c r="C166">
        <v>91.140100000000004</v>
      </c>
      <c r="D166">
        <v>-4.3819999999999997</v>
      </c>
      <c r="E166">
        <v>178.47200000000001</v>
      </c>
      <c r="F166">
        <v>3.04474</v>
      </c>
      <c r="G166">
        <v>-1.71993</v>
      </c>
      <c r="H166">
        <v>61.430199999999999</v>
      </c>
      <c r="I166">
        <v>20</v>
      </c>
    </row>
    <row r="167" spans="1:9">
      <c r="A167" t="s">
        <v>6</v>
      </c>
      <c r="B167" s="20">
        <v>0.66666666666666663</v>
      </c>
      <c r="C167">
        <v>91.169399999999996</v>
      </c>
      <c r="D167">
        <v>-4.1213600000000001</v>
      </c>
      <c r="E167">
        <v>178.541</v>
      </c>
      <c r="F167">
        <v>3.0456799999999999</v>
      </c>
      <c r="G167">
        <v>-1.7201900000000001</v>
      </c>
      <c r="H167">
        <v>61.445700000000002</v>
      </c>
      <c r="I167">
        <v>20</v>
      </c>
    </row>
    <row r="168" spans="1:9">
      <c r="A168" t="s">
        <v>6</v>
      </c>
      <c r="B168" s="20">
        <v>0.70833333333333337</v>
      </c>
      <c r="C168">
        <v>91.292299999999997</v>
      </c>
      <c r="D168">
        <v>-2.7867000000000002</v>
      </c>
      <c r="E168">
        <v>-178.077</v>
      </c>
      <c r="F168">
        <v>3.4346299999999998</v>
      </c>
      <c r="G168">
        <v>-2.3276400000000002</v>
      </c>
      <c r="H168">
        <v>71.571100000000001</v>
      </c>
      <c r="I168">
        <v>20</v>
      </c>
    </row>
    <row r="169" spans="1:9">
      <c r="A169" t="s">
        <v>6</v>
      </c>
      <c r="B169" s="20">
        <v>0.75</v>
      </c>
      <c r="C169">
        <v>91.260999999999996</v>
      </c>
      <c r="D169">
        <v>-1.12649</v>
      </c>
      <c r="E169">
        <v>-176.971</v>
      </c>
      <c r="F169">
        <v>3.4321299999999999</v>
      </c>
      <c r="G169">
        <v>-2.3214600000000001</v>
      </c>
      <c r="H169">
        <v>71.665300000000002</v>
      </c>
      <c r="I169">
        <v>20</v>
      </c>
    </row>
    <row r="170" spans="1:9">
      <c r="A170" t="s">
        <v>6</v>
      </c>
      <c r="B170" s="20">
        <v>0.79166666666666663</v>
      </c>
      <c r="C170">
        <v>90.994200000000006</v>
      </c>
      <c r="D170">
        <v>-1.10808</v>
      </c>
      <c r="E170">
        <v>177.01599999999999</v>
      </c>
      <c r="F170">
        <v>2.88165</v>
      </c>
      <c r="G170">
        <v>-2.9154399999999998</v>
      </c>
      <c r="H170">
        <v>81.877899999999997</v>
      </c>
      <c r="I170">
        <v>20</v>
      </c>
    </row>
    <row r="171" spans="1:9">
      <c r="A171" t="s">
        <v>6</v>
      </c>
      <c r="B171" s="20">
        <v>0.83333333333333337</v>
      </c>
      <c r="C171">
        <v>90.981999999999999</v>
      </c>
      <c r="D171">
        <v>-0.42702800000000002</v>
      </c>
      <c r="E171">
        <v>176.38200000000001</v>
      </c>
      <c r="F171">
        <v>2.8889499999999999</v>
      </c>
      <c r="G171">
        <v>-2.9122699999999999</v>
      </c>
      <c r="H171">
        <v>81.91</v>
      </c>
      <c r="I171">
        <v>20</v>
      </c>
    </row>
    <row r="172" spans="1:9">
      <c r="A172" t="s">
        <v>6</v>
      </c>
      <c r="B172" s="20">
        <v>0.875</v>
      </c>
      <c r="C172">
        <v>91.250399999999999</v>
      </c>
      <c r="D172">
        <v>-3.9170099999999999</v>
      </c>
      <c r="E172">
        <v>-178.02099999999999</v>
      </c>
      <c r="F172">
        <v>2.4480900000000001</v>
      </c>
      <c r="G172">
        <v>-3.6555900000000001</v>
      </c>
      <c r="H172">
        <v>91.685199999999995</v>
      </c>
      <c r="I172">
        <v>20</v>
      </c>
    </row>
    <row r="173" spans="1:9">
      <c r="A173" t="s">
        <v>6</v>
      </c>
      <c r="B173" s="20">
        <v>0.91666666666666663</v>
      </c>
      <c r="C173">
        <v>91.315299999999993</v>
      </c>
      <c r="D173">
        <v>-3.55294</v>
      </c>
      <c r="E173">
        <v>-177.27099999999999</v>
      </c>
      <c r="F173">
        <v>2.4491800000000001</v>
      </c>
      <c r="G173">
        <v>-3.6579199999999998</v>
      </c>
      <c r="H173">
        <v>91.749099999999999</v>
      </c>
      <c r="I173">
        <v>20</v>
      </c>
    </row>
    <row r="174" spans="1:9">
      <c r="A174" t="s">
        <v>6</v>
      </c>
      <c r="B174" s="20">
        <v>0.95833333333333337</v>
      </c>
      <c r="C174">
        <v>91.505200000000002</v>
      </c>
      <c r="D174">
        <v>-5.53294</v>
      </c>
      <c r="E174">
        <v>-172.40600000000001</v>
      </c>
      <c r="F174">
        <v>2.9066800000000002</v>
      </c>
      <c r="G174">
        <v>-4.2234600000000002</v>
      </c>
      <c r="H174">
        <v>102.651</v>
      </c>
      <c r="I174">
        <v>20</v>
      </c>
    </row>
    <row r="175" spans="1:9">
      <c r="A175" t="s">
        <v>6</v>
      </c>
      <c r="B175" s="21">
        <v>1</v>
      </c>
      <c r="C175">
        <v>91.654200000000003</v>
      </c>
      <c r="D175">
        <v>-5.9270100000000001</v>
      </c>
      <c r="E175">
        <v>-171.86799999999999</v>
      </c>
      <c r="F175">
        <v>2.90428</v>
      </c>
      <c r="G175">
        <v>-4.2195200000000002</v>
      </c>
      <c r="H175">
        <v>102.55500000000001</v>
      </c>
      <c r="I175">
        <v>20</v>
      </c>
    </row>
    <row r="176" spans="1:9">
      <c r="A176" t="s">
        <v>6</v>
      </c>
      <c r="B176" s="21">
        <v>1.0416666666666667</v>
      </c>
      <c r="C176">
        <v>91.438299999999998</v>
      </c>
      <c r="D176">
        <v>-7.98841</v>
      </c>
      <c r="E176">
        <v>174.56700000000001</v>
      </c>
      <c r="F176">
        <v>2.73882</v>
      </c>
      <c r="G176">
        <v>-4.9365600000000001</v>
      </c>
      <c r="H176">
        <v>112.736</v>
      </c>
      <c r="I176">
        <v>20</v>
      </c>
    </row>
    <row r="177" spans="1:9">
      <c r="A177" t="s">
        <v>6</v>
      </c>
      <c r="B177" s="21">
        <v>1.0833333333333333</v>
      </c>
      <c r="C177">
        <v>91.488900000000001</v>
      </c>
      <c r="D177">
        <v>-7.8703599999999998</v>
      </c>
      <c r="E177">
        <v>175.09</v>
      </c>
      <c r="F177">
        <v>2.7387600000000001</v>
      </c>
      <c r="G177">
        <v>-4.9373199999999997</v>
      </c>
      <c r="H177">
        <v>112.864</v>
      </c>
      <c r="I177">
        <v>20</v>
      </c>
    </row>
    <row r="178" spans="1:9">
      <c r="A178" t="s">
        <v>6</v>
      </c>
      <c r="B178" s="21">
        <v>1.125</v>
      </c>
      <c r="C178">
        <v>91.739000000000004</v>
      </c>
      <c r="D178">
        <v>-4.8139700000000003</v>
      </c>
      <c r="E178">
        <v>-170.96</v>
      </c>
      <c r="F178">
        <v>3.4320900000000001</v>
      </c>
      <c r="G178">
        <v>-5.6890700000000001</v>
      </c>
      <c r="H178">
        <v>122.83499999999999</v>
      </c>
      <c r="I178">
        <v>20</v>
      </c>
    </row>
    <row r="179" spans="1:9">
      <c r="A179" t="s">
        <v>6</v>
      </c>
      <c r="B179" s="21">
        <v>1.1666666666666667</v>
      </c>
      <c r="C179">
        <v>92.1404</v>
      </c>
      <c r="D179">
        <v>-6.3965199999999998</v>
      </c>
      <c r="E179">
        <v>-169.87299999999999</v>
      </c>
      <c r="F179">
        <v>3.4255900000000001</v>
      </c>
      <c r="G179">
        <v>-5.6760200000000003</v>
      </c>
      <c r="H179">
        <v>122.4</v>
      </c>
      <c r="I179">
        <v>20</v>
      </c>
    </row>
    <row r="180" spans="1:9">
      <c r="A180" t="s">
        <v>6</v>
      </c>
      <c r="B180" s="21">
        <v>1.2083333333333333</v>
      </c>
      <c r="C180">
        <v>91.305700000000002</v>
      </c>
      <c r="D180">
        <v>4.1444099999999997</v>
      </c>
      <c r="E180">
        <v>-170.768</v>
      </c>
      <c r="F180">
        <v>7.31081</v>
      </c>
      <c r="G180">
        <v>6.0419400000000003</v>
      </c>
      <c r="H180">
        <v>134.142</v>
      </c>
      <c r="I180">
        <v>20</v>
      </c>
    </row>
    <row r="181" spans="1:9">
      <c r="A181" t="s">
        <v>6</v>
      </c>
      <c r="B181" s="21">
        <v>1.25</v>
      </c>
      <c r="C181">
        <v>91.372600000000006</v>
      </c>
      <c r="D181">
        <v>4.2594200000000004</v>
      </c>
      <c r="E181">
        <v>-170.351</v>
      </c>
      <c r="F181">
        <v>7.3019400000000001</v>
      </c>
      <c r="G181">
        <v>6.0345300000000002</v>
      </c>
      <c r="H181">
        <v>133.97499999999999</v>
      </c>
      <c r="I181">
        <v>20</v>
      </c>
    </row>
    <row r="182" spans="1:9">
      <c r="A182" t="s">
        <v>6</v>
      </c>
      <c r="B182" s="21">
        <v>1.2916666666666667</v>
      </c>
      <c r="C182">
        <v>92.034499999999994</v>
      </c>
      <c r="D182">
        <v>-8.8625100000000003</v>
      </c>
      <c r="E182">
        <v>-166.726</v>
      </c>
      <c r="F182">
        <v>7.2929700000000004</v>
      </c>
      <c r="G182">
        <v>6.5236799999999997</v>
      </c>
      <c r="H182">
        <v>143.029</v>
      </c>
      <c r="I182">
        <v>20</v>
      </c>
    </row>
    <row r="183" spans="1:9">
      <c r="A183" t="s">
        <v>6</v>
      </c>
      <c r="B183" s="21">
        <v>1.3333333333333333</v>
      </c>
      <c r="C183">
        <v>92.339100000000002</v>
      </c>
      <c r="D183">
        <v>-10.0075</v>
      </c>
      <c r="E183">
        <v>-166.22</v>
      </c>
      <c r="F183">
        <v>7.2731700000000004</v>
      </c>
      <c r="G183">
        <v>6.5014900000000004</v>
      </c>
      <c r="H183">
        <v>142.541</v>
      </c>
      <c r="I183">
        <v>20</v>
      </c>
    </row>
    <row r="184" spans="1:9">
      <c r="A184" t="s">
        <v>6</v>
      </c>
      <c r="B184" s="21">
        <v>1.375</v>
      </c>
      <c r="C184">
        <v>89.855999999999995</v>
      </c>
      <c r="D184">
        <v>8.1908100000000008</v>
      </c>
      <c r="E184">
        <v>-171.315</v>
      </c>
      <c r="F184">
        <v>8.4281000000000006</v>
      </c>
      <c r="G184">
        <v>6.5876799999999998</v>
      </c>
      <c r="H184">
        <v>152.67699999999999</v>
      </c>
      <c r="I184">
        <v>20</v>
      </c>
    </row>
    <row r="185" spans="1:9">
      <c r="A185" t="s">
        <v>6</v>
      </c>
      <c r="B185" s="21">
        <v>1.4166666666666667</v>
      </c>
      <c r="C185">
        <v>90.335800000000006</v>
      </c>
      <c r="D185">
        <v>5.9566999999999997</v>
      </c>
      <c r="E185">
        <v>-173.74199999999999</v>
      </c>
      <c r="F185">
        <v>8.4853000000000005</v>
      </c>
      <c r="G185">
        <v>6.6314399999999996</v>
      </c>
      <c r="H185">
        <v>153.6</v>
      </c>
      <c r="I185">
        <v>20</v>
      </c>
    </row>
    <row r="187" spans="1:9">
      <c r="A187" t="s">
        <v>0</v>
      </c>
      <c r="B187" t="s">
        <v>1</v>
      </c>
      <c r="C187" t="s">
        <v>31</v>
      </c>
      <c r="D187" t="s">
        <v>3</v>
      </c>
      <c r="E187" t="s">
        <v>28</v>
      </c>
      <c r="F187" t="s">
        <v>32</v>
      </c>
    </row>
    <row r="188" spans="1:9">
      <c r="A188" t="s">
        <v>6</v>
      </c>
      <c r="B188" s="20">
        <v>4.1666666666666664E-2</v>
      </c>
      <c r="C188">
        <v>90.781700000000001</v>
      </c>
      <c r="D188">
        <v>-1.44407</v>
      </c>
      <c r="E188">
        <v>144.869</v>
      </c>
      <c r="F188">
        <v>1.76328</v>
      </c>
      <c r="G188">
        <v>0.14255300000000001</v>
      </c>
      <c r="H188">
        <v>27.394300000000001</v>
      </c>
      <c r="I188">
        <v>20</v>
      </c>
    </row>
    <row r="189" spans="1:9">
      <c r="A189" t="s">
        <v>6</v>
      </c>
      <c r="B189" s="20">
        <v>8.3333333333333329E-2</v>
      </c>
      <c r="C189">
        <v>90.794600000000003</v>
      </c>
      <c r="D189">
        <v>-1.41269</v>
      </c>
      <c r="E189">
        <v>144.90600000000001</v>
      </c>
      <c r="F189">
        <v>1.76309</v>
      </c>
      <c r="G189">
        <v>0.14211799999999999</v>
      </c>
      <c r="H189">
        <v>27.383900000000001</v>
      </c>
      <c r="I189">
        <v>20</v>
      </c>
    </row>
    <row r="190" spans="1:9">
      <c r="A190" t="s">
        <v>6</v>
      </c>
      <c r="B190" s="20">
        <v>0.125</v>
      </c>
      <c r="C190">
        <v>90.818100000000001</v>
      </c>
      <c r="D190">
        <v>-1.38565</v>
      </c>
      <c r="E190">
        <v>144.87700000000001</v>
      </c>
      <c r="F190">
        <v>1.7638100000000001</v>
      </c>
      <c r="G190">
        <v>0.14277500000000001</v>
      </c>
      <c r="H190">
        <v>27.375900000000001</v>
      </c>
      <c r="I190">
        <v>20</v>
      </c>
    </row>
    <row r="191" spans="1:9">
      <c r="A191" t="s">
        <v>6</v>
      </c>
      <c r="B191" s="20">
        <v>0.16666666666666666</v>
      </c>
      <c r="C191">
        <v>90.959199999999996</v>
      </c>
      <c r="D191">
        <v>-0.54301500000000003</v>
      </c>
      <c r="E191">
        <v>145.17699999999999</v>
      </c>
      <c r="F191">
        <v>2.5724300000000002</v>
      </c>
      <c r="G191">
        <v>-0.15765799999999999</v>
      </c>
      <c r="H191">
        <v>30.997499999999999</v>
      </c>
      <c r="I191">
        <v>20</v>
      </c>
    </row>
    <row r="192" spans="1:9">
      <c r="A192" t="s">
        <v>6</v>
      </c>
      <c r="B192" s="20">
        <v>0.20833333333333334</v>
      </c>
      <c r="C192">
        <v>90.948899999999995</v>
      </c>
      <c r="D192">
        <v>-0.57948200000000005</v>
      </c>
      <c r="E192">
        <v>145.131</v>
      </c>
      <c r="F192">
        <v>2.5731299999999999</v>
      </c>
      <c r="G192">
        <v>-0.157832</v>
      </c>
      <c r="H192">
        <v>30.992999999999999</v>
      </c>
      <c r="I192">
        <v>20</v>
      </c>
    </row>
    <row r="193" spans="1:9">
      <c r="A193" t="s">
        <v>6</v>
      </c>
      <c r="B193" s="20">
        <v>0.25</v>
      </c>
      <c r="C193">
        <v>90.976500000000001</v>
      </c>
      <c r="D193">
        <v>-0.53934000000000004</v>
      </c>
      <c r="E193">
        <v>145.16499999999999</v>
      </c>
      <c r="F193">
        <v>2.57321</v>
      </c>
      <c r="G193">
        <v>-0.157468</v>
      </c>
      <c r="H193">
        <v>30.9983</v>
      </c>
      <c r="I193">
        <v>20</v>
      </c>
    </row>
    <row r="194" spans="1:9">
      <c r="A194" t="s">
        <v>6</v>
      </c>
      <c r="B194" s="20">
        <v>0.29166666666666669</v>
      </c>
      <c r="C194">
        <v>90.744799999999998</v>
      </c>
      <c r="D194">
        <v>-0.17558699999999999</v>
      </c>
      <c r="E194">
        <v>144.63399999999999</v>
      </c>
      <c r="F194">
        <v>2.8088099999999998</v>
      </c>
      <c r="G194">
        <v>-0.51388599999999995</v>
      </c>
      <c r="H194">
        <v>34.838999999999999</v>
      </c>
      <c r="I194">
        <v>20</v>
      </c>
    </row>
    <row r="195" spans="1:9">
      <c r="A195" t="s">
        <v>6</v>
      </c>
      <c r="B195" s="20">
        <v>0.33333333333333331</v>
      </c>
      <c r="C195">
        <v>90.778999999999996</v>
      </c>
      <c r="D195">
        <v>-0.116701</v>
      </c>
      <c r="E195">
        <v>144.64599999999999</v>
      </c>
      <c r="F195">
        <v>2.8111999999999999</v>
      </c>
      <c r="G195">
        <v>-0.51230500000000001</v>
      </c>
      <c r="H195">
        <v>34.8401</v>
      </c>
      <c r="I195">
        <v>20</v>
      </c>
    </row>
    <row r="196" spans="1:9">
      <c r="A196" t="s">
        <v>6</v>
      </c>
      <c r="B196" s="20">
        <v>0.375</v>
      </c>
      <c r="C196">
        <v>90.734700000000004</v>
      </c>
      <c r="D196">
        <v>-0.17083799999999999</v>
      </c>
      <c r="E196">
        <v>144.708</v>
      </c>
      <c r="F196">
        <v>2.8081999999999998</v>
      </c>
      <c r="G196">
        <v>-0.51287499999999997</v>
      </c>
      <c r="H196">
        <v>34.833300000000001</v>
      </c>
      <c r="I196">
        <v>20</v>
      </c>
    </row>
    <row r="197" spans="1:9">
      <c r="A197" t="s">
        <v>6</v>
      </c>
      <c r="B197" s="20">
        <v>0.41666666666666669</v>
      </c>
      <c r="C197">
        <v>90.755300000000005</v>
      </c>
      <c r="D197">
        <v>6.8408300000000005E-2</v>
      </c>
      <c r="E197">
        <v>144.66499999999999</v>
      </c>
      <c r="F197">
        <v>3.39385</v>
      </c>
      <c r="G197">
        <v>-0.80154599999999998</v>
      </c>
      <c r="H197">
        <v>38.629899999999999</v>
      </c>
      <c r="I197">
        <v>20</v>
      </c>
    </row>
    <row r="198" spans="1:9">
      <c r="A198" t="s">
        <v>6</v>
      </c>
      <c r="B198" s="20">
        <v>0.45833333333333331</v>
      </c>
      <c r="C198">
        <v>90.752600000000001</v>
      </c>
      <c r="D198">
        <v>8.6823300000000006E-2</v>
      </c>
      <c r="E198">
        <v>144.70400000000001</v>
      </c>
      <c r="F198">
        <v>3.39323</v>
      </c>
      <c r="G198">
        <v>-0.79951499999999998</v>
      </c>
      <c r="H198">
        <v>38.612900000000003</v>
      </c>
      <c r="I198">
        <v>20</v>
      </c>
    </row>
    <row r="199" spans="1:9">
      <c r="A199" t="s">
        <v>6</v>
      </c>
      <c r="B199" s="20">
        <v>0.5</v>
      </c>
      <c r="C199">
        <v>90.748599999999996</v>
      </c>
      <c r="D199">
        <v>9.4338199999999997E-2</v>
      </c>
      <c r="E199">
        <v>144.67500000000001</v>
      </c>
      <c r="F199">
        <v>3.3935399999999998</v>
      </c>
      <c r="G199">
        <v>-0.79823</v>
      </c>
      <c r="H199">
        <v>38.609000000000002</v>
      </c>
      <c r="I199">
        <v>20</v>
      </c>
    </row>
    <row r="200" spans="1:9">
      <c r="A200" t="s">
        <v>6</v>
      </c>
      <c r="B200" s="20">
        <v>0.54166666666666663</v>
      </c>
      <c r="C200">
        <v>90.701499999999996</v>
      </c>
      <c r="D200">
        <v>6.1460800000000003E-2</v>
      </c>
      <c r="E200">
        <v>145.57599999999999</v>
      </c>
      <c r="F200">
        <v>4.7493699999999999</v>
      </c>
      <c r="G200">
        <v>-0.79542599999999997</v>
      </c>
      <c r="H200">
        <v>42.580500000000001</v>
      </c>
      <c r="I200">
        <v>20</v>
      </c>
    </row>
    <row r="201" spans="1:9">
      <c r="A201" t="s">
        <v>6</v>
      </c>
      <c r="B201" s="20">
        <v>0.58333333333333337</v>
      </c>
      <c r="C201">
        <v>90.702100000000002</v>
      </c>
      <c r="D201">
        <v>0.14787800000000001</v>
      </c>
      <c r="E201">
        <v>145.57499999999999</v>
      </c>
      <c r="F201">
        <v>4.7462900000000001</v>
      </c>
      <c r="G201">
        <v>-0.79632599999999998</v>
      </c>
      <c r="H201">
        <v>42.566899999999997</v>
      </c>
      <c r="I201">
        <v>20</v>
      </c>
    </row>
    <row r="202" spans="1:9">
      <c r="A202" t="s">
        <v>6</v>
      </c>
      <c r="B202" s="20">
        <v>0.625</v>
      </c>
      <c r="C202">
        <v>90.573099999999997</v>
      </c>
      <c r="D202">
        <v>-6.63995E-2</v>
      </c>
      <c r="E202">
        <v>143.46299999999999</v>
      </c>
      <c r="F202">
        <v>3.3559000000000001</v>
      </c>
      <c r="G202">
        <v>-1.3185800000000001</v>
      </c>
      <c r="H202">
        <v>46.076799999999999</v>
      </c>
      <c r="I202">
        <v>20</v>
      </c>
    </row>
    <row r="203" spans="1:9">
      <c r="A203" t="s">
        <v>6</v>
      </c>
      <c r="B203" s="20">
        <v>0.66666666666666663</v>
      </c>
      <c r="C203">
        <v>90.606300000000005</v>
      </c>
      <c r="D203">
        <v>-3.6184099999999997E-2</v>
      </c>
      <c r="E203">
        <v>143.42099999999999</v>
      </c>
      <c r="F203">
        <v>3.3557700000000001</v>
      </c>
      <c r="G203">
        <v>-1.3195399999999999</v>
      </c>
      <c r="H203">
        <v>46.064599999999999</v>
      </c>
      <c r="I203">
        <v>20</v>
      </c>
    </row>
    <row r="204" spans="1:9">
      <c r="A204" t="s">
        <v>6</v>
      </c>
      <c r="B204" s="20">
        <v>0.70833333333333337</v>
      </c>
      <c r="C204">
        <v>90.509500000000003</v>
      </c>
      <c r="D204">
        <v>3.4196800000000001</v>
      </c>
      <c r="E204">
        <v>-135.63499999999999</v>
      </c>
      <c r="F204">
        <v>3.3069799999999998</v>
      </c>
      <c r="G204">
        <v>-1.86511</v>
      </c>
      <c r="H204">
        <v>53.518799999999999</v>
      </c>
      <c r="I204">
        <v>20</v>
      </c>
    </row>
    <row r="205" spans="1:9">
      <c r="A205" t="s">
        <v>6</v>
      </c>
      <c r="B205" s="20">
        <v>0.75</v>
      </c>
      <c r="C205">
        <v>90.538700000000006</v>
      </c>
      <c r="D205">
        <v>3.3532899999999999</v>
      </c>
      <c r="E205">
        <v>-135.59</v>
      </c>
      <c r="F205">
        <v>3.3066599999999999</v>
      </c>
      <c r="G205">
        <v>-1.8660699999999999</v>
      </c>
      <c r="H205">
        <v>53.5169</v>
      </c>
      <c r="I205">
        <v>20</v>
      </c>
    </row>
    <row r="206" spans="1:9">
      <c r="A206" t="s">
        <v>6</v>
      </c>
      <c r="B206" s="20">
        <v>0.79166666666666663</v>
      </c>
      <c r="C206">
        <v>90.758600000000001</v>
      </c>
      <c r="D206">
        <v>1.6478600000000001</v>
      </c>
      <c r="E206">
        <v>141.98500000000001</v>
      </c>
      <c r="F206">
        <v>3.4340799999999998</v>
      </c>
      <c r="G206">
        <v>-2.4062399999999999</v>
      </c>
      <c r="H206">
        <v>61.133000000000003</v>
      </c>
      <c r="I206">
        <v>20</v>
      </c>
    </row>
    <row r="207" spans="1:9">
      <c r="A207" t="s">
        <v>6</v>
      </c>
      <c r="B207" s="20">
        <v>0.83333333333333337</v>
      </c>
      <c r="C207">
        <v>90.745800000000003</v>
      </c>
      <c r="D207">
        <v>1.6102399999999999</v>
      </c>
      <c r="E207">
        <v>141.923</v>
      </c>
      <c r="F207">
        <v>3.43675</v>
      </c>
      <c r="G207">
        <v>-2.4060700000000002</v>
      </c>
      <c r="H207">
        <v>61.140500000000003</v>
      </c>
      <c r="I207">
        <v>20</v>
      </c>
    </row>
    <row r="208" spans="1:9">
      <c r="A208" t="s">
        <v>6</v>
      </c>
      <c r="B208" s="20">
        <v>0.875</v>
      </c>
      <c r="C208">
        <v>90.817300000000003</v>
      </c>
      <c r="D208">
        <v>2.0866899999999999</v>
      </c>
      <c r="E208">
        <v>141.376</v>
      </c>
      <c r="F208">
        <v>3.2363400000000002</v>
      </c>
      <c r="G208">
        <v>-3.0740400000000001</v>
      </c>
      <c r="H208">
        <v>68.397099999999995</v>
      </c>
      <c r="I208">
        <v>20</v>
      </c>
    </row>
    <row r="209" spans="1:12">
      <c r="A209" t="s">
        <v>6</v>
      </c>
      <c r="B209" s="20">
        <v>0.91666666666666663</v>
      </c>
      <c r="C209">
        <v>90.872500000000002</v>
      </c>
      <c r="D209">
        <v>2.1587000000000001</v>
      </c>
      <c r="E209">
        <v>141.33199999999999</v>
      </c>
      <c r="F209">
        <v>3.23874</v>
      </c>
      <c r="G209">
        <v>-3.0752799999999998</v>
      </c>
      <c r="H209">
        <v>68.402299999999997</v>
      </c>
      <c r="I209">
        <v>20</v>
      </c>
    </row>
    <row r="210" spans="1:12">
      <c r="A210" t="s">
        <v>6</v>
      </c>
      <c r="B210" s="20">
        <v>0.95833333333333337</v>
      </c>
      <c r="C210">
        <v>90.918499999999995</v>
      </c>
      <c r="D210">
        <v>2.36869</v>
      </c>
      <c r="E210">
        <v>-136.47</v>
      </c>
      <c r="F210">
        <v>3.4303900000000001</v>
      </c>
      <c r="G210">
        <v>-3.6023499999999999</v>
      </c>
      <c r="H210">
        <v>77.099299999999999</v>
      </c>
      <c r="I210">
        <v>20</v>
      </c>
    </row>
    <row r="211" spans="1:12">
      <c r="A211" t="s">
        <v>6</v>
      </c>
      <c r="B211" s="21">
        <v>1</v>
      </c>
      <c r="C211">
        <v>91.020899999999997</v>
      </c>
      <c r="D211">
        <v>2.3035100000000002</v>
      </c>
      <c r="E211">
        <v>-136.411</v>
      </c>
      <c r="F211">
        <v>3.4307300000000001</v>
      </c>
      <c r="G211">
        <v>-3.5997499999999998</v>
      </c>
      <c r="H211">
        <v>77.069400000000002</v>
      </c>
      <c r="I211">
        <v>20</v>
      </c>
    </row>
    <row r="212" spans="1:12">
      <c r="A212" t="s">
        <v>6</v>
      </c>
      <c r="B212" s="21">
        <v>1.0416666666666667</v>
      </c>
      <c r="C212">
        <v>90.674099999999996</v>
      </c>
      <c r="D212">
        <v>5.8306899999999997</v>
      </c>
      <c r="E212">
        <v>-136.71100000000001</v>
      </c>
      <c r="F212">
        <v>3.4285199999999998</v>
      </c>
      <c r="G212">
        <v>-4.2624399999999998</v>
      </c>
      <c r="H212">
        <v>84.991399999999999</v>
      </c>
      <c r="I212">
        <v>20</v>
      </c>
    </row>
    <row r="213" spans="1:12">
      <c r="A213" t="s">
        <v>6</v>
      </c>
      <c r="B213" s="21">
        <v>1.0833333333333333</v>
      </c>
      <c r="C213">
        <v>90.728200000000001</v>
      </c>
      <c r="D213">
        <v>5.6806200000000002</v>
      </c>
      <c r="E213">
        <v>-136.679</v>
      </c>
      <c r="F213">
        <v>3.4286400000000001</v>
      </c>
      <c r="G213">
        <v>-4.2597500000000004</v>
      </c>
      <c r="H213">
        <v>85.016599999999997</v>
      </c>
      <c r="I213">
        <v>20</v>
      </c>
    </row>
    <row r="214" spans="1:12">
      <c r="A214" t="s">
        <v>6</v>
      </c>
      <c r="B214" s="21">
        <v>1.125</v>
      </c>
      <c r="C214">
        <v>91.083200000000005</v>
      </c>
      <c r="D214">
        <v>2.7601399999999998</v>
      </c>
      <c r="E214">
        <v>-136.166</v>
      </c>
      <c r="F214">
        <v>4.1200299999999999</v>
      </c>
      <c r="G214">
        <v>-4.9619499999999999</v>
      </c>
      <c r="H214">
        <v>92.148600000000002</v>
      </c>
      <c r="I214">
        <v>20</v>
      </c>
    </row>
    <row r="215" spans="1:12">
      <c r="A215" t="s">
        <v>6</v>
      </c>
      <c r="B215" s="21">
        <v>1.1666666666666667</v>
      </c>
      <c r="C215">
        <v>91.377099999999999</v>
      </c>
      <c r="D215">
        <v>2.4077099999999998</v>
      </c>
      <c r="E215">
        <v>-136.22399999999999</v>
      </c>
      <c r="F215">
        <v>4.1274899999999999</v>
      </c>
      <c r="G215">
        <v>-4.9656099999999999</v>
      </c>
      <c r="H215">
        <v>92.159700000000001</v>
      </c>
      <c r="I215">
        <v>20</v>
      </c>
    </row>
    <row r="216" spans="1:12">
      <c r="A216" t="s">
        <v>6</v>
      </c>
      <c r="B216" s="21">
        <v>1.2083333333333333</v>
      </c>
      <c r="C216">
        <v>91.290499999999994</v>
      </c>
      <c r="D216">
        <v>-1.84219</v>
      </c>
      <c r="E216">
        <v>-134.70699999999999</v>
      </c>
      <c r="F216">
        <v>7.21021</v>
      </c>
      <c r="G216">
        <v>6.9229799999999999</v>
      </c>
      <c r="H216">
        <v>100.61</v>
      </c>
      <c r="I216">
        <v>20</v>
      </c>
    </row>
    <row r="217" spans="1:12">
      <c r="A217" t="s">
        <v>6</v>
      </c>
      <c r="B217" s="21">
        <v>1.25</v>
      </c>
      <c r="C217">
        <v>91.3262</v>
      </c>
      <c r="D217">
        <v>-1.67763</v>
      </c>
      <c r="E217">
        <v>-134.63999999999999</v>
      </c>
      <c r="F217">
        <v>7.2017499999999997</v>
      </c>
      <c r="G217">
        <v>6.91411</v>
      </c>
      <c r="H217">
        <v>100.48</v>
      </c>
      <c r="I217">
        <v>20</v>
      </c>
    </row>
    <row r="218" spans="1:12">
      <c r="A218" t="s">
        <v>6</v>
      </c>
      <c r="B218" s="21">
        <v>1.2916666666666667</v>
      </c>
      <c r="C218">
        <v>91.463099999999997</v>
      </c>
      <c r="D218">
        <v>-4.5596500000000004</v>
      </c>
      <c r="E218">
        <v>-133.84299999999999</v>
      </c>
      <c r="F218">
        <v>7.3076299999999996</v>
      </c>
      <c r="G218">
        <v>7.4778200000000004</v>
      </c>
      <c r="H218">
        <v>106.95</v>
      </c>
      <c r="I218">
        <v>20</v>
      </c>
    </row>
    <row r="219" spans="1:12">
      <c r="A219" t="s">
        <v>6</v>
      </c>
      <c r="B219" s="21">
        <v>1.3333333333333333</v>
      </c>
      <c r="C219">
        <v>91.691500000000005</v>
      </c>
      <c r="D219">
        <v>-4.8816600000000001</v>
      </c>
      <c r="E219">
        <v>-133.905</v>
      </c>
      <c r="F219">
        <v>7.3059399999999997</v>
      </c>
      <c r="G219">
        <v>7.4737400000000003</v>
      </c>
      <c r="H219">
        <v>106.85599999999999</v>
      </c>
      <c r="I219">
        <v>20</v>
      </c>
    </row>
    <row r="220" spans="1:12">
      <c r="A220" t="s">
        <v>6</v>
      </c>
      <c r="B220" s="21">
        <v>1.375</v>
      </c>
      <c r="C220">
        <v>90.382599999999996</v>
      </c>
      <c r="D220">
        <v>-2.0606599999999999</v>
      </c>
      <c r="E220">
        <v>-135.221</v>
      </c>
      <c r="F220">
        <v>8.38626</v>
      </c>
      <c r="G220">
        <v>7.6479900000000001</v>
      </c>
      <c r="H220">
        <v>115.473</v>
      </c>
      <c r="I220">
        <v>20</v>
      </c>
    </row>
    <row r="221" spans="1:12">
      <c r="A221" t="s">
        <v>6</v>
      </c>
      <c r="B221" s="21">
        <v>1.4166666666666667</v>
      </c>
      <c r="C221">
        <v>90.716700000000003</v>
      </c>
      <c r="D221">
        <v>-2.74627</v>
      </c>
      <c r="E221">
        <v>-135.024</v>
      </c>
      <c r="F221">
        <v>8.3857499999999998</v>
      </c>
      <c r="G221">
        <v>7.6561199999999996</v>
      </c>
      <c r="H221">
        <v>115.471</v>
      </c>
      <c r="I221">
        <v>20</v>
      </c>
    </row>
    <row r="223" spans="1:12">
      <c r="A223" t="s">
        <v>0</v>
      </c>
      <c r="B223" t="s">
        <v>1</v>
      </c>
      <c r="C223" t="s">
        <v>36</v>
      </c>
      <c r="D223" t="s">
        <v>3</v>
      </c>
      <c r="E223" t="s">
        <v>28</v>
      </c>
      <c r="F223" t="s">
        <v>41</v>
      </c>
      <c r="G223" t="s">
        <v>28</v>
      </c>
      <c r="H223" t="s">
        <v>29</v>
      </c>
      <c r="I223" t="s">
        <v>42</v>
      </c>
      <c r="J223" t="s">
        <v>37</v>
      </c>
      <c r="K223" t="s">
        <v>38</v>
      </c>
      <c r="L223" t="s">
        <v>39</v>
      </c>
    </row>
    <row r="224" spans="1:12">
      <c r="A224" t="s">
        <v>6</v>
      </c>
      <c r="B224" s="20">
        <v>4.1666666666666664E-2</v>
      </c>
      <c r="C224">
        <v>91.111800000000002</v>
      </c>
      <c r="D224">
        <v>-2.5</v>
      </c>
      <c r="E224">
        <v>178.95099999999999</v>
      </c>
      <c r="F224">
        <v>1.1725000000000001</v>
      </c>
      <c r="G224">
        <v>-0.101045</v>
      </c>
      <c r="H224">
        <v>36.150700000000001</v>
      </c>
      <c r="I224">
        <v>20</v>
      </c>
      <c r="J224">
        <v>1</v>
      </c>
    </row>
    <row r="225" spans="1:10">
      <c r="A225" t="s">
        <v>6</v>
      </c>
      <c r="B225" s="20">
        <v>8.3333333333333329E-2</v>
      </c>
      <c r="C225">
        <v>91.115099999999998</v>
      </c>
      <c r="D225">
        <v>-2.1052200000000001</v>
      </c>
      <c r="E225">
        <v>179.07900000000001</v>
      </c>
      <c r="F225">
        <v>1.1709499999999999</v>
      </c>
      <c r="G225">
        <v>-9.7244300000000006E-2</v>
      </c>
      <c r="H225">
        <v>36.135800000000003</v>
      </c>
      <c r="I225">
        <v>20</v>
      </c>
      <c r="J225">
        <v>2</v>
      </c>
    </row>
    <row r="226" spans="1:10">
      <c r="A226" t="s">
        <v>6</v>
      </c>
      <c r="B226" s="20">
        <v>0.125</v>
      </c>
      <c r="C226">
        <v>91.134</v>
      </c>
      <c r="D226">
        <v>-1.97438</v>
      </c>
      <c r="E226">
        <v>179.19399999999999</v>
      </c>
      <c r="F226">
        <v>1.17065</v>
      </c>
      <c r="G226">
        <v>-9.5502799999999999E-2</v>
      </c>
      <c r="H226">
        <v>36.135300000000001</v>
      </c>
      <c r="I226">
        <v>20</v>
      </c>
      <c r="J226">
        <v>3</v>
      </c>
    </row>
    <row r="227" spans="1:10">
      <c r="A227" t="s">
        <v>6</v>
      </c>
      <c r="B227" s="20">
        <v>0.16666666666666666</v>
      </c>
      <c r="C227">
        <v>91.238</v>
      </c>
      <c r="D227">
        <v>-0.87160899999999997</v>
      </c>
      <c r="E227">
        <v>179.137</v>
      </c>
      <c r="F227">
        <v>2.21441</v>
      </c>
      <c r="G227">
        <v>-0.41924800000000001</v>
      </c>
      <c r="H227">
        <v>41.082999999999998</v>
      </c>
      <c r="I227">
        <v>20</v>
      </c>
      <c r="J227">
        <v>4</v>
      </c>
    </row>
    <row r="228" spans="1:10">
      <c r="A228" t="s">
        <v>6</v>
      </c>
      <c r="B228" s="20">
        <v>0.20833333333333334</v>
      </c>
      <c r="C228">
        <v>91.2316</v>
      </c>
      <c r="D228">
        <v>-0.78986599999999996</v>
      </c>
      <c r="E228">
        <v>179.012</v>
      </c>
      <c r="F228">
        <v>2.2166899999999998</v>
      </c>
      <c r="G228">
        <v>-0.41820099999999999</v>
      </c>
      <c r="H228">
        <v>41.084899999999998</v>
      </c>
      <c r="I228">
        <v>20</v>
      </c>
      <c r="J228">
        <v>5</v>
      </c>
    </row>
    <row r="229" spans="1:10">
      <c r="A229" t="s">
        <v>6</v>
      </c>
      <c r="B229" s="20">
        <v>0.25</v>
      </c>
      <c r="C229">
        <v>91.253200000000007</v>
      </c>
      <c r="D229">
        <v>-0.79664999999999997</v>
      </c>
      <c r="E229">
        <v>179.09</v>
      </c>
      <c r="F229">
        <v>2.21563</v>
      </c>
      <c r="G229">
        <v>-0.41840899999999998</v>
      </c>
      <c r="H229">
        <v>41.083199999999998</v>
      </c>
      <c r="I229">
        <v>20</v>
      </c>
      <c r="J229">
        <v>6</v>
      </c>
    </row>
    <row r="230" spans="1:10">
      <c r="A230" t="s">
        <v>6</v>
      </c>
      <c r="B230" s="20">
        <v>0.29166666666666669</v>
      </c>
      <c r="C230">
        <v>91.153999999999996</v>
      </c>
      <c r="D230">
        <v>-2.5628000000000002</v>
      </c>
      <c r="E230">
        <v>-179.83099999999999</v>
      </c>
      <c r="F230">
        <v>2.4757400000000001</v>
      </c>
      <c r="G230">
        <v>-0.82182299999999997</v>
      </c>
      <c r="H230">
        <v>46.309699999999999</v>
      </c>
      <c r="I230">
        <v>20</v>
      </c>
      <c r="J230">
        <v>7</v>
      </c>
    </row>
    <row r="231" spans="1:10">
      <c r="A231" t="s">
        <v>6</v>
      </c>
      <c r="B231" s="20">
        <v>0.33333333333333331</v>
      </c>
      <c r="C231">
        <v>91.160700000000006</v>
      </c>
      <c r="D231">
        <v>-2.0236000000000001</v>
      </c>
      <c r="E231">
        <v>-179.76400000000001</v>
      </c>
      <c r="F231">
        <v>2.4787699999999999</v>
      </c>
      <c r="G231">
        <v>-0.81616599999999995</v>
      </c>
      <c r="H231">
        <v>46.321100000000001</v>
      </c>
      <c r="I231">
        <v>20</v>
      </c>
      <c r="J231">
        <v>8</v>
      </c>
    </row>
    <row r="232" spans="1:10">
      <c r="A232" t="s">
        <v>6</v>
      </c>
      <c r="B232" s="20">
        <v>0.375</v>
      </c>
      <c r="C232">
        <v>91.1404</v>
      </c>
      <c r="D232">
        <v>-2.5707399999999998</v>
      </c>
      <c r="E232">
        <v>-179.84800000000001</v>
      </c>
      <c r="F232">
        <v>2.4742700000000002</v>
      </c>
      <c r="G232">
        <v>-0.82042199999999998</v>
      </c>
      <c r="H232">
        <v>46.278199999999998</v>
      </c>
      <c r="I232">
        <v>20</v>
      </c>
      <c r="J232">
        <v>9</v>
      </c>
    </row>
    <row r="233" spans="1:10">
      <c r="A233" t="s">
        <v>6</v>
      </c>
      <c r="B233" s="20">
        <v>0.41666666666666669</v>
      </c>
      <c r="C233">
        <v>91.168599999999998</v>
      </c>
      <c r="D233">
        <v>-2.1745399999999999</v>
      </c>
      <c r="E233">
        <v>178.99600000000001</v>
      </c>
      <c r="F233">
        <v>3.2120600000000001</v>
      </c>
      <c r="G233">
        <v>-1.1347700000000001</v>
      </c>
      <c r="H233">
        <v>51.4191</v>
      </c>
      <c r="I233">
        <v>20</v>
      </c>
      <c r="J233">
        <v>10</v>
      </c>
    </row>
    <row r="234" spans="1:10">
      <c r="A234" t="s">
        <v>6</v>
      </c>
      <c r="B234" s="20">
        <v>0.45833333333333331</v>
      </c>
      <c r="C234">
        <v>91.169799999999995</v>
      </c>
      <c r="D234">
        <v>-2.4567199999999998</v>
      </c>
      <c r="E234">
        <v>179.04900000000001</v>
      </c>
      <c r="F234">
        <v>3.2098499999999999</v>
      </c>
      <c r="G234">
        <v>-1.13462</v>
      </c>
      <c r="H234">
        <v>51.374699999999997</v>
      </c>
      <c r="I234">
        <v>20</v>
      </c>
      <c r="J234">
        <v>11</v>
      </c>
    </row>
    <row r="235" spans="1:10">
      <c r="A235" t="s">
        <v>6</v>
      </c>
      <c r="B235" s="20">
        <v>0.5</v>
      </c>
      <c r="C235">
        <v>91.164400000000001</v>
      </c>
      <c r="D235">
        <v>-2.3727800000000001</v>
      </c>
      <c r="E235">
        <v>179.14</v>
      </c>
      <c r="F235">
        <v>3.2103600000000001</v>
      </c>
      <c r="G235">
        <v>-1.1330100000000001</v>
      </c>
      <c r="H235">
        <v>51.385199999999998</v>
      </c>
      <c r="I235">
        <v>20</v>
      </c>
      <c r="J235">
        <v>12</v>
      </c>
    </row>
    <row r="236" spans="1:10">
      <c r="A236" t="s">
        <v>6</v>
      </c>
      <c r="B236" s="20">
        <v>0.54166666666666663</v>
      </c>
      <c r="C236">
        <v>91.072999999999993</v>
      </c>
      <c r="D236">
        <v>-0.87842500000000001</v>
      </c>
      <c r="E236">
        <v>179.904</v>
      </c>
      <c r="F236">
        <v>4.9592000000000001</v>
      </c>
      <c r="G236">
        <v>-1.15208</v>
      </c>
      <c r="H236">
        <v>56.867400000000004</v>
      </c>
      <c r="I236">
        <v>20</v>
      </c>
      <c r="J236">
        <v>13</v>
      </c>
    </row>
    <row r="237" spans="1:10">
      <c r="A237" t="s">
        <v>6</v>
      </c>
      <c r="B237" s="20">
        <v>0.58333333333333337</v>
      </c>
      <c r="C237">
        <v>91.048299999999998</v>
      </c>
      <c r="D237">
        <v>-0.572322</v>
      </c>
      <c r="E237">
        <v>-179.79400000000001</v>
      </c>
      <c r="F237">
        <v>4.9548500000000004</v>
      </c>
      <c r="G237">
        <v>-1.1515899999999999</v>
      </c>
      <c r="H237">
        <v>56.869700000000002</v>
      </c>
      <c r="I237">
        <v>20</v>
      </c>
      <c r="J237">
        <v>14</v>
      </c>
    </row>
    <row r="238" spans="1:10">
      <c r="A238" t="s">
        <v>6</v>
      </c>
      <c r="B238" s="20">
        <v>0.625</v>
      </c>
      <c r="C238">
        <v>91.140100000000004</v>
      </c>
      <c r="D238">
        <v>-4.3819999999999997</v>
      </c>
      <c r="E238">
        <v>178.47200000000001</v>
      </c>
      <c r="F238">
        <v>3.04474</v>
      </c>
      <c r="G238">
        <v>-1.71993</v>
      </c>
      <c r="H238">
        <v>61.430199999999999</v>
      </c>
      <c r="I238">
        <v>20</v>
      </c>
      <c r="J238">
        <v>15</v>
      </c>
    </row>
    <row r="239" spans="1:10">
      <c r="A239" t="s">
        <v>6</v>
      </c>
      <c r="B239" s="20">
        <v>0.66666666666666663</v>
      </c>
      <c r="C239">
        <v>91.169399999999996</v>
      </c>
      <c r="D239">
        <v>-4.1213600000000001</v>
      </c>
      <c r="E239">
        <v>178.541</v>
      </c>
      <c r="F239">
        <v>3.0456799999999999</v>
      </c>
      <c r="G239">
        <v>-1.7201900000000001</v>
      </c>
      <c r="H239">
        <v>61.445700000000002</v>
      </c>
      <c r="I239">
        <v>20</v>
      </c>
      <c r="J239">
        <v>16</v>
      </c>
    </row>
    <row r="240" spans="1:10">
      <c r="A240" t="s">
        <v>6</v>
      </c>
      <c r="B240" s="20">
        <v>0.70833333333333337</v>
      </c>
      <c r="C240">
        <v>91.292299999999997</v>
      </c>
      <c r="D240">
        <v>-2.7867000000000002</v>
      </c>
      <c r="E240">
        <v>-178.077</v>
      </c>
      <c r="F240">
        <v>3.4346299999999998</v>
      </c>
      <c r="G240">
        <v>-2.3276400000000002</v>
      </c>
      <c r="H240">
        <v>71.571100000000001</v>
      </c>
      <c r="I240">
        <v>20</v>
      </c>
      <c r="J240">
        <v>17</v>
      </c>
    </row>
    <row r="241" spans="1:10">
      <c r="A241" t="s">
        <v>6</v>
      </c>
      <c r="B241" s="20">
        <v>0.75</v>
      </c>
      <c r="C241">
        <v>91.260999999999996</v>
      </c>
      <c r="D241">
        <v>-1.12649</v>
      </c>
      <c r="E241">
        <v>-176.971</v>
      </c>
      <c r="F241">
        <v>3.4321299999999999</v>
      </c>
      <c r="G241">
        <v>-2.3214600000000001</v>
      </c>
      <c r="H241">
        <v>71.665300000000002</v>
      </c>
      <c r="I241">
        <v>20</v>
      </c>
      <c r="J241">
        <v>18</v>
      </c>
    </row>
    <row r="242" spans="1:10">
      <c r="A242" t="s">
        <v>6</v>
      </c>
      <c r="B242" s="20">
        <v>0.79166666666666663</v>
      </c>
      <c r="C242">
        <v>90.994200000000006</v>
      </c>
      <c r="D242">
        <v>-1.10808</v>
      </c>
      <c r="E242">
        <v>177.01599999999999</v>
      </c>
      <c r="F242">
        <v>2.88165</v>
      </c>
      <c r="G242">
        <v>-2.9154399999999998</v>
      </c>
      <c r="H242">
        <v>81.877899999999997</v>
      </c>
      <c r="I242">
        <v>20</v>
      </c>
      <c r="J242">
        <v>19</v>
      </c>
    </row>
    <row r="243" spans="1:10">
      <c r="A243" t="s">
        <v>6</v>
      </c>
      <c r="B243" s="20">
        <v>0.83333333333333337</v>
      </c>
      <c r="C243">
        <v>90.981999999999999</v>
      </c>
      <c r="D243">
        <v>-0.42702800000000002</v>
      </c>
      <c r="E243">
        <v>176.38200000000001</v>
      </c>
      <c r="F243">
        <v>2.8889499999999999</v>
      </c>
      <c r="G243">
        <v>-2.9122699999999999</v>
      </c>
      <c r="H243">
        <v>81.91</v>
      </c>
      <c r="I243">
        <v>20</v>
      </c>
      <c r="J243">
        <v>20</v>
      </c>
    </row>
    <row r="244" spans="1:10">
      <c r="A244" t="s">
        <v>6</v>
      </c>
      <c r="B244" s="20">
        <v>0.875</v>
      </c>
      <c r="C244">
        <v>91.250399999999999</v>
      </c>
      <c r="D244">
        <v>-3.9170099999999999</v>
      </c>
      <c r="E244">
        <v>-178.02099999999999</v>
      </c>
      <c r="F244">
        <v>2.4480900000000001</v>
      </c>
      <c r="G244">
        <v>-3.6555900000000001</v>
      </c>
      <c r="H244">
        <v>91.685199999999995</v>
      </c>
      <c r="I244">
        <v>20</v>
      </c>
      <c r="J244">
        <v>21</v>
      </c>
    </row>
    <row r="245" spans="1:10">
      <c r="A245" t="s">
        <v>6</v>
      </c>
      <c r="B245" s="20">
        <v>0.91666666666666663</v>
      </c>
      <c r="C245">
        <v>91.315299999999993</v>
      </c>
      <c r="D245">
        <v>-3.55294</v>
      </c>
      <c r="E245">
        <v>-177.27099999999999</v>
      </c>
      <c r="F245">
        <v>2.4491800000000001</v>
      </c>
      <c r="G245">
        <v>-3.6579199999999998</v>
      </c>
      <c r="H245">
        <v>91.749099999999999</v>
      </c>
      <c r="I245">
        <v>20</v>
      </c>
      <c r="J245">
        <v>22</v>
      </c>
    </row>
    <row r="246" spans="1:10">
      <c r="A246" t="s">
        <v>6</v>
      </c>
      <c r="B246" s="20">
        <v>0.95833333333333337</v>
      </c>
      <c r="C246">
        <v>91.505200000000002</v>
      </c>
      <c r="D246">
        <v>-5.53294</v>
      </c>
      <c r="E246">
        <v>-172.40600000000001</v>
      </c>
      <c r="F246">
        <v>2.9066800000000002</v>
      </c>
      <c r="G246">
        <v>-4.2234600000000002</v>
      </c>
      <c r="H246">
        <v>102.651</v>
      </c>
      <c r="I246">
        <v>20</v>
      </c>
      <c r="J246">
        <v>23</v>
      </c>
    </row>
    <row r="247" spans="1:10">
      <c r="A247" t="s">
        <v>6</v>
      </c>
      <c r="B247" s="21">
        <v>1</v>
      </c>
      <c r="C247">
        <v>91.654200000000003</v>
      </c>
      <c r="D247">
        <v>-5.9270100000000001</v>
      </c>
      <c r="E247">
        <v>-171.86799999999999</v>
      </c>
      <c r="F247">
        <v>2.90428</v>
      </c>
      <c r="G247">
        <v>-4.2195200000000002</v>
      </c>
      <c r="H247">
        <v>102.55500000000001</v>
      </c>
      <c r="I247">
        <v>20</v>
      </c>
      <c r="J247">
        <v>24</v>
      </c>
    </row>
    <row r="248" spans="1:10">
      <c r="A248" t="s">
        <v>6</v>
      </c>
      <c r="B248" s="21">
        <v>1.0416666666666667</v>
      </c>
      <c r="C248">
        <v>91.438299999999998</v>
      </c>
      <c r="D248">
        <v>-7.98841</v>
      </c>
      <c r="E248">
        <v>174.56700000000001</v>
      </c>
      <c r="F248">
        <v>2.73882</v>
      </c>
      <c r="G248">
        <v>-4.9365600000000001</v>
      </c>
      <c r="H248">
        <v>112.736</v>
      </c>
      <c r="I248">
        <v>20</v>
      </c>
      <c r="J248">
        <v>25</v>
      </c>
    </row>
    <row r="249" spans="1:10">
      <c r="A249" t="s">
        <v>6</v>
      </c>
      <c r="B249" s="21">
        <v>1.0833333333333333</v>
      </c>
      <c r="C249">
        <v>91.488900000000001</v>
      </c>
      <c r="D249">
        <v>-7.8703599999999998</v>
      </c>
      <c r="E249">
        <v>175.09</v>
      </c>
      <c r="F249">
        <v>2.7387600000000001</v>
      </c>
      <c r="G249">
        <v>-4.9373199999999997</v>
      </c>
      <c r="H249">
        <v>112.864</v>
      </c>
      <c r="I249">
        <v>20</v>
      </c>
      <c r="J249">
        <v>26</v>
      </c>
    </row>
    <row r="250" spans="1:10">
      <c r="A250" t="s">
        <v>6</v>
      </c>
      <c r="B250" s="21">
        <v>1.125</v>
      </c>
      <c r="C250">
        <v>91.739000000000004</v>
      </c>
      <c r="D250">
        <v>-4.8139700000000003</v>
      </c>
      <c r="E250">
        <v>-170.96</v>
      </c>
      <c r="F250">
        <v>3.4320900000000001</v>
      </c>
      <c r="G250">
        <v>-5.6890700000000001</v>
      </c>
      <c r="H250">
        <v>122.83499999999999</v>
      </c>
      <c r="I250">
        <v>20</v>
      </c>
      <c r="J250">
        <v>27</v>
      </c>
    </row>
    <row r="251" spans="1:10">
      <c r="A251" t="s">
        <v>6</v>
      </c>
      <c r="B251" s="21">
        <v>1.1666666666666667</v>
      </c>
      <c r="C251">
        <v>92.1404</v>
      </c>
      <c r="D251">
        <v>-6.3965199999999998</v>
      </c>
      <c r="E251">
        <v>-169.87299999999999</v>
      </c>
      <c r="F251">
        <v>3.4255900000000001</v>
      </c>
      <c r="G251">
        <v>-5.6760200000000003</v>
      </c>
      <c r="H251">
        <v>122.4</v>
      </c>
      <c r="I251">
        <v>20</v>
      </c>
      <c r="J251">
        <v>28</v>
      </c>
    </row>
    <row r="252" spans="1:10">
      <c r="A252" t="s">
        <v>6</v>
      </c>
      <c r="B252" s="21">
        <v>1.2083333333333333</v>
      </c>
      <c r="C252">
        <v>91.305700000000002</v>
      </c>
      <c r="D252">
        <v>4.1444099999999997</v>
      </c>
      <c r="E252">
        <v>-170.768</v>
      </c>
      <c r="F252">
        <v>7.31081</v>
      </c>
      <c r="G252">
        <v>6.0419400000000003</v>
      </c>
      <c r="H252">
        <v>134.142</v>
      </c>
      <c r="I252">
        <v>20</v>
      </c>
      <c r="J252">
        <v>29</v>
      </c>
    </row>
    <row r="253" spans="1:10">
      <c r="A253" t="s">
        <v>6</v>
      </c>
      <c r="B253" s="21">
        <v>1.25</v>
      </c>
      <c r="C253">
        <v>91.372600000000006</v>
      </c>
      <c r="D253">
        <v>4.2594200000000004</v>
      </c>
      <c r="E253">
        <v>-170.351</v>
      </c>
      <c r="F253">
        <v>7.3019400000000001</v>
      </c>
      <c r="G253">
        <v>6.0345300000000002</v>
      </c>
      <c r="H253">
        <v>133.97499999999999</v>
      </c>
      <c r="I253">
        <v>20</v>
      </c>
      <c r="J253">
        <v>30</v>
      </c>
    </row>
    <row r="254" spans="1:10">
      <c r="A254" t="s">
        <v>6</v>
      </c>
      <c r="B254" s="21">
        <v>1.2916666666666667</v>
      </c>
      <c r="C254">
        <v>92.034499999999994</v>
      </c>
      <c r="D254">
        <v>-8.8625100000000003</v>
      </c>
      <c r="E254">
        <v>-166.726</v>
      </c>
      <c r="F254">
        <v>7.2929700000000004</v>
      </c>
      <c r="G254">
        <v>6.5236799999999997</v>
      </c>
      <c r="H254">
        <v>143.029</v>
      </c>
      <c r="I254">
        <v>20</v>
      </c>
      <c r="J254">
        <v>31</v>
      </c>
    </row>
    <row r="255" spans="1:10">
      <c r="A255" t="s">
        <v>6</v>
      </c>
      <c r="B255" s="21">
        <v>1.3333333333333333</v>
      </c>
      <c r="C255">
        <v>92.339100000000002</v>
      </c>
      <c r="D255">
        <v>-10.0075</v>
      </c>
      <c r="E255">
        <v>-166.22</v>
      </c>
      <c r="F255">
        <v>7.2731700000000004</v>
      </c>
      <c r="G255">
        <v>6.5014900000000004</v>
      </c>
      <c r="H255">
        <v>142.541</v>
      </c>
      <c r="I255">
        <v>20</v>
      </c>
      <c r="J255">
        <v>32</v>
      </c>
    </row>
    <row r="256" spans="1:10">
      <c r="A256" t="s">
        <v>6</v>
      </c>
      <c r="B256" s="21">
        <v>1.375</v>
      </c>
      <c r="C256">
        <v>89.855999999999995</v>
      </c>
      <c r="D256">
        <v>8.1908100000000008</v>
      </c>
      <c r="E256">
        <v>-171.315</v>
      </c>
      <c r="F256">
        <v>8.4281000000000006</v>
      </c>
      <c r="G256">
        <v>6.5876799999999998</v>
      </c>
      <c r="H256">
        <v>152.67699999999999</v>
      </c>
      <c r="I256">
        <v>20</v>
      </c>
      <c r="J256">
        <v>33</v>
      </c>
    </row>
    <row r="257" spans="1:11">
      <c r="A257" t="s">
        <v>6</v>
      </c>
      <c r="B257" s="21">
        <v>1.4166666666666667</v>
      </c>
      <c r="C257">
        <v>90.335800000000006</v>
      </c>
      <c r="D257">
        <v>5.9566999999999997</v>
      </c>
      <c r="E257">
        <v>-173.74199999999999</v>
      </c>
      <c r="F257">
        <v>8.4853000000000005</v>
      </c>
      <c r="G257">
        <v>6.6314399999999996</v>
      </c>
      <c r="H257">
        <v>153.6</v>
      </c>
      <c r="I257">
        <v>20</v>
      </c>
      <c r="J257">
        <v>34</v>
      </c>
    </row>
    <row r="258" spans="1:11">
      <c r="A258" t="s">
        <v>0</v>
      </c>
      <c r="B258" t="s">
        <v>1</v>
      </c>
      <c r="C258" t="s">
        <v>36</v>
      </c>
      <c r="D258" t="s">
        <v>3</v>
      </c>
      <c r="E258" t="s">
        <v>28</v>
      </c>
      <c r="F258" t="s">
        <v>32</v>
      </c>
      <c r="G258" t="s">
        <v>31</v>
      </c>
      <c r="H258" t="s">
        <v>3</v>
      </c>
      <c r="I258" t="s">
        <v>37</v>
      </c>
      <c r="J258" t="s">
        <v>38</v>
      </c>
      <c r="K258" t="s">
        <v>39</v>
      </c>
    </row>
    <row r="259" spans="1:11">
      <c r="A259" t="s">
        <v>6</v>
      </c>
      <c r="B259" s="20">
        <v>4.1666666666666664E-2</v>
      </c>
      <c r="C259">
        <v>91.111800000000002</v>
      </c>
      <c r="D259">
        <v>-2.5</v>
      </c>
      <c r="E259">
        <v>178.95099999999999</v>
      </c>
      <c r="F259">
        <v>1.1725000000000001</v>
      </c>
      <c r="G259">
        <v>-0.101045</v>
      </c>
      <c r="H259">
        <v>36.150700000000001</v>
      </c>
      <c r="I259">
        <v>20</v>
      </c>
      <c r="J259">
        <v>1</v>
      </c>
    </row>
    <row r="260" spans="1:11">
      <c r="A260" t="s">
        <v>6</v>
      </c>
      <c r="B260" s="20">
        <v>8.3333333333333329E-2</v>
      </c>
      <c r="C260">
        <v>91.115099999999998</v>
      </c>
      <c r="D260">
        <v>-2.1052200000000001</v>
      </c>
      <c r="E260">
        <v>179.07900000000001</v>
      </c>
      <c r="F260">
        <v>1.1709499999999999</v>
      </c>
      <c r="G260">
        <v>-9.7244300000000006E-2</v>
      </c>
      <c r="H260">
        <v>36.135800000000003</v>
      </c>
      <c r="I260">
        <v>20</v>
      </c>
      <c r="J260">
        <v>2</v>
      </c>
    </row>
    <row r="261" spans="1:11">
      <c r="A261" t="s">
        <v>6</v>
      </c>
      <c r="B261" s="20">
        <v>0.125</v>
      </c>
      <c r="C261">
        <v>91.134</v>
      </c>
      <c r="D261">
        <v>-1.97438</v>
      </c>
      <c r="E261">
        <v>179.19399999999999</v>
      </c>
      <c r="F261">
        <v>1.17065</v>
      </c>
      <c r="G261">
        <v>-9.5502799999999999E-2</v>
      </c>
      <c r="H261">
        <v>36.135300000000001</v>
      </c>
      <c r="I261">
        <v>20</v>
      </c>
      <c r="J261">
        <v>3</v>
      </c>
    </row>
    <row r="262" spans="1:11">
      <c r="A262" t="s">
        <v>6</v>
      </c>
      <c r="B262" s="20">
        <v>0.16666666666666666</v>
      </c>
      <c r="C262">
        <v>91.238</v>
      </c>
      <c r="D262">
        <v>-0.87160899999999997</v>
      </c>
      <c r="E262">
        <v>179.137</v>
      </c>
      <c r="F262">
        <v>2.21441</v>
      </c>
      <c r="G262">
        <v>-0.41924800000000001</v>
      </c>
      <c r="H262">
        <v>41.082999999999998</v>
      </c>
      <c r="I262">
        <v>20</v>
      </c>
      <c r="J262">
        <v>4</v>
      </c>
    </row>
    <row r="263" spans="1:11">
      <c r="A263" t="s">
        <v>6</v>
      </c>
      <c r="B263" s="20">
        <v>0.20833333333333334</v>
      </c>
      <c r="C263">
        <v>91.2316</v>
      </c>
      <c r="D263">
        <v>-0.78986599999999996</v>
      </c>
      <c r="E263">
        <v>179.012</v>
      </c>
      <c r="F263">
        <v>2.2166899999999998</v>
      </c>
      <c r="G263">
        <v>-0.41820099999999999</v>
      </c>
      <c r="H263">
        <v>41.084899999999998</v>
      </c>
      <c r="I263">
        <v>20</v>
      </c>
      <c r="J263">
        <v>5</v>
      </c>
    </row>
    <row r="264" spans="1:11">
      <c r="A264" t="s">
        <v>6</v>
      </c>
      <c r="B264" s="20">
        <v>0.25</v>
      </c>
      <c r="C264">
        <v>91.253200000000007</v>
      </c>
      <c r="D264">
        <v>-0.79664999999999997</v>
      </c>
      <c r="E264">
        <v>179.09</v>
      </c>
      <c r="F264">
        <v>2.21563</v>
      </c>
      <c r="G264">
        <v>-0.41840899999999998</v>
      </c>
      <c r="H264">
        <v>41.083199999999998</v>
      </c>
      <c r="I264">
        <v>20</v>
      </c>
      <c r="J264">
        <v>6</v>
      </c>
    </row>
    <row r="265" spans="1:11">
      <c r="A265" t="s">
        <v>6</v>
      </c>
      <c r="B265" s="20">
        <v>0.29166666666666669</v>
      </c>
      <c r="C265">
        <v>91.153999999999996</v>
      </c>
      <c r="D265">
        <v>-2.5628000000000002</v>
      </c>
      <c r="E265">
        <v>-179.83099999999999</v>
      </c>
      <c r="F265">
        <v>2.4757400000000001</v>
      </c>
      <c r="G265">
        <v>-0.82182299999999997</v>
      </c>
      <c r="H265">
        <v>46.309699999999999</v>
      </c>
      <c r="I265">
        <v>20</v>
      </c>
      <c r="J265">
        <v>7</v>
      </c>
    </row>
    <row r="266" spans="1:11">
      <c r="A266" t="s">
        <v>6</v>
      </c>
      <c r="B266" s="20">
        <v>0.33333333333333331</v>
      </c>
      <c r="C266">
        <v>91.160700000000006</v>
      </c>
      <c r="D266">
        <v>-2.0236000000000001</v>
      </c>
      <c r="E266">
        <v>-179.76400000000001</v>
      </c>
      <c r="F266">
        <v>2.4787699999999999</v>
      </c>
      <c r="G266">
        <v>-0.81616599999999995</v>
      </c>
      <c r="H266">
        <v>46.321100000000001</v>
      </c>
      <c r="I266">
        <v>20</v>
      </c>
      <c r="J266">
        <v>8</v>
      </c>
    </row>
    <row r="267" spans="1:11">
      <c r="A267" t="s">
        <v>6</v>
      </c>
      <c r="B267" s="20">
        <v>0.375</v>
      </c>
      <c r="C267">
        <v>91.1404</v>
      </c>
      <c r="D267">
        <v>-2.5707399999999998</v>
      </c>
      <c r="E267">
        <v>-179.84800000000001</v>
      </c>
      <c r="F267">
        <v>2.4742700000000002</v>
      </c>
      <c r="G267">
        <v>-0.82042199999999998</v>
      </c>
      <c r="H267">
        <v>46.278199999999998</v>
      </c>
      <c r="I267">
        <v>20</v>
      </c>
      <c r="J267">
        <v>9</v>
      </c>
    </row>
    <row r="268" spans="1:11">
      <c r="A268" t="s">
        <v>6</v>
      </c>
      <c r="B268" s="20">
        <v>0.41666666666666669</v>
      </c>
      <c r="C268">
        <v>91.168599999999998</v>
      </c>
      <c r="D268">
        <v>-2.1745399999999999</v>
      </c>
      <c r="E268">
        <v>178.99600000000001</v>
      </c>
      <c r="F268">
        <v>3.2120600000000001</v>
      </c>
      <c r="G268">
        <v>-1.1347700000000001</v>
      </c>
      <c r="H268">
        <v>51.4191</v>
      </c>
      <c r="I268">
        <v>20</v>
      </c>
      <c r="J268">
        <v>10</v>
      </c>
    </row>
    <row r="269" spans="1:11">
      <c r="A269" t="s">
        <v>6</v>
      </c>
      <c r="B269" s="20">
        <v>0.45833333333333331</v>
      </c>
      <c r="C269">
        <v>91.169799999999995</v>
      </c>
      <c r="D269">
        <v>-2.4567199999999998</v>
      </c>
      <c r="E269">
        <v>179.04900000000001</v>
      </c>
      <c r="F269">
        <v>3.2098499999999999</v>
      </c>
      <c r="G269">
        <v>-1.13462</v>
      </c>
      <c r="H269">
        <v>51.374699999999997</v>
      </c>
      <c r="I269">
        <v>20</v>
      </c>
      <c r="J269">
        <v>11</v>
      </c>
    </row>
    <row r="270" spans="1:11">
      <c r="A270" t="s">
        <v>6</v>
      </c>
      <c r="B270" s="20">
        <v>0.5</v>
      </c>
      <c r="C270">
        <v>91.164400000000001</v>
      </c>
      <c r="D270">
        <v>-2.3727800000000001</v>
      </c>
      <c r="E270">
        <v>179.14</v>
      </c>
      <c r="F270">
        <v>3.2103600000000001</v>
      </c>
      <c r="G270">
        <v>-1.1330100000000001</v>
      </c>
      <c r="H270">
        <v>51.385199999999998</v>
      </c>
      <c r="I270">
        <v>20</v>
      </c>
      <c r="J270">
        <v>12</v>
      </c>
    </row>
    <row r="271" spans="1:11">
      <c r="A271" t="s">
        <v>6</v>
      </c>
      <c r="B271" s="20">
        <v>0.54166666666666663</v>
      </c>
      <c r="C271">
        <v>91.072999999999993</v>
      </c>
      <c r="D271">
        <v>-0.87842500000000001</v>
      </c>
      <c r="E271">
        <v>179.904</v>
      </c>
      <c r="F271">
        <v>4.9592000000000001</v>
      </c>
      <c r="G271">
        <v>-1.15208</v>
      </c>
      <c r="H271">
        <v>56.867400000000004</v>
      </c>
      <c r="I271">
        <v>20</v>
      </c>
      <c r="J271">
        <v>13</v>
      </c>
    </row>
    <row r="272" spans="1:11">
      <c r="A272" t="s">
        <v>6</v>
      </c>
      <c r="B272" s="20">
        <v>0.58333333333333337</v>
      </c>
      <c r="C272">
        <v>91.048299999999998</v>
      </c>
      <c r="D272">
        <v>-0.572322</v>
      </c>
      <c r="E272">
        <v>-179.79400000000001</v>
      </c>
      <c r="F272">
        <v>4.9548500000000004</v>
      </c>
      <c r="G272">
        <v>-1.1515899999999999</v>
      </c>
      <c r="H272">
        <v>56.869700000000002</v>
      </c>
      <c r="I272">
        <v>20</v>
      </c>
      <c r="J272">
        <v>14</v>
      </c>
    </row>
    <row r="273" spans="1:10">
      <c r="A273" t="s">
        <v>6</v>
      </c>
      <c r="B273" s="20">
        <v>0.625</v>
      </c>
      <c r="C273">
        <v>91.140100000000004</v>
      </c>
      <c r="D273">
        <v>-4.3819999999999997</v>
      </c>
      <c r="E273">
        <v>178.47200000000001</v>
      </c>
      <c r="F273">
        <v>3.04474</v>
      </c>
      <c r="G273">
        <v>-1.71993</v>
      </c>
      <c r="H273">
        <v>61.430199999999999</v>
      </c>
      <c r="I273">
        <v>20</v>
      </c>
      <c r="J273">
        <v>15</v>
      </c>
    </row>
    <row r="274" spans="1:10">
      <c r="A274" t="s">
        <v>6</v>
      </c>
      <c r="B274" s="20">
        <v>0.66666666666666663</v>
      </c>
      <c r="C274">
        <v>91.169399999999996</v>
      </c>
      <c r="D274">
        <v>-4.1213600000000001</v>
      </c>
      <c r="E274">
        <v>178.541</v>
      </c>
      <c r="F274">
        <v>3.0456799999999999</v>
      </c>
      <c r="G274">
        <v>-1.7201900000000001</v>
      </c>
      <c r="H274">
        <v>61.445700000000002</v>
      </c>
      <c r="I274">
        <v>20</v>
      </c>
      <c r="J274">
        <v>16</v>
      </c>
    </row>
    <row r="275" spans="1:10">
      <c r="A275" t="s">
        <v>6</v>
      </c>
      <c r="B275" s="20">
        <v>0.70833333333333337</v>
      </c>
      <c r="C275">
        <v>91.292299999999997</v>
      </c>
      <c r="D275">
        <v>-2.7867000000000002</v>
      </c>
      <c r="E275">
        <v>-178.077</v>
      </c>
      <c r="F275">
        <v>3.4346299999999998</v>
      </c>
      <c r="G275">
        <v>-2.3276400000000002</v>
      </c>
      <c r="H275">
        <v>71.571100000000001</v>
      </c>
      <c r="I275">
        <v>20</v>
      </c>
      <c r="J275">
        <v>17</v>
      </c>
    </row>
    <row r="276" spans="1:10">
      <c r="A276" t="s">
        <v>6</v>
      </c>
      <c r="B276" s="20">
        <v>0.75</v>
      </c>
      <c r="C276">
        <v>91.260999999999996</v>
      </c>
      <c r="D276">
        <v>-1.12649</v>
      </c>
      <c r="E276">
        <v>-176.971</v>
      </c>
      <c r="F276">
        <v>3.4321299999999999</v>
      </c>
      <c r="G276">
        <v>-2.3214600000000001</v>
      </c>
      <c r="H276">
        <v>71.665300000000002</v>
      </c>
      <c r="I276">
        <v>20</v>
      </c>
      <c r="J276">
        <v>18</v>
      </c>
    </row>
    <row r="277" spans="1:10">
      <c r="A277" t="s">
        <v>6</v>
      </c>
      <c r="B277" s="20">
        <v>0.79166666666666663</v>
      </c>
      <c r="C277">
        <v>90.994200000000006</v>
      </c>
      <c r="D277">
        <v>-1.10808</v>
      </c>
      <c r="E277">
        <v>177.01599999999999</v>
      </c>
      <c r="F277">
        <v>2.88165</v>
      </c>
      <c r="G277">
        <v>-2.9154399999999998</v>
      </c>
      <c r="H277">
        <v>81.877899999999997</v>
      </c>
      <c r="I277">
        <v>20</v>
      </c>
      <c r="J277">
        <v>19</v>
      </c>
    </row>
    <row r="278" spans="1:10">
      <c r="A278" t="s">
        <v>6</v>
      </c>
      <c r="B278" s="20">
        <v>0.83333333333333337</v>
      </c>
      <c r="C278">
        <v>90.981999999999999</v>
      </c>
      <c r="D278">
        <v>-0.42702800000000002</v>
      </c>
      <c r="E278">
        <v>176.38200000000001</v>
      </c>
      <c r="F278">
        <v>2.8889499999999999</v>
      </c>
      <c r="G278">
        <v>-2.9122699999999999</v>
      </c>
      <c r="H278">
        <v>81.91</v>
      </c>
      <c r="I278">
        <v>20</v>
      </c>
      <c r="J278">
        <v>20</v>
      </c>
    </row>
    <row r="279" spans="1:10">
      <c r="A279" t="s">
        <v>6</v>
      </c>
      <c r="B279" s="20">
        <v>0.875</v>
      </c>
      <c r="C279">
        <v>91.250399999999999</v>
      </c>
      <c r="D279">
        <v>-3.9170099999999999</v>
      </c>
      <c r="E279">
        <v>-178.02099999999999</v>
      </c>
      <c r="F279">
        <v>2.4480900000000001</v>
      </c>
      <c r="G279">
        <v>-3.6555900000000001</v>
      </c>
      <c r="H279">
        <v>91.685199999999995</v>
      </c>
      <c r="I279">
        <v>20</v>
      </c>
      <c r="J279">
        <v>21</v>
      </c>
    </row>
    <row r="280" spans="1:10">
      <c r="A280" t="s">
        <v>6</v>
      </c>
      <c r="B280" s="20">
        <v>0.91666666666666663</v>
      </c>
      <c r="C280">
        <v>91.315299999999993</v>
      </c>
      <c r="D280">
        <v>-3.55294</v>
      </c>
      <c r="E280">
        <v>-177.27099999999999</v>
      </c>
      <c r="F280">
        <v>2.4491800000000001</v>
      </c>
      <c r="G280">
        <v>-3.6579199999999998</v>
      </c>
      <c r="H280">
        <v>91.749099999999999</v>
      </c>
      <c r="I280">
        <v>20</v>
      </c>
      <c r="J280">
        <v>22</v>
      </c>
    </row>
    <row r="281" spans="1:10">
      <c r="A281" t="s">
        <v>6</v>
      </c>
      <c r="B281" s="20">
        <v>0.95833333333333337</v>
      </c>
      <c r="C281">
        <v>91.505200000000002</v>
      </c>
      <c r="D281">
        <v>-5.53294</v>
      </c>
      <c r="E281">
        <v>-172.40600000000001</v>
      </c>
      <c r="F281">
        <v>2.9066800000000002</v>
      </c>
      <c r="G281">
        <v>-4.2234600000000002</v>
      </c>
      <c r="H281">
        <v>102.651</v>
      </c>
      <c r="I281">
        <v>20</v>
      </c>
      <c r="J281">
        <v>23</v>
      </c>
    </row>
    <row r="282" spans="1:10">
      <c r="A282" t="s">
        <v>6</v>
      </c>
      <c r="B282" s="21">
        <v>1</v>
      </c>
      <c r="C282">
        <v>91.654200000000003</v>
      </c>
      <c r="D282">
        <v>-5.9270100000000001</v>
      </c>
      <c r="E282">
        <v>-171.86799999999999</v>
      </c>
      <c r="F282">
        <v>2.90428</v>
      </c>
      <c r="G282">
        <v>-4.2195200000000002</v>
      </c>
      <c r="H282">
        <v>102.55500000000001</v>
      </c>
      <c r="I282">
        <v>20</v>
      </c>
      <c r="J282">
        <v>24</v>
      </c>
    </row>
    <row r="283" spans="1:10">
      <c r="A283" t="s">
        <v>6</v>
      </c>
      <c r="B283" s="21">
        <v>1.0416666666666667</v>
      </c>
      <c r="C283">
        <v>91.438299999999998</v>
      </c>
      <c r="D283">
        <v>-7.98841</v>
      </c>
      <c r="E283">
        <v>174.56700000000001</v>
      </c>
      <c r="F283">
        <v>2.73882</v>
      </c>
      <c r="G283">
        <v>-4.9365600000000001</v>
      </c>
      <c r="H283">
        <v>112.736</v>
      </c>
      <c r="I283">
        <v>20</v>
      </c>
      <c r="J283">
        <v>25</v>
      </c>
    </row>
    <row r="284" spans="1:10">
      <c r="A284" t="s">
        <v>6</v>
      </c>
      <c r="B284" s="21">
        <v>1.0833333333333333</v>
      </c>
      <c r="C284">
        <v>91.488900000000001</v>
      </c>
      <c r="D284">
        <v>-7.8703599999999998</v>
      </c>
      <c r="E284">
        <v>175.09</v>
      </c>
      <c r="F284">
        <v>2.7387600000000001</v>
      </c>
      <c r="G284">
        <v>-4.9373199999999997</v>
      </c>
      <c r="H284">
        <v>112.864</v>
      </c>
      <c r="I284">
        <v>20</v>
      </c>
      <c r="J284">
        <v>26</v>
      </c>
    </row>
    <row r="285" spans="1:10">
      <c r="A285" t="s">
        <v>6</v>
      </c>
      <c r="B285" s="21">
        <v>1.125</v>
      </c>
      <c r="C285">
        <v>91.739000000000004</v>
      </c>
      <c r="D285">
        <v>-4.8139700000000003</v>
      </c>
      <c r="E285">
        <v>-170.96</v>
      </c>
      <c r="F285">
        <v>3.4320900000000001</v>
      </c>
      <c r="G285">
        <v>-5.6890700000000001</v>
      </c>
      <c r="H285">
        <v>122.83499999999999</v>
      </c>
      <c r="I285">
        <v>20</v>
      </c>
      <c r="J285">
        <v>27</v>
      </c>
    </row>
    <row r="286" spans="1:10">
      <c r="A286" t="s">
        <v>6</v>
      </c>
      <c r="B286" s="21">
        <v>1.1666666666666667</v>
      </c>
      <c r="C286">
        <v>92.1404</v>
      </c>
      <c r="D286">
        <v>-6.3965199999999998</v>
      </c>
      <c r="E286">
        <v>-169.87299999999999</v>
      </c>
      <c r="F286">
        <v>3.4255900000000001</v>
      </c>
      <c r="G286">
        <v>-5.6760200000000003</v>
      </c>
      <c r="H286">
        <v>122.4</v>
      </c>
      <c r="I286">
        <v>20</v>
      </c>
      <c r="J286">
        <v>28</v>
      </c>
    </row>
    <row r="287" spans="1:10">
      <c r="A287" t="s">
        <v>6</v>
      </c>
      <c r="B287" s="21">
        <v>1.2083333333333333</v>
      </c>
      <c r="C287">
        <v>91.305700000000002</v>
      </c>
      <c r="D287">
        <v>4.1444099999999997</v>
      </c>
      <c r="E287">
        <v>-170.768</v>
      </c>
      <c r="F287">
        <v>7.31081</v>
      </c>
      <c r="G287">
        <v>6.0419400000000003</v>
      </c>
      <c r="H287">
        <v>134.142</v>
      </c>
      <c r="I287">
        <v>20</v>
      </c>
      <c r="J287">
        <v>29</v>
      </c>
    </row>
    <row r="288" spans="1:10">
      <c r="A288" t="s">
        <v>6</v>
      </c>
      <c r="B288" s="21">
        <v>1.25</v>
      </c>
      <c r="C288">
        <v>91.372600000000006</v>
      </c>
      <c r="D288">
        <v>4.2594200000000004</v>
      </c>
      <c r="E288">
        <v>-170.351</v>
      </c>
      <c r="F288">
        <v>7.3019400000000001</v>
      </c>
      <c r="G288">
        <v>6.0345300000000002</v>
      </c>
      <c r="H288">
        <v>133.97499999999999</v>
      </c>
      <c r="I288">
        <v>20</v>
      </c>
      <c r="J288">
        <v>30</v>
      </c>
    </row>
    <row r="289" spans="1:10">
      <c r="A289" t="s">
        <v>6</v>
      </c>
      <c r="B289" s="21">
        <v>1.2916666666666667</v>
      </c>
      <c r="C289">
        <v>92.034499999999994</v>
      </c>
      <c r="D289">
        <v>-8.8625100000000003</v>
      </c>
      <c r="E289">
        <v>-166.726</v>
      </c>
      <c r="F289">
        <v>7.2929700000000004</v>
      </c>
      <c r="G289">
        <v>6.5236799999999997</v>
      </c>
      <c r="H289">
        <v>143.029</v>
      </c>
      <c r="I289">
        <v>20</v>
      </c>
      <c r="J289">
        <v>31</v>
      </c>
    </row>
    <row r="290" spans="1:10">
      <c r="A290" t="s">
        <v>6</v>
      </c>
      <c r="B290" s="21">
        <v>1.3333333333333333</v>
      </c>
      <c r="C290">
        <v>92.339100000000002</v>
      </c>
      <c r="D290">
        <v>-10.0075</v>
      </c>
      <c r="E290">
        <v>-166.22</v>
      </c>
      <c r="F290">
        <v>7.2731700000000004</v>
      </c>
      <c r="G290">
        <v>6.5014900000000004</v>
      </c>
      <c r="H290">
        <v>142.541</v>
      </c>
      <c r="I290">
        <v>20</v>
      </c>
      <c r="J290">
        <v>32</v>
      </c>
    </row>
    <row r="291" spans="1:10">
      <c r="A291" t="s">
        <v>6</v>
      </c>
      <c r="B291" s="21">
        <v>1.375</v>
      </c>
      <c r="C291">
        <v>89.855999999999995</v>
      </c>
      <c r="D291">
        <v>8.1908100000000008</v>
      </c>
      <c r="E291">
        <v>-171.315</v>
      </c>
      <c r="F291">
        <v>8.4281000000000006</v>
      </c>
      <c r="G291">
        <v>6.5876799999999998</v>
      </c>
      <c r="H291">
        <v>152.67699999999999</v>
      </c>
      <c r="I291">
        <v>20</v>
      </c>
      <c r="J291">
        <v>33</v>
      </c>
    </row>
    <row r="292" spans="1:10">
      <c r="A292" t="s">
        <v>6</v>
      </c>
      <c r="B292" s="21">
        <v>1.4166666666666667</v>
      </c>
      <c r="C292">
        <v>90.335800000000006</v>
      </c>
      <c r="D292">
        <v>5.9566999999999997</v>
      </c>
      <c r="E292">
        <v>-173.74199999999999</v>
      </c>
      <c r="F292">
        <v>8.4853000000000005</v>
      </c>
      <c r="G292">
        <v>6.6314399999999996</v>
      </c>
      <c r="H292">
        <v>153.6</v>
      </c>
      <c r="I292">
        <v>20</v>
      </c>
      <c r="J292">
        <v>34</v>
      </c>
    </row>
    <row r="294" spans="1:10">
      <c r="A294" t="s">
        <v>0</v>
      </c>
      <c r="B294" t="s">
        <v>1</v>
      </c>
      <c r="C294" t="s">
        <v>36</v>
      </c>
      <c r="D294" t="s">
        <v>3</v>
      </c>
      <c r="E294" t="s">
        <v>28</v>
      </c>
      <c r="F294" t="s">
        <v>32</v>
      </c>
      <c r="G294" t="s">
        <v>31</v>
      </c>
      <c r="H294" t="s">
        <v>3</v>
      </c>
      <c r="I294" t="s">
        <v>45</v>
      </c>
      <c r="J294" t="s">
        <v>46</v>
      </c>
    </row>
    <row r="295" spans="1:10">
      <c r="A295" t="s">
        <v>6</v>
      </c>
      <c r="B295" s="20">
        <v>4.1666666666666664E-2</v>
      </c>
      <c r="C295">
        <v>90.728700000000003</v>
      </c>
      <c r="D295">
        <v>-1.0630900000000001</v>
      </c>
      <c r="E295">
        <v>143.97499999999999</v>
      </c>
      <c r="F295">
        <v>1.2836399999999999</v>
      </c>
      <c r="G295">
        <v>-7.9009899999999994E-2</v>
      </c>
      <c r="H295">
        <v>27.4009</v>
      </c>
      <c r="I295">
        <v>20</v>
      </c>
      <c r="J295">
        <v>1</v>
      </c>
    </row>
    <row r="296" spans="1:10">
      <c r="A296" t="s">
        <v>6</v>
      </c>
      <c r="B296" s="20">
        <v>8.3333333333333329E-2</v>
      </c>
      <c r="C296">
        <v>90.7423</v>
      </c>
      <c r="D296">
        <v>-1.03159</v>
      </c>
      <c r="E296">
        <v>144.01300000000001</v>
      </c>
      <c r="F296">
        <v>1.2836399999999999</v>
      </c>
      <c r="G296">
        <v>-7.9352199999999998E-2</v>
      </c>
      <c r="H296">
        <v>27.390499999999999</v>
      </c>
      <c r="I296">
        <v>20</v>
      </c>
      <c r="J296">
        <v>2</v>
      </c>
    </row>
    <row r="297" spans="1:10">
      <c r="A297" t="s">
        <v>6</v>
      </c>
      <c r="B297" s="20">
        <v>0.125</v>
      </c>
      <c r="C297">
        <v>90.767600000000002</v>
      </c>
      <c r="D297">
        <v>-1.0015099999999999</v>
      </c>
      <c r="E297">
        <v>144.02000000000001</v>
      </c>
      <c r="F297">
        <v>1.28433</v>
      </c>
      <c r="G297">
        <v>-7.8602599999999995E-2</v>
      </c>
      <c r="H297">
        <v>27.387499999999999</v>
      </c>
      <c r="I297">
        <v>20</v>
      </c>
      <c r="J297">
        <v>3</v>
      </c>
    </row>
    <row r="298" spans="1:10">
      <c r="A298" t="s">
        <v>6</v>
      </c>
      <c r="B298" s="20">
        <v>0.16666666666666666</v>
      </c>
      <c r="C298">
        <v>90.916799999999995</v>
      </c>
      <c r="D298">
        <v>-0.14963599999999999</v>
      </c>
      <c r="E298">
        <v>144.298</v>
      </c>
      <c r="F298">
        <v>2.02786</v>
      </c>
      <c r="G298">
        <v>-0.40991499999999997</v>
      </c>
      <c r="H298">
        <v>31.006399999999999</v>
      </c>
      <c r="I298">
        <v>20</v>
      </c>
      <c r="J298">
        <v>4</v>
      </c>
    </row>
    <row r="299" spans="1:10">
      <c r="A299" t="s">
        <v>6</v>
      </c>
      <c r="B299" s="20">
        <v>0.20833333333333334</v>
      </c>
      <c r="C299">
        <v>90.905900000000003</v>
      </c>
      <c r="D299">
        <v>-0.185475</v>
      </c>
      <c r="E299">
        <v>144.25</v>
      </c>
      <c r="F299">
        <v>2.0286499999999998</v>
      </c>
      <c r="G299">
        <v>-0.41004099999999999</v>
      </c>
      <c r="H299">
        <v>31.001899999999999</v>
      </c>
      <c r="I299">
        <v>20</v>
      </c>
      <c r="J299">
        <v>5</v>
      </c>
    </row>
    <row r="300" spans="1:10">
      <c r="A300" t="s">
        <v>6</v>
      </c>
      <c r="B300" s="20">
        <v>0.25</v>
      </c>
      <c r="C300">
        <v>90.934899999999999</v>
      </c>
      <c r="D300">
        <v>-0.14394799999999999</v>
      </c>
      <c r="E300">
        <v>144.31700000000001</v>
      </c>
      <c r="F300">
        <v>2.0286499999999998</v>
      </c>
      <c r="G300">
        <v>-0.40977799999999998</v>
      </c>
      <c r="H300">
        <v>31.0123</v>
      </c>
      <c r="I300">
        <v>20</v>
      </c>
      <c r="J300">
        <v>6</v>
      </c>
    </row>
    <row r="301" spans="1:10">
      <c r="A301" t="s">
        <v>6</v>
      </c>
      <c r="B301" s="20">
        <v>0.29166666666666669</v>
      </c>
      <c r="C301">
        <v>90.709199999999996</v>
      </c>
      <c r="D301">
        <v>0.239061</v>
      </c>
      <c r="E301">
        <v>143.74299999999999</v>
      </c>
      <c r="F301">
        <v>2.1951499999999999</v>
      </c>
      <c r="G301">
        <v>-0.79863700000000004</v>
      </c>
      <c r="H301">
        <v>34.849200000000003</v>
      </c>
      <c r="I301">
        <v>20</v>
      </c>
      <c r="J301">
        <v>7</v>
      </c>
    </row>
    <row r="302" spans="1:10">
      <c r="A302" t="s">
        <v>6</v>
      </c>
      <c r="B302" s="20">
        <v>0.33333333333333331</v>
      </c>
      <c r="C302">
        <v>90.745099999999994</v>
      </c>
      <c r="D302">
        <v>0.29883300000000002</v>
      </c>
      <c r="E302">
        <v>143.785</v>
      </c>
      <c r="F302">
        <v>2.1976</v>
      </c>
      <c r="G302">
        <v>-0.79718500000000003</v>
      </c>
      <c r="H302">
        <v>34.855800000000002</v>
      </c>
      <c r="I302">
        <v>20</v>
      </c>
      <c r="J302">
        <v>8</v>
      </c>
    </row>
    <row r="303" spans="1:10">
      <c r="A303" t="s">
        <v>6</v>
      </c>
      <c r="B303" s="20">
        <v>0.375</v>
      </c>
      <c r="C303">
        <v>90.699200000000005</v>
      </c>
      <c r="D303">
        <v>0.24362800000000001</v>
      </c>
      <c r="E303">
        <v>143.81800000000001</v>
      </c>
      <c r="F303">
        <v>2.1946599999999998</v>
      </c>
      <c r="G303">
        <v>-0.79758399999999996</v>
      </c>
      <c r="H303">
        <v>34.843699999999998</v>
      </c>
      <c r="I303">
        <v>20</v>
      </c>
      <c r="J303">
        <v>9</v>
      </c>
    </row>
    <row r="304" spans="1:10">
      <c r="A304" t="s">
        <v>6</v>
      </c>
      <c r="B304" s="20">
        <v>0.41666666666666669</v>
      </c>
      <c r="C304">
        <v>90.721299999999999</v>
      </c>
      <c r="D304">
        <v>0.49167100000000002</v>
      </c>
      <c r="E304">
        <v>143.75299999999999</v>
      </c>
      <c r="F304">
        <v>2.7121</v>
      </c>
      <c r="G304">
        <v>-1.11825</v>
      </c>
      <c r="H304">
        <v>38.6372</v>
      </c>
      <c r="I304">
        <v>20</v>
      </c>
      <c r="J304">
        <v>10</v>
      </c>
    </row>
    <row r="305" spans="1:10">
      <c r="A305" t="s">
        <v>6</v>
      </c>
      <c r="B305" s="20">
        <v>0.45833333333333331</v>
      </c>
      <c r="C305">
        <v>90.719399999999993</v>
      </c>
      <c r="D305">
        <v>0.51058099999999995</v>
      </c>
      <c r="E305">
        <v>143.81899999999999</v>
      </c>
      <c r="F305">
        <v>2.7119499999999999</v>
      </c>
      <c r="G305">
        <v>-1.1162399999999999</v>
      </c>
      <c r="H305">
        <v>38.625799999999998</v>
      </c>
      <c r="I305">
        <v>20</v>
      </c>
      <c r="J305">
        <v>11</v>
      </c>
    </row>
    <row r="306" spans="1:10">
      <c r="A306" t="s">
        <v>6</v>
      </c>
      <c r="B306" s="20">
        <v>0.5</v>
      </c>
      <c r="C306">
        <v>90.715500000000006</v>
      </c>
      <c r="D306">
        <v>0.51846999999999999</v>
      </c>
      <c r="E306">
        <v>143.79</v>
      </c>
      <c r="F306">
        <v>2.7123200000000001</v>
      </c>
      <c r="G306">
        <v>-1.1149199999999999</v>
      </c>
      <c r="H306">
        <v>38.621699999999997</v>
      </c>
      <c r="I306">
        <v>20</v>
      </c>
      <c r="J306">
        <v>12</v>
      </c>
    </row>
    <row r="307" spans="1:10">
      <c r="A307" t="s">
        <v>6</v>
      </c>
      <c r="B307" s="20">
        <v>0.54166666666666663</v>
      </c>
      <c r="C307">
        <v>90.659899999999993</v>
      </c>
      <c r="D307">
        <v>0.47560999999999998</v>
      </c>
      <c r="E307">
        <v>144.697</v>
      </c>
      <c r="F307">
        <v>3.9968300000000001</v>
      </c>
      <c r="G307">
        <v>-1.14561</v>
      </c>
      <c r="H307">
        <v>42.588999999999999</v>
      </c>
      <c r="I307">
        <v>20</v>
      </c>
      <c r="J307">
        <v>13</v>
      </c>
    </row>
    <row r="308" spans="1:10">
      <c r="A308" t="s">
        <v>6</v>
      </c>
      <c r="B308" s="20">
        <v>0.58333333333333337</v>
      </c>
      <c r="C308">
        <v>90.661900000000003</v>
      </c>
      <c r="D308">
        <v>0.56203000000000003</v>
      </c>
      <c r="E308">
        <v>144.69</v>
      </c>
      <c r="F308">
        <v>3.9938899999999999</v>
      </c>
      <c r="G308">
        <v>-1.14635</v>
      </c>
      <c r="H308">
        <v>42.573799999999999</v>
      </c>
      <c r="I308">
        <v>20</v>
      </c>
      <c r="J308">
        <v>14</v>
      </c>
    </row>
    <row r="309" spans="1:10">
      <c r="A309" t="s">
        <v>6</v>
      </c>
      <c r="B309" s="20">
        <v>0.625</v>
      </c>
      <c r="C309">
        <v>90.543199999999999</v>
      </c>
      <c r="D309">
        <v>0.38270700000000002</v>
      </c>
      <c r="E309">
        <v>142.55199999999999</v>
      </c>
      <c r="F309">
        <v>2.54074</v>
      </c>
      <c r="G309">
        <v>-1.69817</v>
      </c>
      <c r="H309">
        <v>46.092199999999998</v>
      </c>
      <c r="I309">
        <v>20</v>
      </c>
      <c r="J309">
        <v>15</v>
      </c>
    </row>
    <row r="310" spans="1:10">
      <c r="A310" t="s">
        <v>6</v>
      </c>
      <c r="B310" s="20">
        <v>0.66666666666666663</v>
      </c>
      <c r="C310">
        <v>90.577399999999997</v>
      </c>
      <c r="D310">
        <v>0.41304099999999999</v>
      </c>
      <c r="E310">
        <v>142.52799999999999</v>
      </c>
      <c r="F310">
        <v>2.5409600000000001</v>
      </c>
      <c r="G310">
        <v>-1.69919</v>
      </c>
      <c r="H310">
        <v>46.084600000000002</v>
      </c>
      <c r="I310">
        <v>20</v>
      </c>
      <c r="J310">
        <v>16</v>
      </c>
    </row>
    <row r="311" spans="1:10">
      <c r="A311" t="s">
        <v>6</v>
      </c>
      <c r="B311" s="20">
        <v>0.70833333333333337</v>
      </c>
      <c r="C311">
        <v>90.552800000000005</v>
      </c>
      <c r="D311">
        <v>3.86198</v>
      </c>
      <c r="E311">
        <v>-136.73500000000001</v>
      </c>
      <c r="F311">
        <v>2.35907</v>
      </c>
      <c r="G311">
        <v>-2.3074400000000002</v>
      </c>
      <c r="H311">
        <v>53.534700000000001</v>
      </c>
      <c r="I311">
        <v>20</v>
      </c>
      <c r="J311">
        <v>17</v>
      </c>
    </row>
    <row r="312" spans="1:10">
      <c r="A312" t="s">
        <v>6</v>
      </c>
      <c r="B312" s="20">
        <v>0.75</v>
      </c>
      <c r="C312">
        <v>90.5822</v>
      </c>
      <c r="D312">
        <v>3.7916599999999998</v>
      </c>
      <c r="E312">
        <v>-136.69499999999999</v>
      </c>
      <c r="F312">
        <v>2.35887</v>
      </c>
      <c r="G312">
        <v>-2.3084799999999999</v>
      </c>
      <c r="H312">
        <v>53.534300000000002</v>
      </c>
      <c r="I312">
        <v>20</v>
      </c>
      <c r="J312">
        <v>18</v>
      </c>
    </row>
    <row r="313" spans="1:10">
      <c r="A313" t="s">
        <v>6</v>
      </c>
      <c r="B313" s="20">
        <v>0.79166666666666663</v>
      </c>
      <c r="C313">
        <v>90.767799999999994</v>
      </c>
      <c r="D313">
        <v>2.1279699999999999</v>
      </c>
      <c r="E313">
        <v>141.036</v>
      </c>
      <c r="F313">
        <v>2.34945</v>
      </c>
      <c r="G313">
        <v>-2.9125100000000002</v>
      </c>
      <c r="H313">
        <v>61.154299999999999</v>
      </c>
      <c r="I313">
        <v>20</v>
      </c>
      <c r="J313">
        <v>19</v>
      </c>
    </row>
    <row r="314" spans="1:10">
      <c r="A314" t="s">
        <v>6</v>
      </c>
      <c r="B314" s="20">
        <v>0.83333333333333337</v>
      </c>
      <c r="C314">
        <v>90.754300000000001</v>
      </c>
      <c r="D314">
        <v>2.0905999999999998</v>
      </c>
      <c r="E314">
        <v>140.97399999999999</v>
      </c>
      <c r="F314">
        <v>2.3519800000000002</v>
      </c>
      <c r="G314">
        <v>-2.9124099999999999</v>
      </c>
      <c r="H314">
        <v>61.161999999999999</v>
      </c>
      <c r="I314">
        <v>20</v>
      </c>
      <c r="J314">
        <v>20</v>
      </c>
    </row>
    <row r="315" spans="1:10">
      <c r="A315" t="s">
        <v>6</v>
      </c>
      <c r="B315" s="20">
        <v>0.875</v>
      </c>
      <c r="C315">
        <v>90.838200000000001</v>
      </c>
      <c r="D315">
        <v>2.5767799999999998</v>
      </c>
      <c r="E315">
        <v>140.42500000000001</v>
      </c>
      <c r="F315">
        <v>2.0218699999999998</v>
      </c>
      <c r="G315">
        <v>-3.6416300000000001</v>
      </c>
      <c r="H315">
        <v>68.426400000000001</v>
      </c>
      <c r="I315">
        <v>20</v>
      </c>
      <c r="J315">
        <v>21</v>
      </c>
    </row>
    <row r="316" spans="1:10">
      <c r="A316" t="s">
        <v>6</v>
      </c>
      <c r="B316" s="20">
        <v>0.91666666666666663</v>
      </c>
      <c r="C316">
        <v>90.894800000000004</v>
      </c>
      <c r="D316">
        <v>2.6482199999999998</v>
      </c>
      <c r="E316">
        <v>140.381</v>
      </c>
      <c r="F316">
        <v>2.0241699999999998</v>
      </c>
      <c r="G316">
        <v>-3.6429100000000001</v>
      </c>
      <c r="H316">
        <v>68.431399999999996</v>
      </c>
      <c r="I316">
        <v>20</v>
      </c>
      <c r="J316">
        <v>22</v>
      </c>
    </row>
    <row r="317" spans="1:10">
      <c r="A317" t="s">
        <v>6</v>
      </c>
      <c r="B317" s="20">
        <v>0.95833333333333337</v>
      </c>
      <c r="C317">
        <v>90.948899999999995</v>
      </c>
      <c r="D317">
        <v>2.7881300000000002</v>
      </c>
      <c r="E317">
        <v>-137.57</v>
      </c>
      <c r="F317">
        <v>2.06108</v>
      </c>
      <c r="G317">
        <v>-4.2434000000000003</v>
      </c>
      <c r="H317">
        <v>77.132300000000001</v>
      </c>
      <c r="I317">
        <v>20</v>
      </c>
      <c r="J317">
        <v>23</v>
      </c>
    </row>
    <row r="318" spans="1:10">
      <c r="A318" t="s">
        <v>6</v>
      </c>
      <c r="B318" s="21">
        <v>1</v>
      </c>
      <c r="C318">
        <v>91.052800000000005</v>
      </c>
      <c r="D318">
        <v>2.7135600000000002</v>
      </c>
      <c r="E318">
        <v>-137.505</v>
      </c>
      <c r="F318">
        <v>2.0618300000000001</v>
      </c>
      <c r="G318">
        <v>-4.2404200000000003</v>
      </c>
      <c r="H318">
        <v>77.099100000000007</v>
      </c>
      <c r="I318">
        <v>20</v>
      </c>
      <c r="J318">
        <v>24</v>
      </c>
    </row>
    <row r="319" spans="1:10">
      <c r="A319" t="s">
        <v>6</v>
      </c>
      <c r="B319" s="21">
        <v>1.0416666666666667</v>
      </c>
      <c r="C319">
        <v>90.769499999999994</v>
      </c>
      <c r="D319">
        <v>6.2495799999999999</v>
      </c>
      <c r="E319">
        <v>-137.81299999999999</v>
      </c>
      <c r="F319">
        <v>1.91842</v>
      </c>
      <c r="G319">
        <v>-4.9699</v>
      </c>
      <c r="H319">
        <v>85.0334</v>
      </c>
      <c r="I319">
        <v>20</v>
      </c>
      <c r="J319">
        <v>25</v>
      </c>
    </row>
    <row r="320" spans="1:10">
      <c r="A320" t="s">
        <v>6</v>
      </c>
      <c r="B320" s="21">
        <v>1.0833333333333333</v>
      </c>
      <c r="C320">
        <v>90.821600000000004</v>
      </c>
      <c r="D320">
        <v>6.0961999999999996</v>
      </c>
      <c r="E320">
        <v>-137.78</v>
      </c>
      <c r="F320">
        <v>1.9180600000000001</v>
      </c>
      <c r="G320">
        <v>-4.9673999999999996</v>
      </c>
      <c r="H320">
        <v>85.0578</v>
      </c>
      <c r="I320">
        <v>20</v>
      </c>
      <c r="J320">
        <v>26</v>
      </c>
    </row>
    <row r="321" spans="1:10">
      <c r="A321" t="s">
        <v>6</v>
      </c>
      <c r="B321" s="21">
        <v>1.125</v>
      </c>
      <c r="C321">
        <v>91.120699999999999</v>
      </c>
      <c r="D321">
        <v>3.1700400000000002</v>
      </c>
      <c r="E321">
        <v>-137.27099999999999</v>
      </c>
      <c r="F321">
        <v>2.4823200000000001</v>
      </c>
      <c r="G321">
        <v>-5.7296100000000001</v>
      </c>
      <c r="H321">
        <v>92.192800000000005</v>
      </c>
      <c r="I321">
        <v>20</v>
      </c>
      <c r="J321">
        <v>27</v>
      </c>
    </row>
    <row r="322" spans="1:10">
      <c r="A322" t="s">
        <v>6</v>
      </c>
      <c r="B322" s="21">
        <v>1.1666666666666667</v>
      </c>
      <c r="C322">
        <v>91.408500000000004</v>
      </c>
      <c r="D322">
        <v>2.8113100000000002</v>
      </c>
      <c r="E322">
        <v>-137.33099999999999</v>
      </c>
      <c r="F322">
        <v>2.48956</v>
      </c>
      <c r="G322">
        <v>-5.7333499999999997</v>
      </c>
      <c r="H322">
        <v>92.203100000000006</v>
      </c>
      <c r="I322">
        <v>20</v>
      </c>
      <c r="J322">
        <v>28</v>
      </c>
    </row>
    <row r="323" spans="1:10">
      <c r="A323" t="s">
        <v>6</v>
      </c>
      <c r="B323" s="21">
        <v>1.2083333333333333</v>
      </c>
      <c r="C323">
        <v>91.227199999999996</v>
      </c>
      <c r="D323">
        <v>-1.2894600000000001</v>
      </c>
      <c r="E323">
        <v>-135.76900000000001</v>
      </c>
      <c r="F323">
        <v>5.4167399999999999</v>
      </c>
      <c r="G323">
        <v>6.0846099999999996</v>
      </c>
      <c r="H323">
        <v>100.551</v>
      </c>
      <c r="I323">
        <v>20</v>
      </c>
      <c r="J323">
        <v>29</v>
      </c>
    </row>
    <row r="324" spans="1:10">
      <c r="A324" t="s">
        <v>6</v>
      </c>
      <c r="B324" s="21">
        <v>1.25</v>
      </c>
      <c r="C324">
        <v>91.265900000000002</v>
      </c>
      <c r="D324">
        <v>-1.12582</v>
      </c>
      <c r="E324">
        <v>-135.702</v>
      </c>
      <c r="F324">
        <v>5.41059</v>
      </c>
      <c r="G324">
        <v>6.0768199999999997</v>
      </c>
      <c r="H324">
        <v>100.42</v>
      </c>
      <c r="I324">
        <v>20</v>
      </c>
      <c r="J324">
        <v>30</v>
      </c>
    </row>
    <row r="325" spans="1:10">
      <c r="A325" t="s">
        <v>6</v>
      </c>
      <c r="B325" s="21">
        <v>1.2916666666666667</v>
      </c>
      <c r="C325">
        <v>91.352500000000006</v>
      </c>
      <c r="D325">
        <v>-4.01417</v>
      </c>
      <c r="E325">
        <v>-134.911</v>
      </c>
      <c r="F325">
        <v>5.4013900000000001</v>
      </c>
      <c r="G325">
        <v>6.5866300000000004</v>
      </c>
      <c r="H325">
        <v>106.896</v>
      </c>
      <c r="I325">
        <v>20</v>
      </c>
      <c r="J325">
        <v>31</v>
      </c>
    </row>
    <row r="326" spans="1:10">
      <c r="A326" t="s">
        <v>6</v>
      </c>
      <c r="B326" s="21">
        <v>1.3333333333333333</v>
      </c>
      <c r="C326">
        <v>91.573300000000003</v>
      </c>
      <c r="D326">
        <v>-4.3358699999999999</v>
      </c>
      <c r="E326">
        <v>-134.98400000000001</v>
      </c>
      <c r="F326">
        <v>5.4017200000000001</v>
      </c>
      <c r="G326">
        <v>6.5837300000000001</v>
      </c>
      <c r="H326">
        <v>106.80800000000001</v>
      </c>
      <c r="I326">
        <v>20</v>
      </c>
      <c r="J326">
        <v>32</v>
      </c>
    </row>
    <row r="327" spans="1:10">
      <c r="A327" t="s">
        <v>6</v>
      </c>
      <c r="B327" s="21">
        <v>1.375</v>
      </c>
      <c r="C327">
        <v>90.311599999999999</v>
      </c>
      <c r="D327">
        <v>-1.4825200000000001</v>
      </c>
      <c r="E327">
        <v>-136.27099999999999</v>
      </c>
      <c r="F327">
        <v>6.32707</v>
      </c>
      <c r="G327">
        <v>6.6851799999999999</v>
      </c>
      <c r="H327">
        <v>115.40300000000001</v>
      </c>
      <c r="I327">
        <v>20</v>
      </c>
      <c r="J327">
        <v>33</v>
      </c>
    </row>
    <row r="328" spans="1:10">
      <c r="A328" t="s">
        <v>6</v>
      </c>
      <c r="B328" s="21">
        <v>1.4166666666666667</v>
      </c>
      <c r="C328">
        <v>90.633700000000005</v>
      </c>
      <c r="D328">
        <v>-2.1758000000000002</v>
      </c>
      <c r="E328">
        <v>-136.08099999999999</v>
      </c>
      <c r="F328">
        <v>6.3267699999999998</v>
      </c>
      <c r="G328">
        <v>6.6934899999999997</v>
      </c>
      <c r="H328">
        <v>115.405</v>
      </c>
      <c r="I328">
        <v>20</v>
      </c>
      <c r="J328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04"/>
  <sheetViews>
    <sheetView topLeftCell="A354" workbookViewId="0">
      <selection activeCell="A330" sqref="A330:XFD330"/>
    </sheetView>
  </sheetViews>
  <sheetFormatPr defaultRowHeight="14.4"/>
  <cols>
    <col min="1" max="1" width="9" bestFit="1" customWidth="1"/>
    <col min="2" max="2" width="8.109375" bestFit="1" customWidth="1"/>
    <col min="3" max="3" width="9" bestFit="1" customWidth="1"/>
    <col min="4" max="4" width="11" bestFit="1" customWidth="1"/>
    <col min="5" max="5" width="8.6640625" bestFit="1" customWidth="1"/>
    <col min="6" max="6" width="10.77734375" bestFit="1" customWidth="1"/>
    <col min="7" max="7" width="10.88671875" bestFit="1" customWidth="1"/>
    <col min="8" max="8" width="8" bestFit="1" customWidth="1"/>
    <col min="9" max="9" width="6.5546875" bestFit="1" customWidth="1"/>
    <col min="10" max="10" width="9.33203125" bestFit="1" customWidth="1"/>
    <col min="11" max="12" width="10" bestFit="1" customWidth="1"/>
    <col min="13" max="13" width="1.44140625" bestFit="1" customWidth="1"/>
    <col min="14" max="14" width="10" bestFit="1" customWidth="1"/>
    <col min="15" max="15" width="2" bestFit="1" customWidth="1"/>
  </cols>
  <sheetData>
    <row r="1" spans="1:9">
      <c r="A1" t="s">
        <v>0</v>
      </c>
      <c r="B1" t="s">
        <v>1</v>
      </c>
      <c r="C1" t="s">
        <v>36</v>
      </c>
      <c r="D1" t="s">
        <v>3</v>
      </c>
      <c r="E1" t="s">
        <v>28</v>
      </c>
      <c r="F1" t="s">
        <v>29</v>
      </c>
      <c r="G1" t="s">
        <v>30</v>
      </c>
    </row>
    <row r="2" spans="1:9">
      <c r="A2" t="s">
        <v>6</v>
      </c>
      <c r="B2" s="20">
        <v>4.1666666666666664E-2</v>
      </c>
      <c r="C2">
        <v>91.180999999999997</v>
      </c>
      <c r="D2">
        <v>-2.65577</v>
      </c>
      <c r="E2">
        <v>179.351</v>
      </c>
      <c r="F2">
        <v>0.51915800000000001</v>
      </c>
      <c r="G2">
        <v>0.121184</v>
      </c>
      <c r="H2">
        <v>36.818399999999997</v>
      </c>
      <c r="I2">
        <v>20</v>
      </c>
    </row>
    <row r="3" spans="1:9">
      <c r="A3" t="s">
        <v>6</v>
      </c>
      <c r="B3" s="20">
        <v>8.3333333333333329E-2</v>
      </c>
      <c r="C3">
        <v>91.188400000000001</v>
      </c>
      <c r="D3">
        <v>-2.3523999999999998</v>
      </c>
      <c r="E3">
        <v>179.56100000000001</v>
      </c>
      <c r="F3">
        <v>0.51714499999999997</v>
      </c>
      <c r="G3">
        <v>0.12359199999999999</v>
      </c>
      <c r="H3">
        <v>36.801400000000001</v>
      </c>
      <c r="I3">
        <v>20</v>
      </c>
    </row>
    <row r="4" spans="1:9">
      <c r="A4" t="s">
        <v>6</v>
      </c>
      <c r="B4" s="20">
        <v>0.125</v>
      </c>
      <c r="C4">
        <v>91.209500000000006</v>
      </c>
      <c r="D4">
        <v>-2.1804299999999999</v>
      </c>
      <c r="E4">
        <v>179.81899999999999</v>
      </c>
      <c r="F4">
        <v>0.51532800000000001</v>
      </c>
      <c r="G4">
        <v>0.12590899999999999</v>
      </c>
      <c r="H4">
        <v>36.8001</v>
      </c>
      <c r="I4">
        <v>20</v>
      </c>
    </row>
    <row r="5" spans="1:9">
      <c r="A5" t="s">
        <v>6</v>
      </c>
      <c r="B5" s="20">
        <v>0.16666666666666666</v>
      </c>
      <c r="C5">
        <v>91.321200000000005</v>
      </c>
      <c r="D5">
        <v>-0.53446000000000005</v>
      </c>
      <c r="E5">
        <v>179.47499999999999</v>
      </c>
      <c r="F5">
        <v>1.4801299999999999</v>
      </c>
      <c r="G5">
        <v>-0.167627</v>
      </c>
      <c r="H5">
        <v>41.914999999999999</v>
      </c>
      <c r="I5">
        <v>20</v>
      </c>
    </row>
    <row r="6" spans="1:9">
      <c r="A6" t="s">
        <v>6</v>
      </c>
      <c r="B6" s="20">
        <v>0.20833333333333334</v>
      </c>
      <c r="C6">
        <v>91.318799999999996</v>
      </c>
      <c r="D6">
        <v>-0.49859599999999998</v>
      </c>
      <c r="E6">
        <v>179.30600000000001</v>
      </c>
      <c r="F6">
        <v>1.48302</v>
      </c>
      <c r="G6">
        <v>-0.167014</v>
      </c>
      <c r="H6">
        <v>41.917400000000001</v>
      </c>
      <c r="I6">
        <v>20</v>
      </c>
    </row>
    <row r="7" spans="1:9">
      <c r="A7" t="s">
        <v>6</v>
      </c>
      <c r="B7" s="20">
        <v>0.25</v>
      </c>
      <c r="C7">
        <v>91.337900000000005</v>
      </c>
      <c r="D7">
        <v>-0.48453600000000002</v>
      </c>
      <c r="E7">
        <v>179.398</v>
      </c>
      <c r="F7">
        <v>1.48167</v>
      </c>
      <c r="G7">
        <v>-0.167041</v>
      </c>
      <c r="H7">
        <v>41.914900000000003</v>
      </c>
      <c r="I7">
        <v>20</v>
      </c>
    </row>
    <row r="8" spans="1:9">
      <c r="A8" t="s">
        <v>6</v>
      </c>
      <c r="B8" s="20">
        <v>0.29166666666666669</v>
      </c>
      <c r="C8">
        <v>91.290599999999998</v>
      </c>
      <c r="D8">
        <v>-2.1823600000000001</v>
      </c>
      <c r="E8">
        <v>-178.828</v>
      </c>
      <c r="F8">
        <v>1.61669</v>
      </c>
      <c r="G8">
        <v>-0.54553700000000005</v>
      </c>
      <c r="H8">
        <v>47.246200000000002</v>
      </c>
      <c r="I8">
        <v>20</v>
      </c>
    </row>
    <row r="9" spans="1:9">
      <c r="A9" t="s">
        <v>6</v>
      </c>
      <c r="B9" s="20">
        <v>0.33333333333333331</v>
      </c>
      <c r="C9">
        <v>91.304299999999998</v>
      </c>
      <c r="D9">
        <v>-1.74295</v>
      </c>
      <c r="E9">
        <v>-178.648</v>
      </c>
      <c r="F9">
        <v>1.61849</v>
      </c>
      <c r="G9">
        <v>-0.54094299999999995</v>
      </c>
      <c r="H9">
        <v>47.253799999999998</v>
      </c>
      <c r="I9">
        <v>20</v>
      </c>
    </row>
    <row r="10" spans="1:9">
      <c r="A10" t="s">
        <v>6</v>
      </c>
      <c r="B10" s="20">
        <v>0.375</v>
      </c>
      <c r="C10">
        <v>91.276899999999998</v>
      </c>
      <c r="D10">
        <v>-2.2103100000000002</v>
      </c>
      <c r="E10">
        <v>-178.89</v>
      </c>
      <c r="F10">
        <v>1.6163700000000001</v>
      </c>
      <c r="G10">
        <v>-0.54463200000000001</v>
      </c>
      <c r="H10">
        <v>47.214399999999998</v>
      </c>
      <c r="I10">
        <v>20</v>
      </c>
    </row>
    <row r="11" spans="1:9">
      <c r="A11" t="s">
        <v>6</v>
      </c>
      <c r="B11" s="20">
        <v>0.41666666666666669</v>
      </c>
      <c r="C11">
        <v>91.349800000000002</v>
      </c>
      <c r="D11">
        <v>-2.0155799999999999</v>
      </c>
      <c r="E11">
        <v>179.583</v>
      </c>
      <c r="F11">
        <v>2.2765599999999999</v>
      </c>
      <c r="G11">
        <v>-0.82911599999999996</v>
      </c>
      <c r="H11">
        <v>52.543999999999997</v>
      </c>
      <c r="I11">
        <v>20</v>
      </c>
    </row>
    <row r="12" spans="1:9">
      <c r="A12" t="s">
        <v>6</v>
      </c>
      <c r="B12" s="20">
        <v>0.45833333333333331</v>
      </c>
      <c r="C12">
        <v>91.340100000000007</v>
      </c>
      <c r="D12">
        <v>-2.2833399999999999</v>
      </c>
      <c r="E12">
        <v>179.483</v>
      </c>
      <c r="F12">
        <v>2.2763200000000001</v>
      </c>
      <c r="G12">
        <v>-0.82909100000000002</v>
      </c>
      <c r="H12">
        <v>52.495600000000003</v>
      </c>
      <c r="I12">
        <v>20</v>
      </c>
    </row>
    <row r="13" spans="1:9">
      <c r="A13" t="s">
        <v>6</v>
      </c>
      <c r="B13" s="20">
        <v>0.5</v>
      </c>
      <c r="C13">
        <v>91.336600000000004</v>
      </c>
      <c r="D13">
        <v>-2.1638600000000001</v>
      </c>
      <c r="E13">
        <v>179.68199999999999</v>
      </c>
      <c r="F13">
        <v>2.27589</v>
      </c>
      <c r="G13">
        <v>-0.82713400000000004</v>
      </c>
      <c r="H13">
        <v>52.508200000000002</v>
      </c>
      <c r="I13">
        <v>20</v>
      </c>
    </row>
    <row r="14" spans="1:9">
      <c r="A14" t="s">
        <v>6</v>
      </c>
      <c r="B14" s="20">
        <v>0.54166666666666663</v>
      </c>
      <c r="C14">
        <v>91.039100000000005</v>
      </c>
      <c r="D14">
        <v>-0.28685699999999997</v>
      </c>
      <c r="E14">
        <v>179.32599999999999</v>
      </c>
      <c r="F14">
        <v>3.9140799999999998</v>
      </c>
      <c r="G14">
        <v>-0.78681699999999999</v>
      </c>
      <c r="H14">
        <v>57.871099999999998</v>
      </c>
      <c r="I14">
        <v>20</v>
      </c>
    </row>
    <row r="15" spans="1:9">
      <c r="A15" t="s">
        <v>6</v>
      </c>
      <c r="B15" s="20">
        <v>0.58333333333333337</v>
      </c>
      <c r="C15">
        <v>91.017499999999998</v>
      </c>
      <c r="D15">
        <v>-3.4463500000000001E-2</v>
      </c>
      <c r="E15">
        <v>179.696</v>
      </c>
      <c r="F15">
        <v>3.90896</v>
      </c>
      <c r="G15">
        <v>-0.78679299999999996</v>
      </c>
      <c r="H15">
        <v>57.870800000000003</v>
      </c>
      <c r="I15">
        <v>20</v>
      </c>
    </row>
    <row r="16" spans="1:9">
      <c r="A16" t="s">
        <v>6</v>
      </c>
      <c r="B16" s="20">
        <v>0.625</v>
      </c>
      <c r="C16">
        <v>91.034300000000002</v>
      </c>
      <c r="D16">
        <v>-2.8102</v>
      </c>
      <c r="E16">
        <v>175.85400000000001</v>
      </c>
      <c r="F16">
        <v>1.9350400000000001</v>
      </c>
      <c r="G16">
        <v>-1.33274</v>
      </c>
      <c r="H16">
        <v>62.850299999999997</v>
      </c>
      <c r="I16">
        <v>20</v>
      </c>
    </row>
    <row r="17" spans="1:9">
      <c r="A17" t="s">
        <v>6</v>
      </c>
      <c r="B17" s="20">
        <v>0.66666666666666663</v>
      </c>
      <c r="C17">
        <v>91.070499999999996</v>
      </c>
      <c r="D17">
        <v>-2.63564</v>
      </c>
      <c r="E17">
        <v>175.839</v>
      </c>
      <c r="F17">
        <v>1.9360299999999999</v>
      </c>
      <c r="G17">
        <v>-1.3337399999999999</v>
      </c>
      <c r="H17">
        <v>62.856499999999997</v>
      </c>
      <c r="I17">
        <v>20</v>
      </c>
    </row>
    <row r="18" spans="1:9">
      <c r="A18" t="s">
        <v>6</v>
      </c>
      <c r="B18" s="20">
        <v>0.70833333333333337</v>
      </c>
      <c r="C18">
        <v>91.1691</v>
      </c>
      <c r="D18">
        <v>2.72254</v>
      </c>
      <c r="E18">
        <v>-171.53700000000001</v>
      </c>
      <c r="F18">
        <v>2.09063</v>
      </c>
      <c r="G18">
        <v>-1.86836</v>
      </c>
      <c r="H18">
        <v>73.303399999999996</v>
      </c>
      <c r="I18">
        <v>20</v>
      </c>
    </row>
    <row r="19" spans="1:9">
      <c r="A19" t="s">
        <v>6</v>
      </c>
      <c r="B19" s="20">
        <v>0.75</v>
      </c>
      <c r="C19">
        <v>91.1708</v>
      </c>
      <c r="D19">
        <v>2.7462800000000001</v>
      </c>
      <c r="E19">
        <v>-171.41300000000001</v>
      </c>
      <c r="F19">
        <v>2.0897899999999998</v>
      </c>
      <c r="G19">
        <v>-1.8691899999999999</v>
      </c>
      <c r="H19">
        <v>73.315600000000003</v>
      </c>
      <c r="I19">
        <v>20</v>
      </c>
    </row>
    <row r="20" spans="1:9">
      <c r="A20" t="s">
        <v>6</v>
      </c>
      <c r="B20" s="20">
        <v>0.79166666666666663</v>
      </c>
      <c r="C20">
        <v>91.013599999999997</v>
      </c>
      <c r="D20">
        <v>0.83755500000000005</v>
      </c>
      <c r="E20">
        <v>173.548</v>
      </c>
      <c r="F20">
        <v>1.4211499999999999</v>
      </c>
      <c r="G20">
        <v>-2.4224000000000001</v>
      </c>
      <c r="H20">
        <v>83.851799999999997</v>
      </c>
      <c r="I20">
        <v>20</v>
      </c>
    </row>
    <row r="21" spans="1:9">
      <c r="A21" t="s">
        <v>6</v>
      </c>
      <c r="B21" s="20">
        <v>0.83333333333333337</v>
      </c>
      <c r="C21">
        <v>91.020799999999994</v>
      </c>
      <c r="D21">
        <v>0.97402999999999995</v>
      </c>
      <c r="E21">
        <v>173.18199999999999</v>
      </c>
      <c r="F21">
        <v>1.42567</v>
      </c>
      <c r="G21">
        <v>-2.42136</v>
      </c>
      <c r="H21">
        <v>83.865600000000001</v>
      </c>
      <c r="I21">
        <v>20</v>
      </c>
    </row>
    <row r="22" spans="1:9">
      <c r="A22" t="s">
        <v>6</v>
      </c>
      <c r="B22" s="20">
        <v>0.875</v>
      </c>
      <c r="C22">
        <v>91.125699999999995</v>
      </c>
      <c r="D22">
        <v>-1.8977200000000001</v>
      </c>
      <c r="E22">
        <v>179.64699999999999</v>
      </c>
      <c r="F22">
        <v>0.79036899999999999</v>
      </c>
      <c r="G22">
        <v>-3.1359699999999999</v>
      </c>
      <c r="H22">
        <v>94.529499999999999</v>
      </c>
      <c r="I22">
        <v>20</v>
      </c>
    </row>
    <row r="23" spans="1:9">
      <c r="A23" t="s">
        <v>6</v>
      </c>
      <c r="B23" s="20">
        <v>0.91666666666666663</v>
      </c>
      <c r="C23">
        <v>91.401700000000005</v>
      </c>
      <c r="D23">
        <v>-2.4706800000000002</v>
      </c>
      <c r="E23">
        <v>-174.191</v>
      </c>
      <c r="F23">
        <v>0.763849</v>
      </c>
      <c r="G23">
        <v>-3.13435</v>
      </c>
      <c r="H23">
        <v>94.34</v>
      </c>
      <c r="I23">
        <v>20</v>
      </c>
    </row>
    <row r="24" spans="1:9">
      <c r="A24" t="s">
        <v>6</v>
      </c>
      <c r="B24" s="20">
        <v>0.95833333333333337</v>
      </c>
      <c r="C24">
        <v>91.4345</v>
      </c>
      <c r="D24">
        <v>-4.2632300000000001</v>
      </c>
      <c r="E24">
        <v>-171.18100000000001</v>
      </c>
      <c r="F24">
        <v>1.0426200000000001</v>
      </c>
      <c r="G24">
        <v>-3.6545100000000001</v>
      </c>
      <c r="H24">
        <v>105.943</v>
      </c>
      <c r="I24">
        <v>20</v>
      </c>
    </row>
    <row r="25" spans="1:9">
      <c r="A25" t="s">
        <v>6</v>
      </c>
      <c r="B25" s="21">
        <v>1</v>
      </c>
      <c r="C25">
        <v>91.538700000000006</v>
      </c>
      <c r="D25">
        <v>-4.4938399999999996</v>
      </c>
      <c r="E25">
        <v>-170.75399999999999</v>
      </c>
      <c r="F25">
        <v>1.0434600000000001</v>
      </c>
      <c r="G25">
        <v>-3.6512500000000001</v>
      </c>
      <c r="H25">
        <v>105.873</v>
      </c>
      <c r="I25">
        <v>20</v>
      </c>
    </row>
    <row r="26" spans="1:9">
      <c r="A26" t="s">
        <v>6</v>
      </c>
      <c r="B26" s="21">
        <v>1.0416666666666667</v>
      </c>
      <c r="C26">
        <v>91.248500000000007</v>
      </c>
      <c r="D26">
        <v>-6.7237499999999999</v>
      </c>
      <c r="E26">
        <v>171.53399999999999</v>
      </c>
      <c r="F26">
        <v>0.69211900000000004</v>
      </c>
      <c r="G26">
        <v>-4.3390700000000004</v>
      </c>
      <c r="H26">
        <v>116.864</v>
      </c>
      <c r="I26">
        <v>20</v>
      </c>
    </row>
    <row r="27" spans="1:9">
      <c r="A27" t="s">
        <v>6</v>
      </c>
      <c r="B27" s="21">
        <v>1.0833333333333333</v>
      </c>
      <c r="C27">
        <v>91.299400000000006</v>
      </c>
      <c r="D27">
        <v>-6.5686</v>
      </c>
      <c r="E27">
        <v>171.898</v>
      </c>
      <c r="F27">
        <v>0.69052199999999997</v>
      </c>
      <c r="G27">
        <v>-4.3390300000000002</v>
      </c>
      <c r="H27">
        <v>116.994</v>
      </c>
      <c r="I27">
        <v>20</v>
      </c>
    </row>
    <row r="28" spans="1:9">
      <c r="A28" t="s">
        <v>6</v>
      </c>
      <c r="B28" s="21">
        <v>1.125</v>
      </c>
      <c r="C28">
        <v>91.661000000000001</v>
      </c>
      <c r="D28">
        <v>-3.6235900000000001</v>
      </c>
      <c r="E28">
        <v>-168.98400000000001</v>
      </c>
      <c r="F28">
        <v>1.10948</v>
      </c>
      <c r="G28">
        <v>-4.8952099999999996</v>
      </c>
      <c r="H28">
        <v>125.379</v>
      </c>
      <c r="I28">
        <v>20</v>
      </c>
    </row>
    <row r="29" spans="1:9">
      <c r="A29" t="s">
        <v>6</v>
      </c>
      <c r="B29" s="21">
        <v>1.1666666666666667</v>
      </c>
      <c r="C29">
        <v>92.029499999999999</v>
      </c>
      <c r="D29">
        <v>-5.2522900000000003</v>
      </c>
      <c r="E29">
        <v>-168.369</v>
      </c>
      <c r="F29">
        <v>1.11266</v>
      </c>
      <c r="G29">
        <v>-4.8872900000000001</v>
      </c>
      <c r="H29">
        <v>124.99299999999999</v>
      </c>
      <c r="I29">
        <v>20</v>
      </c>
    </row>
    <row r="30" spans="1:9">
      <c r="A30" t="s">
        <v>6</v>
      </c>
      <c r="B30" s="21">
        <v>1.2083333333333333</v>
      </c>
      <c r="C30">
        <v>92.029499999999999</v>
      </c>
      <c r="D30">
        <v>-5.2522900000000003</v>
      </c>
      <c r="E30">
        <v>-168.369</v>
      </c>
      <c r="F30">
        <v>1.11266</v>
      </c>
      <c r="G30">
        <v>-4.8872900000000001</v>
      </c>
      <c r="H30">
        <v>124.99299999999999</v>
      </c>
      <c r="I30">
        <v>20</v>
      </c>
    </row>
    <row r="31" spans="1:9">
      <c r="A31" t="s">
        <v>6</v>
      </c>
      <c r="B31" s="21">
        <v>1.25</v>
      </c>
      <c r="C31">
        <v>91.520200000000003</v>
      </c>
      <c r="D31">
        <v>2.6257199999999998</v>
      </c>
      <c r="E31">
        <v>-167.31100000000001</v>
      </c>
      <c r="F31">
        <v>4.8439500000000004</v>
      </c>
      <c r="G31">
        <v>6.7911400000000004</v>
      </c>
      <c r="H31">
        <v>136.75</v>
      </c>
      <c r="I31">
        <v>20</v>
      </c>
    </row>
    <row r="32" spans="1:9">
      <c r="A32" t="s">
        <v>6</v>
      </c>
      <c r="B32" s="21">
        <v>1.2916666666666667</v>
      </c>
      <c r="C32">
        <v>91.759</v>
      </c>
      <c r="D32">
        <v>-6.1289199999999999</v>
      </c>
      <c r="E32">
        <v>-164.107</v>
      </c>
      <c r="F32">
        <v>4.6656300000000002</v>
      </c>
      <c r="G32">
        <v>7.3563700000000001</v>
      </c>
      <c r="H32">
        <v>146.13200000000001</v>
      </c>
      <c r="I32">
        <v>20</v>
      </c>
    </row>
    <row r="33" spans="1:9">
      <c r="A33" t="s">
        <v>6</v>
      </c>
      <c r="B33" s="21">
        <v>1.3333333333333333</v>
      </c>
      <c r="C33">
        <v>92.057199999999995</v>
      </c>
      <c r="D33">
        <v>-7.3688700000000003</v>
      </c>
      <c r="E33">
        <v>-164.12700000000001</v>
      </c>
      <c r="F33">
        <v>4.6625100000000002</v>
      </c>
      <c r="G33">
        <v>7.3405199999999997</v>
      </c>
      <c r="H33">
        <v>145.816</v>
      </c>
      <c r="I33">
        <v>20</v>
      </c>
    </row>
    <row r="34" spans="1:9">
      <c r="A34" t="s">
        <v>6</v>
      </c>
      <c r="B34" s="21">
        <v>1.375</v>
      </c>
      <c r="C34">
        <v>89.147300000000001</v>
      </c>
      <c r="D34">
        <v>9.3150200000000005</v>
      </c>
      <c r="E34">
        <v>-164.48400000000001</v>
      </c>
      <c r="F34">
        <v>5.5182700000000002</v>
      </c>
      <c r="G34">
        <v>7.39039</v>
      </c>
      <c r="H34">
        <v>153.83799999999999</v>
      </c>
      <c r="I34">
        <v>20</v>
      </c>
    </row>
    <row r="35" spans="1:9">
      <c r="A35" t="s">
        <v>6</v>
      </c>
      <c r="B35" s="21">
        <v>1.4166666666666667</v>
      </c>
      <c r="C35">
        <v>89.59</v>
      </c>
      <c r="D35">
        <v>7.3890000000000002</v>
      </c>
      <c r="E35">
        <v>-165.358</v>
      </c>
      <c r="F35">
        <v>5.5556299999999998</v>
      </c>
      <c r="G35">
        <v>7.4419399999999998</v>
      </c>
      <c r="H35">
        <v>154.81100000000001</v>
      </c>
      <c r="I35">
        <v>20</v>
      </c>
    </row>
    <row r="37" spans="1:9">
      <c r="A37" t="s">
        <v>0</v>
      </c>
      <c r="B37" t="s">
        <v>1</v>
      </c>
      <c r="C37" t="s">
        <v>31</v>
      </c>
      <c r="D37" t="s">
        <v>3</v>
      </c>
      <c r="E37" t="s">
        <v>28</v>
      </c>
      <c r="F37" t="s">
        <v>29</v>
      </c>
      <c r="G37" t="s">
        <v>30</v>
      </c>
    </row>
    <row r="38" spans="1:9">
      <c r="A38" t="s">
        <v>6</v>
      </c>
      <c r="B38" s="20">
        <v>4.1666666666666664E-2</v>
      </c>
      <c r="C38">
        <v>90.696299999999994</v>
      </c>
      <c r="D38">
        <v>-0.73819400000000002</v>
      </c>
      <c r="E38">
        <v>142.16800000000001</v>
      </c>
      <c r="F38">
        <v>0.80745199999999995</v>
      </c>
      <c r="G38">
        <v>-0.172986</v>
      </c>
      <c r="H38">
        <v>27.732700000000001</v>
      </c>
      <c r="I38">
        <v>20</v>
      </c>
    </row>
    <row r="39" spans="1:9">
      <c r="A39" t="s">
        <v>6</v>
      </c>
      <c r="B39" s="20">
        <v>8.3333333333333329E-2</v>
      </c>
      <c r="C39">
        <v>90.709500000000006</v>
      </c>
      <c r="D39">
        <v>-0.70854200000000001</v>
      </c>
      <c r="E39">
        <v>142.208</v>
      </c>
      <c r="F39">
        <v>0.80770399999999998</v>
      </c>
      <c r="G39">
        <v>-0.173239</v>
      </c>
      <c r="H39">
        <v>27.7224</v>
      </c>
      <c r="I39">
        <v>20</v>
      </c>
    </row>
    <row r="40" spans="1:9">
      <c r="A40" t="s">
        <v>6</v>
      </c>
      <c r="B40" s="20">
        <v>0.125</v>
      </c>
      <c r="C40">
        <v>90.734999999999999</v>
      </c>
      <c r="D40">
        <v>-0.67874699999999999</v>
      </c>
      <c r="E40">
        <v>142.25800000000001</v>
      </c>
      <c r="F40">
        <v>0.80829099999999998</v>
      </c>
      <c r="G40">
        <v>-0.17252999999999999</v>
      </c>
      <c r="H40">
        <v>27.725300000000001</v>
      </c>
      <c r="I40">
        <v>20</v>
      </c>
    </row>
    <row r="41" spans="1:9">
      <c r="A41" t="s">
        <v>6</v>
      </c>
      <c r="B41" s="20">
        <v>0.16666666666666666</v>
      </c>
      <c r="C41">
        <v>90.851799999999997</v>
      </c>
      <c r="D41">
        <v>0.334011</v>
      </c>
      <c r="E41">
        <v>142.59800000000001</v>
      </c>
      <c r="F41">
        <v>1.4869000000000001</v>
      </c>
      <c r="G41">
        <v>-0.520648</v>
      </c>
      <c r="H41">
        <v>31.451599999999999</v>
      </c>
      <c r="I41">
        <v>20</v>
      </c>
    </row>
    <row r="42" spans="1:9">
      <c r="A42" t="s">
        <v>6</v>
      </c>
      <c r="B42" s="20">
        <v>0.20833333333333334</v>
      </c>
      <c r="C42">
        <v>90.846000000000004</v>
      </c>
      <c r="D42">
        <v>0.30693599999999999</v>
      </c>
      <c r="E42">
        <v>142.589</v>
      </c>
      <c r="F42">
        <v>1.4873499999999999</v>
      </c>
      <c r="G42">
        <v>-0.52071500000000004</v>
      </c>
      <c r="H42">
        <v>31.4526</v>
      </c>
      <c r="I42">
        <v>20</v>
      </c>
    </row>
    <row r="43" spans="1:9">
      <c r="A43" t="s">
        <v>6</v>
      </c>
      <c r="B43" s="20">
        <v>0.25</v>
      </c>
      <c r="C43">
        <v>90.877300000000005</v>
      </c>
      <c r="D43">
        <v>0.3483</v>
      </c>
      <c r="E43">
        <v>142.62</v>
      </c>
      <c r="F43">
        <v>1.48749</v>
      </c>
      <c r="G43">
        <v>-0.52042900000000003</v>
      </c>
      <c r="H43">
        <v>31.458100000000002</v>
      </c>
      <c r="I43">
        <v>20</v>
      </c>
    </row>
    <row r="44" spans="1:9">
      <c r="A44" t="s">
        <v>6</v>
      </c>
      <c r="B44" s="20">
        <v>0.29166666666666669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20</v>
      </c>
    </row>
    <row r="45" spans="1:9">
      <c r="A45" t="s">
        <v>6</v>
      </c>
      <c r="B45" s="20">
        <v>0.33333333333333331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20</v>
      </c>
    </row>
    <row r="46" spans="1:9">
      <c r="A46" t="s">
        <v>6</v>
      </c>
      <c r="B46" s="20">
        <v>0.375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20</v>
      </c>
    </row>
    <row r="47" spans="1:9">
      <c r="A47" t="s">
        <v>6</v>
      </c>
      <c r="B47" s="20">
        <v>0.41666666666666669</v>
      </c>
      <c r="C47">
        <v>90.701700000000002</v>
      </c>
      <c r="D47">
        <v>1.11551</v>
      </c>
      <c r="E47">
        <v>142.41</v>
      </c>
      <c r="F47">
        <v>2.0432700000000001</v>
      </c>
      <c r="G47">
        <v>-1.2720499999999999</v>
      </c>
      <c r="H47">
        <v>39.349899999999998</v>
      </c>
      <c r="I47">
        <v>20</v>
      </c>
    </row>
    <row r="48" spans="1:9">
      <c r="A48" t="s">
        <v>6</v>
      </c>
      <c r="B48" s="20">
        <v>0.45833333333333331</v>
      </c>
      <c r="C48">
        <v>90.699100000000001</v>
      </c>
      <c r="D48">
        <v>1.1272200000000001</v>
      </c>
      <c r="E48">
        <v>142.45400000000001</v>
      </c>
      <c r="F48">
        <v>2.0432899999999998</v>
      </c>
      <c r="G48">
        <v>-1.27007</v>
      </c>
      <c r="H48">
        <v>39.333599999999997</v>
      </c>
      <c r="I48">
        <v>20</v>
      </c>
    </row>
    <row r="49" spans="1:9">
      <c r="A49" t="s">
        <v>6</v>
      </c>
      <c r="B49" s="20">
        <v>0.5</v>
      </c>
      <c r="C49">
        <v>90.695700000000002</v>
      </c>
      <c r="D49">
        <v>1.1369199999999999</v>
      </c>
      <c r="E49">
        <v>142.42500000000001</v>
      </c>
      <c r="F49">
        <v>2.0437400000000001</v>
      </c>
      <c r="G49">
        <v>-1.2686599999999999</v>
      </c>
      <c r="H49">
        <v>39.3294</v>
      </c>
      <c r="I49">
        <v>20</v>
      </c>
    </row>
    <row r="50" spans="1:9">
      <c r="A50" t="s">
        <v>6</v>
      </c>
      <c r="B50" s="20">
        <v>0.54166666666666663</v>
      </c>
      <c r="C50">
        <v>90.763599999999997</v>
      </c>
      <c r="D50">
        <v>1.4348000000000001</v>
      </c>
      <c r="E50">
        <v>143.33000000000001</v>
      </c>
      <c r="F50">
        <v>3.23569</v>
      </c>
      <c r="G50">
        <v>-1.31986</v>
      </c>
      <c r="H50">
        <v>43.388599999999997</v>
      </c>
      <c r="I50">
        <v>20</v>
      </c>
    </row>
    <row r="51" spans="1:9">
      <c r="A51" t="s">
        <v>6</v>
      </c>
      <c r="B51" s="20">
        <v>0.58333333333333337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20</v>
      </c>
    </row>
    <row r="52" spans="1:9">
      <c r="A52" t="s">
        <v>6</v>
      </c>
      <c r="B52" s="20">
        <v>0.625</v>
      </c>
      <c r="C52">
        <v>90.559200000000004</v>
      </c>
      <c r="D52">
        <v>3.3535900000000001</v>
      </c>
      <c r="E52">
        <v>-137.495</v>
      </c>
      <c r="F52">
        <v>1.22512</v>
      </c>
      <c r="G52">
        <v>-1.88897</v>
      </c>
      <c r="H52">
        <v>47.166699999999999</v>
      </c>
      <c r="I52">
        <v>20</v>
      </c>
    </row>
    <row r="53" spans="1:9">
      <c r="A53" t="s">
        <v>6</v>
      </c>
      <c r="B53" s="20">
        <v>0.66666666666666663</v>
      </c>
      <c r="C53">
        <v>90.596299999999999</v>
      </c>
      <c r="D53">
        <v>3.33066</v>
      </c>
      <c r="E53">
        <v>-137.46299999999999</v>
      </c>
      <c r="F53">
        <v>1.2251099999999999</v>
      </c>
      <c r="G53">
        <v>-1.89052</v>
      </c>
      <c r="H53">
        <v>47.153700000000001</v>
      </c>
      <c r="I53">
        <v>20</v>
      </c>
    </row>
    <row r="54" spans="1:9">
      <c r="A54" t="s">
        <v>6</v>
      </c>
      <c r="B54" s="20">
        <v>0.70833333333333337</v>
      </c>
      <c r="C54">
        <v>90.287800000000004</v>
      </c>
      <c r="D54">
        <v>3.7929300000000001</v>
      </c>
      <c r="E54">
        <v>-136.768</v>
      </c>
      <c r="F54">
        <v>1.40449</v>
      </c>
      <c r="G54">
        <v>-2.4872000000000001</v>
      </c>
      <c r="H54">
        <v>54.405000000000001</v>
      </c>
      <c r="I54">
        <v>20</v>
      </c>
    </row>
    <row r="55" spans="1:9">
      <c r="A55" t="s">
        <v>6</v>
      </c>
      <c r="B55" s="20">
        <v>0.75</v>
      </c>
      <c r="C55">
        <v>90.32</v>
      </c>
      <c r="D55">
        <v>3.7155200000000002</v>
      </c>
      <c r="E55">
        <v>-136.738</v>
      </c>
      <c r="F55">
        <v>1.4041699999999999</v>
      </c>
      <c r="G55">
        <v>-2.4881799999999998</v>
      </c>
      <c r="H55">
        <v>54.406999999999996</v>
      </c>
      <c r="I55">
        <v>20</v>
      </c>
    </row>
    <row r="56" spans="1:9">
      <c r="A56" t="s">
        <v>6</v>
      </c>
      <c r="B56" s="20">
        <v>0.79166666666666663</v>
      </c>
      <c r="C56">
        <v>90.794799999999995</v>
      </c>
      <c r="D56">
        <v>3.02325</v>
      </c>
      <c r="E56">
        <v>139.33600000000001</v>
      </c>
      <c r="F56">
        <v>1.29423</v>
      </c>
      <c r="G56">
        <v>-3.1262500000000002</v>
      </c>
      <c r="H56">
        <v>62.245800000000003</v>
      </c>
      <c r="I56">
        <v>20</v>
      </c>
    </row>
    <row r="57" spans="1:9">
      <c r="A57" t="s">
        <v>6</v>
      </c>
      <c r="B57" s="20">
        <v>0.83333333333333337</v>
      </c>
      <c r="C57">
        <v>90.781000000000006</v>
      </c>
      <c r="D57">
        <v>2.9862500000000001</v>
      </c>
      <c r="E57">
        <v>139.273</v>
      </c>
      <c r="F57">
        <v>1.29674</v>
      </c>
      <c r="G57">
        <v>-3.1261999999999999</v>
      </c>
      <c r="H57">
        <v>62.254899999999999</v>
      </c>
      <c r="I57">
        <v>20</v>
      </c>
    </row>
    <row r="58" spans="1:9">
      <c r="A58" t="s">
        <v>6</v>
      </c>
      <c r="B58" s="20">
        <v>0.875</v>
      </c>
      <c r="C58">
        <v>91.001300000000001</v>
      </c>
      <c r="D58">
        <v>2.9862299999999999</v>
      </c>
      <c r="E58">
        <v>-137.452</v>
      </c>
      <c r="F58">
        <v>0.47859200000000002</v>
      </c>
      <c r="G58">
        <v>-3.9087999999999998</v>
      </c>
      <c r="H58">
        <v>69.638300000000001</v>
      </c>
      <c r="I58">
        <v>20</v>
      </c>
    </row>
    <row r="59" spans="1:9">
      <c r="A59" t="s">
        <v>6</v>
      </c>
      <c r="B59" s="20">
        <v>0.91666666666666663</v>
      </c>
      <c r="C59">
        <v>91.051100000000005</v>
      </c>
      <c r="D59">
        <v>2.9438900000000001</v>
      </c>
      <c r="E59">
        <v>-137.39500000000001</v>
      </c>
      <c r="F59">
        <v>0.48084300000000002</v>
      </c>
      <c r="G59">
        <v>-3.9108800000000001</v>
      </c>
      <c r="H59">
        <v>69.642799999999994</v>
      </c>
      <c r="I59">
        <v>20</v>
      </c>
    </row>
    <row r="60" spans="1:9">
      <c r="A60" t="s">
        <v>6</v>
      </c>
      <c r="B60" s="20">
        <v>0.95833333333333337</v>
      </c>
      <c r="C60">
        <v>90.832999999999998</v>
      </c>
      <c r="D60">
        <v>3.0925600000000002</v>
      </c>
      <c r="E60">
        <v>-137.81</v>
      </c>
      <c r="F60">
        <v>0.68109500000000001</v>
      </c>
      <c r="G60">
        <v>-4.5548200000000003</v>
      </c>
      <c r="H60">
        <v>78.210300000000004</v>
      </c>
      <c r="I60">
        <v>20</v>
      </c>
    </row>
    <row r="61" spans="1:9">
      <c r="A61" t="s">
        <v>6</v>
      </c>
      <c r="B61" s="21">
        <v>1</v>
      </c>
      <c r="C61">
        <v>90.866600000000005</v>
      </c>
      <c r="D61">
        <v>3.11294</v>
      </c>
      <c r="E61">
        <v>-137.738</v>
      </c>
      <c r="F61">
        <v>0.68385499999999999</v>
      </c>
      <c r="G61">
        <v>-4.5514700000000001</v>
      </c>
      <c r="H61">
        <v>78.184899999999999</v>
      </c>
      <c r="I61">
        <v>20</v>
      </c>
    </row>
    <row r="62" spans="1:9">
      <c r="A62" t="s">
        <v>6</v>
      </c>
      <c r="B62" s="21">
        <v>1.0416666666666667</v>
      </c>
      <c r="C62">
        <v>90.733800000000002</v>
      </c>
      <c r="D62">
        <v>6.6338699999999999</v>
      </c>
      <c r="E62">
        <v>-137.97399999999999</v>
      </c>
      <c r="F62">
        <v>0.38946700000000001</v>
      </c>
      <c r="G62">
        <v>-5.3259600000000002</v>
      </c>
      <c r="H62">
        <v>86.321799999999996</v>
      </c>
      <c r="I62">
        <v>20</v>
      </c>
    </row>
    <row r="63" spans="1:9">
      <c r="A63" t="s">
        <v>6</v>
      </c>
      <c r="B63" s="21">
        <v>1.0833333333333333</v>
      </c>
      <c r="C63">
        <v>90.730599999999995</v>
      </c>
      <c r="D63">
        <v>6.5402899999999997</v>
      </c>
      <c r="E63">
        <v>-137.899</v>
      </c>
      <c r="F63">
        <v>0.39033299999999999</v>
      </c>
      <c r="G63">
        <v>-5.3225800000000003</v>
      </c>
      <c r="H63">
        <v>86.341300000000004</v>
      </c>
      <c r="I63">
        <v>20</v>
      </c>
    </row>
    <row r="64" spans="1:9">
      <c r="A64" t="s">
        <v>6</v>
      </c>
      <c r="B64" s="21">
        <v>1.125</v>
      </c>
      <c r="C64">
        <v>91.1935</v>
      </c>
      <c r="D64">
        <v>3.2593999999999999</v>
      </c>
      <c r="E64">
        <v>-137.471</v>
      </c>
      <c r="F64">
        <v>0.82825700000000002</v>
      </c>
      <c r="G64">
        <v>-6.1299799999999998</v>
      </c>
      <c r="H64">
        <v>93.740799999999993</v>
      </c>
      <c r="I64">
        <v>20</v>
      </c>
    </row>
    <row r="65" spans="1:9">
      <c r="A65" t="s">
        <v>6</v>
      </c>
      <c r="B65" s="21">
        <v>1.1666666666666667</v>
      </c>
      <c r="C65">
        <v>91.486199999999997</v>
      </c>
      <c r="D65">
        <v>2.8887999999999998</v>
      </c>
      <c r="E65">
        <v>-137.53100000000001</v>
      </c>
      <c r="F65">
        <v>0.83556399999999997</v>
      </c>
      <c r="G65">
        <v>-6.1337999999999999</v>
      </c>
      <c r="H65">
        <v>93.750500000000002</v>
      </c>
      <c r="I65">
        <v>20</v>
      </c>
    </row>
    <row r="66" spans="1:9">
      <c r="A66" t="s">
        <v>6</v>
      </c>
      <c r="B66" s="21">
        <v>1.2083333333333333</v>
      </c>
      <c r="C66">
        <v>91.033699999999996</v>
      </c>
      <c r="D66">
        <v>-0.69767699999999999</v>
      </c>
      <c r="E66">
        <v>-135.989</v>
      </c>
      <c r="F66">
        <v>3.6526800000000001</v>
      </c>
      <c r="G66">
        <v>5.6822800000000004</v>
      </c>
      <c r="H66">
        <v>102.309</v>
      </c>
      <c r="I66">
        <v>20</v>
      </c>
    </row>
    <row r="67" spans="1:9">
      <c r="A67" t="s">
        <v>6</v>
      </c>
      <c r="B67" s="21">
        <v>1.25</v>
      </c>
      <c r="C67">
        <v>91.031800000000004</v>
      </c>
      <c r="D67">
        <v>-0.49021199999999998</v>
      </c>
      <c r="E67">
        <v>-135.92099999999999</v>
      </c>
      <c r="F67">
        <v>3.64825</v>
      </c>
      <c r="G67">
        <v>5.6747399999999999</v>
      </c>
      <c r="H67">
        <v>102.164</v>
      </c>
      <c r="I67">
        <v>20</v>
      </c>
    </row>
    <row r="68" spans="1:9">
      <c r="A68" t="s">
        <v>6</v>
      </c>
      <c r="B68" s="21">
        <v>1.2916666666666667</v>
      </c>
      <c r="C68">
        <v>91.312399999999997</v>
      </c>
      <c r="D68">
        <v>-3.7011799999999999</v>
      </c>
      <c r="E68">
        <v>-134.96700000000001</v>
      </c>
      <c r="F68">
        <v>3.52983</v>
      </c>
      <c r="G68">
        <v>6.16709</v>
      </c>
      <c r="H68">
        <v>108.90300000000001</v>
      </c>
      <c r="I68">
        <v>20</v>
      </c>
    </row>
    <row r="69" spans="1:9">
      <c r="A69" t="s">
        <v>6</v>
      </c>
      <c r="B69" s="21">
        <v>1.3333333333333333</v>
      </c>
      <c r="C69">
        <v>91.537599999999998</v>
      </c>
      <c r="D69">
        <v>-4.0441099999999999</v>
      </c>
      <c r="E69">
        <v>-135.03299999999999</v>
      </c>
      <c r="F69">
        <v>3.5314800000000002</v>
      </c>
      <c r="G69">
        <v>6.16411</v>
      </c>
      <c r="H69">
        <v>108.80200000000001</v>
      </c>
      <c r="I69">
        <v>20</v>
      </c>
    </row>
    <row r="70" spans="1:9">
      <c r="A70" t="s">
        <v>6</v>
      </c>
      <c r="B70" s="21">
        <v>1.375</v>
      </c>
      <c r="C70">
        <v>90.278999999999996</v>
      </c>
      <c r="D70">
        <v>-1.04129</v>
      </c>
      <c r="E70">
        <v>-137.52500000000001</v>
      </c>
      <c r="F70">
        <v>4.2524600000000001</v>
      </c>
      <c r="G70">
        <v>6.2327899999999996</v>
      </c>
      <c r="H70">
        <v>117.774</v>
      </c>
      <c r="I70">
        <v>20</v>
      </c>
    </row>
    <row r="71" spans="1:9">
      <c r="A71" t="s">
        <v>6</v>
      </c>
      <c r="B71" s="21">
        <v>1.4166666666666667</v>
      </c>
      <c r="C71">
        <v>90.6036</v>
      </c>
      <c r="D71">
        <v>-1.7775099999999999</v>
      </c>
      <c r="E71">
        <v>-137.33699999999999</v>
      </c>
      <c r="F71">
        <v>4.2524800000000003</v>
      </c>
      <c r="G71">
        <v>6.2419200000000004</v>
      </c>
      <c r="H71">
        <v>117.785</v>
      </c>
      <c r="I71">
        <v>20</v>
      </c>
    </row>
    <row r="73" spans="1:9">
      <c r="A73" t="s">
        <v>0</v>
      </c>
      <c r="B73" t="s">
        <v>7</v>
      </c>
      <c r="C73" t="s">
        <v>1</v>
      </c>
      <c r="D73" t="s">
        <v>3</v>
      </c>
      <c r="E73" t="s">
        <v>28</v>
      </c>
      <c r="F73" t="s">
        <v>29</v>
      </c>
      <c r="G73" t="s">
        <v>30</v>
      </c>
    </row>
    <row r="74" spans="1:9">
      <c r="A74" t="s">
        <v>6</v>
      </c>
      <c r="B74" s="20">
        <v>4.1666666666666664E-2</v>
      </c>
      <c r="C74">
        <v>91.042599999999993</v>
      </c>
      <c r="D74">
        <v>-1.68154</v>
      </c>
      <c r="E74">
        <v>179.40299999999999</v>
      </c>
      <c r="F74">
        <v>-0.113388</v>
      </c>
      <c r="G74">
        <v>-0.41615999999999997</v>
      </c>
      <c r="H74">
        <v>36.8322</v>
      </c>
      <c r="I74">
        <v>20</v>
      </c>
    </row>
    <row r="75" spans="1:9">
      <c r="A75" t="s">
        <v>6</v>
      </c>
      <c r="B75" s="20">
        <v>8.3333333333333329E-2</v>
      </c>
      <c r="C75">
        <v>91.049099999999996</v>
      </c>
      <c r="D75">
        <v>-1.42076</v>
      </c>
      <c r="E75">
        <v>179.512</v>
      </c>
      <c r="F75">
        <v>-0.11403199999999999</v>
      </c>
      <c r="G75">
        <v>-0.41370299999999999</v>
      </c>
      <c r="H75">
        <v>36.812899999999999</v>
      </c>
      <c r="I75">
        <v>20</v>
      </c>
    </row>
    <row r="76" spans="1:9">
      <c r="A76" t="s">
        <v>6</v>
      </c>
      <c r="B76" s="20">
        <v>0.125</v>
      </c>
      <c r="C76">
        <v>91.069900000000004</v>
      </c>
      <c r="D76">
        <v>-1.2684800000000001</v>
      </c>
      <c r="E76">
        <v>179.71299999999999</v>
      </c>
      <c r="F76">
        <v>-0.11508500000000001</v>
      </c>
      <c r="G76">
        <v>-0.41172500000000001</v>
      </c>
      <c r="H76">
        <v>36.810899999999997</v>
      </c>
      <c r="I76">
        <v>20</v>
      </c>
    </row>
    <row r="77" spans="1:9">
      <c r="A77" t="s">
        <v>6</v>
      </c>
      <c r="B77" s="20">
        <v>0.16666666666666666</v>
      </c>
      <c r="C77">
        <v>91.084999999999994</v>
      </c>
      <c r="D77">
        <v>0.581924</v>
      </c>
      <c r="E77">
        <v>179.93899999999999</v>
      </c>
      <c r="F77">
        <v>0.75659399999999999</v>
      </c>
      <c r="G77">
        <v>-0.78044599999999997</v>
      </c>
      <c r="H77">
        <v>41.943600000000004</v>
      </c>
      <c r="I77">
        <v>20</v>
      </c>
    </row>
    <row r="78" spans="1:9">
      <c r="A78" t="s">
        <v>6</v>
      </c>
      <c r="B78" s="20">
        <v>0.20833333333333334</v>
      </c>
      <c r="C78">
        <v>91.082999999999998</v>
      </c>
      <c r="D78">
        <v>0.75165099999999996</v>
      </c>
      <c r="E78">
        <v>179.755</v>
      </c>
      <c r="F78">
        <v>0.75894300000000003</v>
      </c>
      <c r="G78">
        <v>-0.77850200000000003</v>
      </c>
      <c r="H78">
        <v>41.945399999999999</v>
      </c>
      <c r="I78">
        <v>20</v>
      </c>
    </row>
    <row r="79" spans="1:9">
      <c r="A79" t="s">
        <v>6</v>
      </c>
      <c r="B79" s="20">
        <v>0.25</v>
      </c>
      <c r="C79">
        <v>91.106200000000001</v>
      </c>
      <c r="D79">
        <v>0.67154700000000001</v>
      </c>
      <c r="E79">
        <v>179.81</v>
      </c>
      <c r="F79">
        <v>0.75848400000000005</v>
      </c>
      <c r="G79">
        <v>-0.77945900000000001</v>
      </c>
      <c r="H79">
        <v>41.943100000000001</v>
      </c>
      <c r="I79">
        <v>20</v>
      </c>
    </row>
    <row r="80" spans="1:9">
      <c r="A80" t="s">
        <v>6</v>
      </c>
      <c r="B80" s="20">
        <v>0.29166666666666669</v>
      </c>
      <c r="C80">
        <v>91.07</v>
      </c>
      <c r="D80">
        <v>-1.6437200000000001</v>
      </c>
      <c r="E80">
        <v>-177.80699999999999</v>
      </c>
      <c r="F80">
        <v>0.81548200000000004</v>
      </c>
      <c r="G80">
        <v>-1.2431399999999999</v>
      </c>
      <c r="H80">
        <v>47.253900000000002</v>
      </c>
      <c r="I80">
        <v>20</v>
      </c>
    </row>
    <row r="81" spans="1:9">
      <c r="A81" t="s">
        <v>6</v>
      </c>
      <c r="B81" s="20">
        <v>0.33333333333333331</v>
      </c>
      <c r="C81">
        <v>91.083500000000001</v>
      </c>
      <c r="D81">
        <v>-1.26007</v>
      </c>
      <c r="E81">
        <v>-177.74</v>
      </c>
      <c r="F81">
        <v>0.81778399999999996</v>
      </c>
      <c r="G81">
        <v>-1.23895</v>
      </c>
      <c r="H81">
        <v>47.260599999999997</v>
      </c>
      <c r="I81">
        <v>20</v>
      </c>
    </row>
    <row r="82" spans="1:9">
      <c r="A82" t="s">
        <v>6</v>
      </c>
      <c r="B82" s="20">
        <v>0.375</v>
      </c>
      <c r="C82">
        <v>91.055599999999998</v>
      </c>
      <c r="D82">
        <v>-1.6052500000000001</v>
      </c>
      <c r="E82">
        <v>-177.898</v>
      </c>
      <c r="F82">
        <v>0.81510099999999996</v>
      </c>
      <c r="G82">
        <v>-1.24108</v>
      </c>
      <c r="H82">
        <v>47.226199999999999</v>
      </c>
      <c r="I82">
        <v>20</v>
      </c>
    </row>
    <row r="83" spans="1:9">
      <c r="A83" t="s">
        <v>6</v>
      </c>
      <c r="B83" s="20">
        <v>0.41666666666666669</v>
      </c>
      <c r="C83">
        <v>91.039000000000001</v>
      </c>
      <c r="D83">
        <v>-0.97534500000000002</v>
      </c>
      <c r="E83">
        <v>-179.17599999999999</v>
      </c>
      <c r="F83">
        <v>1.3923300000000001</v>
      </c>
      <c r="G83">
        <v>-1.61192</v>
      </c>
      <c r="H83">
        <v>52.604300000000002</v>
      </c>
      <c r="I83">
        <v>20</v>
      </c>
    </row>
    <row r="84" spans="1:9">
      <c r="A84" t="s">
        <v>6</v>
      </c>
      <c r="B84" s="20">
        <v>0.45833333333333331</v>
      </c>
      <c r="C84">
        <v>91.042900000000003</v>
      </c>
      <c r="D84">
        <v>-1.37904</v>
      </c>
      <c r="E84">
        <v>-179.136</v>
      </c>
      <c r="F84">
        <v>1.39174</v>
      </c>
      <c r="G84">
        <v>-1.61236</v>
      </c>
      <c r="H84">
        <v>52.555500000000002</v>
      </c>
      <c r="I84">
        <v>20</v>
      </c>
    </row>
    <row r="85" spans="1:9">
      <c r="A85" t="s">
        <v>6</v>
      </c>
      <c r="B85" s="20">
        <v>0.5</v>
      </c>
      <c r="C85">
        <v>91.038399999999996</v>
      </c>
      <c r="D85">
        <v>-1.2839499999999999</v>
      </c>
      <c r="E85">
        <v>-178.97399999999999</v>
      </c>
      <c r="F85">
        <v>1.39127</v>
      </c>
      <c r="G85">
        <v>-1.6106400000000001</v>
      </c>
      <c r="H85">
        <v>52.563800000000001</v>
      </c>
      <c r="I85">
        <v>20</v>
      </c>
    </row>
    <row r="86" spans="1:9">
      <c r="A86" t="s">
        <v>6</v>
      </c>
      <c r="B86" s="20">
        <v>0.54166666666666663</v>
      </c>
      <c r="C86">
        <v>90.8827</v>
      </c>
      <c r="D86">
        <v>2.5507399999999998</v>
      </c>
      <c r="E86">
        <v>-177.24</v>
      </c>
      <c r="F86">
        <v>2.9163999999999999</v>
      </c>
      <c r="G86">
        <v>-1.6715800000000001</v>
      </c>
      <c r="H86">
        <v>58.195399999999999</v>
      </c>
      <c r="I86">
        <v>20</v>
      </c>
    </row>
    <row r="87" spans="1:9">
      <c r="A87" t="s">
        <v>6</v>
      </c>
      <c r="B87" s="20">
        <v>0.58333333333333337</v>
      </c>
      <c r="C87">
        <v>90.872</v>
      </c>
      <c r="D87">
        <v>2.35311</v>
      </c>
      <c r="E87">
        <v>-176.69800000000001</v>
      </c>
      <c r="F87">
        <v>2.9090500000000001</v>
      </c>
      <c r="G87">
        <v>-1.6744600000000001</v>
      </c>
      <c r="H87">
        <v>58.180500000000002</v>
      </c>
      <c r="I87">
        <v>20</v>
      </c>
    </row>
    <row r="88" spans="1:9">
      <c r="A88" t="s">
        <v>6</v>
      </c>
      <c r="B88" s="20">
        <v>0.625</v>
      </c>
      <c r="C88">
        <v>91.063800000000001</v>
      </c>
      <c r="D88">
        <v>-0.59936199999999995</v>
      </c>
      <c r="E88">
        <v>-176.66399999999999</v>
      </c>
      <c r="F88">
        <v>0.842005</v>
      </c>
      <c r="G88">
        <v>-2.2955899999999998</v>
      </c>
      <c r="H88">
        <v>63.228299999999997</v>
      </c>
      <c r="I88">
        <v>20</v>
      </c>
    </row>
    <row r="89" spans="1:9">
      <c r="A89" t="s">
        <v>6</v>
      </c>
      <c r="B89" s="20">
        <v>0.66666666666666663</v>
      </c>
      <c r="C89">
        <v>91.092699999999994</v>
      </c>
      <c r="D89">
        <v>-0.51465899999999998</v>
      </c>
      <c r="E89">
        <v>-176.59200000000001</v>
      </c>
      <c r="F89">
        <v>0.84219599999999994</v>
      </c>
      <c r="G89">
        <v>-2.2967499999999998</v>
      </c>
      <c r="H89">
        <v>63.226799999999997</v>
      </c>
      <c r="I89">
        <v>20</v>
      </c>
    </row>
    <row r="90" spans="1:9">
      <c r="A90" t="s">
        <v>6</v>
      </c>
      <c r="B90" s="20">
        <v>0.70833333333333337</v>
      </c>
      <c r="C90">
        <v>90.475499999999997</v>
      </c>
      <c r="D90">
        <v>5.3752199999999997</v>
      </c>
      <c r="E90">
        <v>-170.09899999999999</v>
      </c>
      <c r="F90">
        <v>0.82805899999999999</v>
      </c>
      <c r="G90">
        <v>-2.9117999999999999</v>
      </c>
      <c r="H90">
        <v>72.841999999999999</v>
      </c>
      <c r="I90">
        <v>20</v>
      </c>
    </row>
    <row r="91" spans="1:9">
      <c r="A91" t="s">
        <v>6</v>
      </c>
      <c r="B91" s="20">
        <v>0.75</v>
      </c>
      <c r="C91">
        <v>90.489099999999993</v>
      </c>
      <c r="D91">
        <v>5.2869299999999999</v>
      </c>
      <c r="E91">
        <v>-170.01</v>
      </c>
      <c r="F91">
        <v>0.82723800000000003</v>
      </c>
      <c r="G91">
        <v>-2.9133300000000002</v>
      </c>
      <c r="H91">
        <v>72.857299999999995</v>
      </c>
      <c r="I91">
        <v>20</v>
      </c>
    </row>
    <row r="92" spans="1:9">
      <c r="A92" t="s">
        <v>6</v>
      </c>
      <c r="B92" s="20">
        <v>0.79166666666666663</v>
      </c>
      <c r="C92">
        <v>91.1417</v>
      </c>
      <c r="D92">
        <v>-2.55044</v>
      </c>
      <c r="E92">
        <v>-173.047</v>
      </c>
      <c r="F92">
        <v>-4.5266300000000002E-2</v>
      </c>
      <c r="G92">
        <v>-3.6639200000000001</v>
      </c>
      <c r="H92">
        <v>83.576599999999999</v>
      </c>
      <c r="I92">
        <v>20</v>
      </c>
    </row>
    <row r="93" spans="1:9">
      <c r="A93" t="s">
        <v>6</v>
      </c>
      <c r="B93" s="20">
        <v>0.83333333333333337</v>
      </c>
      <c r="C93">
        <v>91.104900000000001</v>
      </c>
      <c r="D93">
        <v>-2.0940699999999999</v>
      </c>
      <c r="E93">
        <v>-173.166</v>
      </c>
      <c r="F93">
        <v>-4.1627499999999998E-2</v>
      </c>
      <c r="G93">
        <v>-3.6648299999999998</v>
      </c>
      <c r="H93">
        <v>83.667500000000004</v>
      </c>
      <c r="I93">
        <v>20</v>
      </c>
    </row>
    <row r="94" spans="1:9">
      <c r="A94" t="s">
        <v>6</v>
      </c>
      <c r="B94" s="20">
        <v>0.875</v>
      </c>
      <c r="C94">
        <v>91.340199999999996</v>
      </c>
      <c r="D94">
        <v>-2.1741899999999998</v>
      </c>
      <c r="E94">
        <v>-171.10499999999999</v>
      </c>
      <c r="F94">
        <v>-0.81785399999999997</v>
      </c>
      <c r="G94">
        <v>-4.4946299999999999</v>
      </c>
      <c r="H94">
        <v>93.519800000000004</v>
      </c>
      <c r="I94">
        <v>20</v>
      </c>
    </row>
    <row r="95" spans="1:9">
      <c r="A95" t="s">
        <v>6</v>
      </c>
      <c r="B95" s="20">
        <v>0.91666666666666663</v>
      </c>
      <c r="C95">
        <v>91.401600000000002</v>
      </c>
      <c r="D95">
        <v>-2.1781199999999998</v>
      </c>
      <c r="E95">
        <v>-170.571</v>
      </c>
      <c r="F95">
        <v>-0.81696899999999995</v>
      </c>
      <c r="G95">
        <v>-4.4948600000000001</v>
      </c>
      <c r="H95">
        <v>93.491100000000003</v>
      </c>
      <c r="I95">
        <v>20</v>
      </c>
    </row>
    <row r="96" spans="1:9">
      <c r="A96" t="s">
        <v>6</v>
      </c>
      <c r="B96" s="20">
        <v>0.95833333333333337</v>
      </c>
      <c r="C96">
        <v>91.109300000000005</v>
      </c>
      <c r="D96">
        <v>-1.75535</v>
      </c>
      <c r="E96">
        <v>-172.178</v>
      </c>
      <c r="F96">
        <v>-0.76695000000000002</v>
      </c>
      <c r="G96">
        <v>-5.1933600000000002</v>
      </c>
      <c r="H96">
        <v>104.792</v>
      </c>
      <c r="I96">
        <v>20</v>
      </c>
    </row>
    <row r="97" spans="1:9">
      <c r="A97" t="s">
        <v>6</v>
      </c>
      <c r="B97" s="21">
        <v>1</v>
      </c>
      <c r="C97">
        <v>91.169700000000006</v>
      </c>
      <c r="D97">
        <v>-1.7958400000000001</v>
      </c>
      <c r="E97">
        <v>-171.76499999999999</v>
      </c>
      <c r="F97">
        <v>-0.76418299999999995</v>
      </c>
      <c r="G97">
        <v>-5.1899300000000004</v>
      </c>
      <c r="H97">
        <v>104.75700000000001</v>
      </c>
      <c r="I97">
        <v>20</v>
      </c>
    </row>
    <row r="98" spans="1:9">
      <c r="A98" t="s">
        <v>6</v>
      </c>
      <c r="B98" s="21">
        <v>1.0416666666666667</v>
      </c>
      <c r="C98">
        <v>91.229299999999995</v>
      </c>
      <c r="D98">
        <v>10.772600000000001</v>
      </c>
      <c r="E98">
        <v>-170.411</v>
      </c>
      <c r="F98">
        <v>-1.3656999999999999</v>
      </c>
      <c r="G98">
        <v>-5.9618900000000004</v>
      </c>
      <c r="H98">
        <v>115.13500000000001</v>
      </c>
      <c r="I98">
        <v>20</v>
      </c>
    </row>
    <row r="99" spans="1:9">
      <c r="A99" t="s">
        <v>6</v>
      </c>
      <c r="B99" s="21">
        <v>1.0833333333333333</v>
      </c>
      <c r="C99">
        <v>91.211200000000005</v>
      </c>
      <c r="D99">
        <v>10.366899999999999</v>
      </c>
      <c r="E99">
        <v>-170.15899999999999</v>
      </c>
      <c r="F99">
        <v>-1.3665099999999999</v>
      </c>
      <c r="G99">
        <v>-5.9630299999999998</v>
      </c>
      <c r="H99">
        <v>115.221</v>
      </c>
      <c r="I99">
        <v>20</v>
      </c>
    </row>
    <row r="100" spans="1:9">
      <c r="A100" t="s">
        <v>6</v>
      </c>
      <c r="B100" s="21">
        <v>1.125</v>
      </c>
      <c r="C100">
        <v>91.596400000000003</v>
      </c>
      <c r="D100">
        <v>-2.7304599999999999</v>
      </c>
      <c r="E100">
        <v>-169.989</v>
      </c>
      <c r="F100">
        <v>-0.97403899999999999</v>
      </c>
      <c r="G100">
        <v>-6.87608</v>
      </c>
      <c r="H100">
        <v>125.41500000000001</v>
      </c>
      <c r="I100">
        <v>20</v>
      </c>
    </row>
    <row r="101" spans="1:9">
      <c r="A101" t="s">
        <v>6</v>
      </c>
      <c r="B101" s="21">
        <v>1.1666666666666667</v>
      </c>
      <c r="C101">
        <v>91.962199999999996</v>
      </c>
      <c r="D101">
        <v>-4.4636800000000001</v>
      </c>
      <c r="E101">
        <v>-169.28100000000001</v>
      </c>
      <c r="F101">
        <v>-0.96357899999999996</v>
      </c>
      <c r="G101">
        <v>-6.8618300000000003</v>
      </c>
      <c r="H101">
        <v>125.017</v>
      </c>
      <c r="I101">
        <v>20</v>
      </c>
    </row>
    <row r="102" spans="1:9">
      <c r="A102" t="s">
        <v>6</v>
      </c>
      <c r="B102" s="21">
        <v>1.2083333333333333</v>
      </c>
      <c r="C102">
        <v>91.265199999999993</v>
      </c>
      <c r="D102">
        <v>4.3262299999999998</v>
      </c>
      <c r="E102">
        <v>-169.09700000000001</v>
      </c>
      <c r="F102">
        <v>2.5593599999999999</v>
      </c>
      <c r="G102">
        <v>4.8095299999999996</v>
      </c>
      <c r="H102">
        <v>136.77099999999999</v>
      </c>
      <c r="I102">
        <v>20</v>
      </c>
    </row>
    <row r="103" spans="1:9">
      <c r="A103" t="s">
        <v>6</v>
      </c>
      <c r="B103" s="21">
        <v>1.25</v>
      </c>
      <c r="C103">
        <v>91.264600000000002</v>
      </c>
      <c r="D103">
        <v>4.8077100000000002</v>
      </c>
      <c r="E103">
        <v>-168.63</v>
      </c>
      <c r="F103">
        <v>2.5542500000000001</v>
      </c>
      <c r="G103">
        <v>4.8014900000000003</v>
      </c>
      <c r="H103">
        <v>136.5</v>
      </c>
      <c r="I103">
        <v>20</v>
      </c>
    </row>
    <row r="104" spans="1:9">
      <c r="A104" t="s">
        <v>6</v>
      </c>
      <c r="B104" s="21">
        <v>1.2916666666666667</v>
      </c>
      <c r="C104">
        <v>91.736199999999997</v>
      </c>
      <c r="D104">
        <v>-6.5828499999999996</v>
      </c>
      <c r="E104">
        <v>-165.411</v>
      </c>
      <c r="F104">
        <v>2.2315900000000002</v>
      </c>
      <c r="G104">
        <v>5.2292199999999998</v>
      </c>
      <c r="H104">
        <v>146.131</v>
      </c>
      <c r="I104">
        <v>20</v>
      </c>
    </row>
    <row r="105" spans="1:9">
      <c r="A105" t="s">
        <v>6</v>
      </c>
      <c r="B105" s="21">
        <v>1.3333333333333333</v>
      </c>
      <c r="C105">
        <v>92.011200000000002</v>
      </c>
      <c r="D105">
        <v>-7.7502700000000004</v>
      </c>
      <c r="E105">
        <v>-165.24799999999999</v>
      </c>
      <c r="F105">
        <v>2.2318099999999998</v>
      </c>
      <c r="G105">
        <v>5.2153400000000003</v>
      </c>
      <c r="H105">
        <v>145.733</v>
      </c>
      <c r="I105">
        <v>20</v>
      </c>
    </row>
    <row r="106" spans="1:9">
      <c r="A106" t="s">
        <v>6</v>
      </c>
      <c r="B106" s="21">
        <v>1.375</v>
      </c>
      <c r="C106">
        <v>90.129900000000006</v>
      </c>
      <c r="D106">
        <v>9.7915600000000005</v>
      </c>
      <c r="E106">
        <v>-173.137</v>
      </c>
      <c r="F106">
        <v>2.9401600000000001</v>
      </c>
      <c r="G106">
        <v>5.1663100000000002</v>
      </c>
      <c r="H106">
        <v>155.24799999999999</v>
      </c>
      <c r="I106">
        <v>20</v>
      </c>
    </row>
    <row r="107" spans="1:9">
      <c r="A107" t="s">
        <v>6</v>
      </c>
      <c r="B107" s="21">
        <v>1.4166666666666667</v>
      </c>
      <c r="C107">
        <v>90.5428</v>
      </c>
      <c r="D107">
        <v>7.6856799999999996</v>
      </c>
      <c r="E107">
        <v>-175.44399999999999</v>
      </c>
      <c r="F107">
        <v>2.96441</v>
      </c>
      <c r="G107">
        <v>5.2035999999999998</v>
      </c>
      <c r="H107">
        <v>156.22499999999999</v>
      </c>
      <c r="I107">
        <v>20</v>
      </c>
    </row>
    <row r="109" spans="1:9">
      <c r="A109" t="s">
        <v>0</v>
      </c>
      <c r="B109" t="s">
        <v>7</v>
      </c>
      <c r="C109" t="s">
        <v>1</v>
      </c>
      <c r="D109" t="s">
        <v>3</v>
      </c>
      <c r="E109" t="s">
        <v>28</v>
      </c>
      <c r="F109" t="s">
        <v>32</v>
      </c>
    </row>
    <row r="110" spans="1:9">
      <c r="A110" t="s">
        <v>6</v>
      </c>
      <c r="B110" s="20">
        <v>4.1666666666666664E-2</v>
      </c>
      <c r="C110">
        <v>91.111800000000002</v>
      </c>
      <c r="D110">
        <v>-2.5</v>
      </c>
      <c r="E110">
        <v>178.95099999999999</v>
      </c>
      <c r="F110">
        <v>1.1725000000000001</v>
      </c>
      <c r="G110">
        <v>-0.101045</v>
      </c>
      <c r="H110">
        <v>36.150700000000001</v>
      </c>
      <c r="I110">
        <v>20</v>
      </c>
    </row>
    <row r="111" spans="1:9">
      <c r="A111" t="s">
        <v>6</v>
      </c>
      <c r="B111" s="20">
        <v>8.3333333333333329E-2</v>
      </c>
      <c r="C111">
        <v>91.115099999999998</v>
      </c>
      <c r="D111">
        <v>-2.1052200000000001</v>
      </c>
      <c r="E111">
        <v>179.07900000000001</v>
      </c>
      <c r="F111">
        <v>1.1709499999999999</v>
      </c>
      <c r="G111">
        <v>-9.7244300000000006E-2</v>
      </c>
      <c r="H111">
        <v>36.135800000000003</v>
      </c>
      <c r="I111">
        <v>20</v>
      </c>
    </row>
    <row r="112" spans="1:9">
      <c r="A112" t="s">
        <v>6</v>
      </c>
      <c r="B112" s="20">
        <v>0.125</v>
      </c>
      <c r="C112">
        <v>91.134</v>
      </c>
      <c r="D112">
        <v>-1.97438</v>
      </c>
      <c r="E112">
        <v>179.19399999999999</v>
      </c>
      <c r="F112">
        <v>1.17065</v>
      </c>
      <c r="G112">
        <v>-9.5502799999999999E-2</v>
      </c>
      <c r="H112">
        <v>36.135300000000001</v>
      </c>
      <c r="I112">
        <v>20</v>
      </c>
    </row>
    <row r="113" spans="1:9">
      <c r="A113" t="s">
        <v>6</v>
      </c>
      <c r="B113" s="20">
        <v>0.16666666666666666</v>
      </c>
      <c r="C113">
        <v>91.238</v>
      </c>
      <c r="D113">
        <v>-0.87160899999999997</v>
      </c>
      <c r="E113">
        <v>179.137</v>
      </c>
      <c r="F113">
        <v>2.21441</v>
      </c>
      <c r="G113">
        <v>-0.41924800000000001</v>
      </c>
      <c r="H113">
        <v>41.082999999999998</v>
      </c>
      <c r="I113">
        <v>20</v>
      </c>
    </row>
    <row r="114" spans="1:9">
      <c r="A114" t="s">
        <v>6</v>
      </c>
      <c r="B114" s="20">
        <v>0.20833333333333334</v>
      </c>
      <c r="C114">
        <v>91.2316</v>
      </c>
      <c r="D114">
        <v>-0.78986599999999996</v>
      </c>
      <c r="E114">
        <v>179.012</v>
      </c>
      <c r="F114">
        <v>2.2166899999999998</v>
      </c>
      <c r="G114">
        <v>-0.41820099999999999</v>
      </c>
      <c r="H114">
        <v>41.084899999999998</v>
      </c>
      <c r="I114">
        <v>20</v>
      </c>
    </row>
    <row r="115" spans="1:9">
      <c r="A115" t="s">
        <v>0</v>
      </c>
      <c r="B115" t="s">
        <v>7</v>
      </c>
      <c r="C115" t="s">
        <v>1</v>
      </c>
      <c r="D115" t="s">
        <v>3</v>
      </c>
      <c r="E115" t="s">
        <v>28</v>
      </c>
      <c r="F115" t="s">
        <v>32</v>
      </c>
    </row>
    <row r="116" spans="1:9">
      <c r="A116" t="s">
        <v>6</v>
      </c>
      <c r="B116" s="20">
        <v>4.1666666666666664E-2</v>
      </c>
      <c r="C116">
        <v>91.111800000000002</v>
      </c>
      <c r="D116">
        <v>-2.5</v>
      </c>
      <c r="E116">
        <v>178.95099999999999</v>
      </c>
      <c r="F116">
        <v>1.1725000000000001</v>
      </c>
      <c r="G116">
        <v>-0.101045</v>
      </c>
      <c r="H116">
        <v>36.150700000000001</v>
      </c>
      <c r="I116">
        <v>20</v>
      </c>
    </row>
    <row r="117" spans="1:9">
      <c r="A117" t="s">
        <v>6</v>
      </c>
      <c r="B117" s="20">
        <v>8.3333333333333329E-2</v>
      </c>
      <c r="C117">
        <v>91.115099999999998</v>
      </c>
      <c r="D117">
        <v>-2.1052200000000001</v>
      </c>
      <c r="E117">
        <v>179.07900000000001</v>
      </c>
      <c r="F117">
        <v>1.1709499999999999</v>
      </c>
      <c r="G117">
        <v>-9.7244300000000006E-2</v>
      </c>
      <c r="H117">
        <v>36.135800000000003</v>
      </c>
      <c r="I117">
        <v>20</v>
      </c>
    </row>
    <row r="118" spans="1:9">
      <c r="A118" t="s">
        <v>6</v>
      </c>
      <c r="B118" s="20">
        <v>0.125</v>
      </c>
      <c r="C118">
        <v>91.134</v>
      </c>
      <c r="D118">
        <v>-1.97438</v>
      </c>
      <c r="E118">
        <v>179.19399999999999</v>
      </c>
      <c r="F118">
        <v>1.17065</v>
      </c>
      <c r="G118">
        <v>-9.5502799999999999E-2</v>
      </c>
      <c r="H118">
        <v>36.135300000000001</v>
      </c>
      <c r="I118">
        <v>20</v>
      </c>
    </row>
    <row r="119" spans="1:9">
      <c r="A119" t="s">
        <v>6</v>
      </c>
      <c r="B119" s="20">
        <v>0.16666666666666666</v>
      </c>
      <c r="C119">
        <v>91.238</v>
      </c>
      <c r="D119">
        <v>-0.87160899999999997</v>
      </c>
      <c r="E119">
        <v>179.137</v>
      </c>
      <c r="F119">
        <v>2.21441</v>
      </c>
      <c r="G119">
        <v>-0.41924800000000001</v>
      </c>
      <c r="H119">
        <v>41.082999999999998</v>
      </c>
      <c r="I119">
        <v>20</v>
      </c>
    </row>
    <row r="120" spans="1:9">
      <c r="A120" t="s">
        <v>6</v>
      </c>
      <c r="B120" s="20">
        <v>0.20833333333333334</v>
      </c>
      <c r="C120">
        <v>91.2316</v>
      </c>
      <c r="D120">
        <v>-0.78986599999999996</v>
      </c>
      <c r="E120">
        <v>179.012</v>
      </c>
      <c r="F120">
        <v>2.2166899999999998</v>
      </c>
      <c r="G120">
        <v>-0.41820099999999999</v>
      </c>
      <c r="H120">
        <v>41.084899999999998</v>
      </c>
      <c r="I120">
        <v>20</v>
      </c>
    </row>
    <row r="121" spans="1:9">
      <c r="A121" t="s">
        <v>6</v>
      </c>
      <c r="B121" s="20">
        <v>0.25</v>
      </c>
      <c r="C121">
        <v>91.253200000000007</v>
      </c>
      <c r="D121">
        <v>-0.79664999999999997</v>
      </c>
      <c r="E121">
        <v>179.09</v>
      </c>
      <c r="F121">
        <v>2.21563</v>
      </c>
      <c r="G121">
        <v>-0.41840899999999998</v>
      </c>
      <c r="H121">
        <v>41.083199999999998</v>
      </c>
      <c r="I121">
        <v>20</v>
      </c>
    </row>
    <row r="122" spans="1:9">
      <c r="A122" t="s">
        <v>6</v>
      </c>
      <c r="B122" s="20">
        <v>0.29166666666666669</v>
      </c>
      <c r="C122">
        <v>91.153999999999996</v>
      </c>
      <c r="D122">
        <v>-2.5628000000000002</v>
      </c>
      <c r="E122">
        <v>-179.83099999999999</v>
      </c>
      <c r="F122">
        <v>2.4757400000000001</v>
      </c>
      <c r="G122">
        <v>-0.82182299999999997</v>
      </c>
      <c r="H122">
        <v>46.309699999999999</v>
      </c>
      <c r="I122">
        <v>20</v>
      </c>
    </row>
    <row r="123" spans="1:9">
      <c r="A123" t="s">
        <v>6</v>
      </c>
      <c r="B123" s="20">
        <v>0.33333333333333331</v>
      </c>
      <c r="C123">
        <v>91.160700000000006</v>
      </c>
      <c r="D123">
        <v>-2.0236000000000001</v>
      </c>
      <c r="E123">
        <v>-179.76400000000001</v>
      </c>
      <c r="F123">
        <v>2.4787699999999999</v>
      </c>
      <c r="G123">
        <v>-0.81616599999999995</v>
      </c>
      <c r="H123">
        <v>46.321100000000001</v>
      </c>
      <c r="I123">
        <v>20</v>
      </c>
    </row>
    <row r="124" spans="1:9">
      <c r="A124" t="s">
        <v>6</v>
      </c>
      <c r="B124" s="20">
        <v>0.375</v>
      </c>
      <c r="C124">
        <v>91.1404</v>
      </c>
      <c r="D124">
        <v>-2.5707399999999998</v>
      </c>
      <c r="E124">
        <v>-179.84800000000001</v>
      </c>
      <c r="F124">
        <v>2.4742700000000002</v>
      </c>
      <c r="G124">
        <v>-0.82042199999999998</v>
      </c>
      <c r="H124">
        <v>46.278199999999998</v>
      </c>
      <c r="I124">
        <v>20</v>
      </c>
    </row>
    <row r="125" spans="1:9">
      <c r="A125" t="s">
        <v>6</v>
      </c>
      <c r="B125" s="20">
        <v>0.41666666666666669</v>
      </c>
      <c r="C125">
        <v>91.168599999999998</v>
      </c>
      <c r="D125">
        <v>-2.1745399999999999</v>
      </c>
      <c r="E125">
        <v>178.99600000000001</v>
      </c>
      <c r="F125">
        <v>3.2120600000000001</v>
      </c>
      <c r="G125">
        <v>-1.1347700000000001</v>
      </c>
      <c r="H125">
        <v>51.4191</v>
      </c>
      <c r="I125">
        <v>20</v>
      </c>
    </row>
    <row r="126" spans="1:9">
      <c r="A126" t="s">
        <v>6</v>
      </c>
      <c r="B126" s="20">
        <v>0.45833333333333331</v>
      </c>
      <c r="C126">
        <v>91.169799999999995</v>
      </c>
      <c r="D126">
        <v>-2.4567199999999998</v>
      </c>
      <c r="E126">
        <v>179.04900000000001</v>
      </c>
      <c r="F126">
        <v>3.2098499999999999</v>
      </c>
      <c r="G126">
        <v>-1.13462</v>
      </c>
      <c r="H126">
        <v>51.374699999999997</v>
      </c>
      <c r="I126">
        <v>20</v>
      </c>
    </row>
    <row r="127" spans="1:9">
      <c r="A127" t="s">
        <v>6</v>
      </c>
      <c r="B127" s="20">
        <v>0.5</v>
      </c>
      <c r="C127">
        <v>91.164400000000001</v>
      </c>
      <c r="D127">
        <v>-2.3727800000000001</v>
      </c>
      <c r="E127">
        <v>179.14</v>
      </c>
      <c r="F127">
        <v>3.2103600000000001</v>
      </c>
      <c r="G127">
        <v>-1.1330100000000001</v>
      </c>
      <c r="H127">
        <v>51.385199999999998</v>
      </c>
      <c r="I127">
        <v>20</v>
      </c>
    </row>
    <row r="128" spans="1:9">
      <c r="A128" t="s">
        <v>6</v>
      </c>
      <c r="B128" s="20">
        <v>0.54166666666666663</v>
      </c>
      <c r="C128">
        <v>91.072999999999993</v>
      </c>
      <c r="D128">
        <v>-0.87842500000000001</v>
      </c>
      <c r="E128">
        <v>179.904</v>
      </c>
      <c r="F128">
        <v>4.9592000000000001</v>
      </c>
      <c r="G128">
        <v>-1.15208</v>
      </c>
      <c r="H128">
        <v>56.867400000000004</v>
      </c>
      <c r="I128">
        <v>20</v>
      </c>
    </row>
    <row r="129" spans="1:9">
      <c r="A129" t="s">
        <v>6</v>
      </c>
      <c r="B129" s="20">
        <v>0.58333333333333337</v>
      </c>
      <c r="C129">
        <v>91.048299999999998</v>
      </c>
      <c r="D129">
        <v>-0.572322</v>
      </c>
      <c r="E129">
        <v>-179.79400000000001</v>
      </c>
      <c r="F129">
        <v>4.9548500000000004</v>
      </c>
      <c r="G129">
        <v>-1.1515899999999999</v>
      </c>
      <c r="H129">
        <v>56.869700000000002</v>
      </c>
      <c r="I129">
        <v>20</v>
      </c>
    </row>
    <row r="130" spans="1:9">
      <c r="A130" t="s">
        <v>6</v>
      </c>
      <c r="B130" s="20">
        <v>0.625</v>
      </c>
      <c r="C130">
        <v>91.140100000000004</v>
      </c>
      <c r="D130">
        <v>-4.3819999999999997</v>
      </c>
      <c r="E130">
        <v>178.47200000000001</v>
      </c>
      <c r="F130">
        <v>3.04474</v>
      </c>
      <c r="G130">
        <v>-1.71993</v>
      </c>
      <c r="H130">
        <v>61.430199999999999</v>
      </c>
      <c r="I130">
        <v>20</v>
      </c>
    </row>
    <row r="131" spans="1:9">
      <c r="A131" t="s">
        <v>6</v>
      </c>
      <c r="B131" s="20">
        <v>0.66666666666666663</v>
      </c>
      <c r="C131">
        <v>91.169399999999996</v>
      </c>
      <c r="D131">
        <v>-4.1213600000000001</v>
      </c>
      <c r="E131">
        <v>178.541</v>
      </c>
      <c r="F131">
        <v>3.0456799999999999</v>
      </c>
      <c r="G131">
        <v>-1.7201900000000001</v>
      </c>
      <c r="H131">
        <v>61.445700000000002</v>
      </c>
      <c r="I131">
        <v>20</v>
      </c>
    </row>
    <row r="132" spans="1:9">
      <c r="A132" t="s">
        <v>6</v>
      </c>
      <c r="B132" s="20">
        <v>0.70833333333333337</v>
      </c>
      <c r="C132">
        <v>91.292299999999997</v>
      </c>
      <c r="D132">
        <v>-2.7867000000000002</v>
      </c>
      <c r="E132">
        <v>-178.077</v>
      </c>
      <c r="F132">
        <v>3.4346299999999998</v>
      </c>
      <c r="G132">
        <v>-2.3276400000000002</v>
      </c>
      <c r="H132">
        <v>71.571100000000001</v>
      </c>
      <c r="I132">
        <v>20</v>
      </c>
    </row>
    <row r="133" spans="1:9">
      <c r="A133" t="s">
        <v>6</v>
      </c>
      <c r="B133" s="20">
        <v>0.75</v>
      </c>
      <c r="C133">
        <v>91.260999999999996</v>
      </c>
      <c r="D133">
        <v>-1.12649</v>
      </c>
      <c r="E133">
        <v>-176.971</v>
      </c>
      <c r="F133">
        <v>3.4321299999999999</v>
      </c>
      <c r="G133">
        <v>-2.3214600000000001</v>
      </c>
      <c r="H133">
        <v>71.665300000000002</v>
      </c>
      <c r="I133">
        <v>20</v>
      </c>
    </row>
    <row r="134" spans="1:9">
      <c r="A134" t="s">
        <v>6</v>
      </c>
      <c r="B134" s="20">
        <v>0.79166666666666663</v>
      </c>
      <c r="C134">
        <v>90.994200000000006</v>
      </c>
      <c r="D134">
        <v>-1.10808</v>
      </c>
      <c r="E134">
        <v>177.01599999999999</v>
      </c>
      <c r="F134">
        <v>2.88165</v>
      </c>
      <c r="G134">
        <v>-2.9154399999999998</v>
      </c>
      <c r="H134">
        <v>81.877899999999997</v>
      </c>
      <c r="I134">
        <v>20</v>
      </c>
    </row>
    <row r="135" spans="1:9">
      <c r="A135" t="s">
        <v>6</v>
      </c>
      <c r="B135" s="20">
        <v>0.83333333333333337</v>
      </c>
      <c r="C135">
        <v>90.981999999999999</v>
      </c>
      <c r="D135">
        <v>-0.42702800000000002</v>
      </c>
      <c r="E135">
        <v>176.38200000000001</v>
      </c>
      <c r="F135">
        <v>2.8889499999999999</v>
      </c>
      <c r="G135">
        <v>-2.9122699999999999</v>
      </c>
      <c r="H135">
        <v>81.91</v>
      </c>
      <c r="I135">
        <v>20</v>
      </c>
    </row>
    <row r="136" spans="1:9">
      <c r="A136" t="s">
        <v>6</v>
      </c>
      <c r="B136" s="20">
        <v>0.875</v>
      </c>
      <c r="C136">
        <v>91.250399999999999</v>
      </c>
      <c r="D136">
        <v>-3.9170099999999999</v>
      </c>
      <c r="E136">
        <v>-178.02099999999999</v>
      </c>
      <c r="F136">
        <v>2.4480900000000001</v>
      </c>
      <c r="G136">
        <v>-3.6555900000000001</v>
      </c>
      <c r="H136">
        <v>91.685199999999995</v>
      </c>
      <c r="I136">
        <v>20</v>
      </c>
    </row>
    <row r="137" spans="1:9">
      <c r="A137" t="s">
        <v>6</v>
      </c>
      <c r="B137" s="20">
        <v>0.91666666666666663</v>
      </c>
      <c r="C137">
        <v>91.315299999999993</v>
      </c>
      <c r="D137">
        <v>-3.55294</v>
      </c>
      <c r="E137">
        <v>-177.27099999999999</v>
      </c>
      <c r="F137">
        <v>2.4491800000000001</v>
      </c>
      <c r="G137">
        <v>-3.6579199999999998</v>
      </c>
      <c r="H137">
        <v>91.749099999999999</v>
      </c>
      <c r="I137">
        <v>20</v>
      </c>
    </row>
    <row r="138" spans="1:9">
      <c r="A138" t="s">
        <v>6</v>
      </c>
      <c r="B138" s="20">
        <v>0.95833333333333337</v>
      </c>
      <c r="C138">
        <v>91.505200000000002</v>
      </c>
      <c r="D138">
        <v>-5.53294</v>
      </c>
      <c r="E138">
        <v>-172.40600000000001</v>
      </c>
      <c r="F138">
        <v>2.9066800000000002</v>
      </c>
      <c r="G138">
        <v>-4.2234600000000002</v>
      </c>
      <c r="H138">
        <v>102.651</v>
      </c>
      <c r="I138">
        <v>20</v>
      </c>
    </row>
    <row r="139" spans="1:9">
      <c r="A139" t="s">
        <v>6</v>
      </c>
      <c r="B139" s="21">
        <v>1</v>
      </c>
      <c r="C139">
        <v>91.654200000000003</v>
      </c>
      <c r="D139">
        <v>-5.9270100000000001</v>
      </c>
      <c r="E139">
        <v>-171.86799999999999</v>
      </c>
      <c r="F139">
        <v>2.90428</v>
      </c>
      <c r="G139">
        <v>-4.2195200000000002</v>
      </c>
      <c r="H139">
        <v>102.55500000000001</v>
      </c>
      <c r="I139">
        <v>20</v>
      </c>
    </row>
    <row r="140" spans="1:9">
      <c r="A140" t="s">
        <v>6</v>
      </c>
      <c r="B140" s="21">
        <v>1.0416666666666667</v>
      </c>
      <c r="C140">
        <v>91.438299999999998</v>
      </c>
      <c r="D140">
        <v>-7.98841</v>
      </c>
      <c r="E140">
        <v>174.56700000000001</v>
      </c>
      <c r="F140">
        <v>2.73882</v>
      </c>
      <c r="G140">
        <v>-4.9365600000000001</v>
      </c>
      <c r="H140">
        <v>112.736</v>
      </c>
      <c r="I140">
        <v>20</v>
      </c>
    </row>
    <row r="141" spans="1:9">
      <c r="A141" t="s">
        <v>6</v>
      </c>
      <c r="B141" s="21">
        <v>1.0833333333333333</v>
      </c>
      <c r="C141">
        <v>91.488900000000001</v>
      </c>
      <c r="D141">
        <v>-7.8703599999999998</v>
      </c>
      <c r="E141">
        <v>175.09</v>
      </c>
      <c r="F141">
        <v>2.7387600000000001</v>
      </c>
      <c r="G141">
        <v>-4.9373199999999997</v>
      </c>
      <c r="H141">
        <v>112.864</v>
      </c>
      <c r="I141">
        <v>20</v>
      </c>
    </row>
    <row r="142" spans="1:9">
      <c r="A142" t="s">
        <v>6</v>
      </c>
      <c r="B142" s="21">
        <v>1.125</v>
      </c>
      <c r="C142">
        <v>91.739000000000004</v>
      </c>
      <c r="D142">
        <v>-4.8139700000000003</v>
      </c>
      <c r="E142">
        <v>-170.96</v>
      </c>
      <c r="F142">
        <v>3.4320900000000001</v>
      </c>
      <c r="G142">
        <v>-5.6890700000000001</v>
      </c>
      <c r="H142">
        <v>122.83499999999999</v>
      </c>
      <c r="I142">
        <v>20</v>
      </c>
    </row>
    <row r="143" spans="1:9">
      <c r="A143" t="s">
        <v>6</v>
      </c>
      <c r="B143" s="21">
        <v>1.1666666666666667</v>
      </c>
      <c r="C143">
        <v>92.1404</v>
      </c>
      <c r="D143">
        <v>-6.3965199999999998</v>
      </c>
      <c r="E143">
        <v>-169.87299999999999</v>
      </c>
      <c r="F143">
        <v>3.4255900000000001</v>
      </c>
      <c r="G143">
        <v>-5.6760200000000003</v>
      </c>
      <c r="H143">
        <v>122.4</v>
      </c>
      <c r="I143">
        <v>20</v>
      </c>
    </row>
    <row r="144" spans="1:9">
      <c r="A144" t="s">
        <v>6</v>
      </c>
      <c r="B144" s="21">
        <v>1.2083333333333333</v>
      </c>
      <c r="C144">
        <v>91.305700000000002</v>
      </c>
      <c r="D144">
        <v>4.1444099999999997</v>
      </c>
      <c r="E144">
        <v>-170.768</v>
      </c>
      <c r="F144">
        <v>7.31081</v>
      </c>
      <c r="G144">
        <v>6.0419400000000003</v>
      </c>
      <c r="H144">
        <v>134.142</v>
      </c>
      <c r="I144">
        <v>20</v>
      </c>
    </row>
    <row r="145" spans="1:9">
      <c r="A145" t="s">
        <v>6</v>
      </c>
      <c r="B145" s="21">
        <v>1.25</v>
      </c>
      <c r="C145">
        <v>91.372600000000006</v>
      </c>
      <c r="D145">
        <v>4.2594200000000004</v>
      </c>
      <c r="E145">
        <v>-170.351</v>
      </c>
      <c r="F145">
        <v>7.3019400000000001</v>
      </c>
      <c r="G145">
        <v>6.0345300000000002</v>
      </c>
      <c r="H145">
        <v>133.97499999999999</v>
      </c>
      <c r="I145">
        <v>20</v>
      </c>
    </row>
    <row r="146" spans="1:9">
      <c r="A146" t="s">
        <v>6</v>
      </c>
      <c r="B146" s="21">
        <v>1.2916666666666667</v>
      </c>
      <c r="C146">
        <v>92.034499999999994</v>
      </c>
      <c r="D146">
        <v>-8.8625100000000003</v>
      </c>
      <c r="E146">
        <v>-166.726</v>
      </c>
      <c r="F146">
        <v>7.2929700000000004</v>
      </c>
      <c r="G146">
        <v>6.5236799999999997</v>
      </c>
      <c r="H146">
        <v>143.029</v>
      </c>
      <c r="I146">
        <v>20</v>
      </c>
    </row>
    <row r="147" spans="1:9">
      <c r="A147" t="s">
        <v>6</v>
      </c>
      <c r="B147" s="21">
        <v>1.3333333333333333</v>
      </c>
      <c r="C147">
        <v>92.339100000000002</v>
      </c>
      <c r="D147">
        <v>-10.0075</v>
      </c>
      <c r="E147">
        <v>-166.22</v>
      </c>
      <c r="F147">
        <v>7.2731700000000004</v>
      </c>
      <c r="G147">
        <v>6.5014900000000004</v>
      </c>
      <c r="H147">
        <v>142.541</v>
      </c>
      <c r="I147">
        <v>20</v>
      </c>
    </row>
    <row r="148" spans="1:9">
      <c r="A148" t="s">
        <v>6</v>
      </c>
      <c r="B148" s="21">
        <v>1.375</v>
      </c>
      <c r="C148">
        <v>89.855999999999995</v>
      </c>
      <c r="D148">
        <v>8.1908100000000008</v>
      </c>
      <c r="E148">
        <v>-171.315</v>
      </c>
      <c r="F148">
        <v>8.4281000000000006</v>
      </c>
      <c r="G148">
        <v>6.5876799999999998</v>
      </c>
      <c r="H148">
        <v>152.67699999999999</v>
      </c>
      <c r="I148">
        <v>20</v>
      </c>
    </row>
    <row r="149" spans="1:9">
      <c r="A149" t="s">
        <v>6</v>
      </c>
      <c r="B149" s="21">
        <v>1.4166666666666667</v>
      </c>
      <c r="C149">
        <v>90.335800000000006</v>
      </c>
      <c r="D149">
        <v>5.9566999999999997</v>
      </c>
      <c r="E149">
        <v>-173.74199999999999</v>
      </c>
      <c r="F149">
        <v>8.4853000000000005</v>
      </c>
      <c r="G149">
        <v>6.6314399999999996</v>
      </c>
      <c r="H149">
        <v>153.6</v>
      </c>
      <c r="I149">
        <v>20</v>
      </c>
    </row>
    <row r="151" spans="1:9">
      <c r="A151" t="s">
        <v>0</v>
      </c>
      <c r="B151" t="s">
        <v>1</v>
      </c>
      <c r="C151" t="s">
        <v>36</v>
      </c>
      <c r="D151" t="s">
        <v>3</v>
      </c>
      <c r="E151" t="s">
        <v>28</v>
      </c>
      <c r="F151" t="s">
        <v>32</v>
      </c>
    </row>
    <row r="152" spans="1:9">
      <c r="A152" t="s">
        <v>6</v>
      </c>
      <c r="B152" s="20">
        <v>4.1666666666666664E-2</v>
      </c>
      <c r="C152">
        <v>91.111800000000002</v>
      </c>
      <c r="D152">
        <v>-2.5</v>
      </c>
      <c r="E152">
        <v>178.95099999999999</v>
      </c>
      <c r="F152">
        <v>1.1725000000000001</v>
      </c>
      <c r="G152">
        <v>-0.101045</v>
      </c>
      <c r="H152">
        <v>36.150700000000001</v>
      </c>
      <c r="I152">
        <v>20</v>
      </c>
    </row>
    <row r="153" spans="1:9">
      <c r="A153" t="s">
        <v>6</v>
      </c>
      <c r="B153" s="20">
        <v>8.3333333333333329E-2</v>
      </c>
      <c r="C153">
        <v>91.115099999999998</v>
      </c>
      <c r="D153">
        <v>-2.1052200000000001</v>
      </c>
      <c r="E153">
        <v>179.07900000000001</v>
      </c>
      <c r="F153">
        <v>1.1709499999999999</v>
      </c>
      <c r="G153">
        <v>-9.7244300000000006E-2</v>
      </c>
      <c r="H153">
        <v>36.135800000000003</v>
      </c>
      <c r="I153">
        <v>20</v>
      </c>
    </row>
    <row r="154" spans="1:9">
      <c r="A154" t="s">
        <v>6</v>
      </c>
      <c r="B154" s="20">
        <v>0.125</v>
      </c>
      <c r="C154">
        <v>91.134</v>
      </c>
      <c r="D154">
        <v>-1.97438</v>
      </c>
      <c r="E154">
        <v>179.19399999999999</v>
      </c>
      <c r="F154">
        <v>1.17065</v>
      </c>
      <c r="G154">
        <v>-9.5502799999999999E-2</v>
      </c>
      <c r="H154">
        <v>36.135300000000001</v>
      </c>
      <c r="I154">
        <v>20</v>
      </c>
    </row>
    <row r="155" spans="1:9">
      <c r="A155" t="s">
        <v>6</v>
      </c>
      <c r="B155" s="20">
        <v>0.16666666666666666</v>
      </c>
      <c r="C155">
        <v>91.238</v>
      </c>
      <c r="D155">
        <v>-0.87160899999999997</v>
      </c>
      <c r="E155">
        <v>179.137</v>
      </c>
      <c r="F155">
        <v>2.21441</v>
      </c>
      <c r="G155">
        <v>-0.41924800000000001</v>
      </c>
      <c r="H155">
        <v>41.082999999999998</v>
      </c>
      <c r="I155">
        <v>20</v>
      </c>
    </row>
    <row r="156" spans="1:9">
      <c r="A156" t="s">
        <v>6</v>
      </c>
      <c r="B156" s="20">
        <v>0.20833333333333334</v>
      </c>
      <c r="C156">
        <v>91.2316</v>
      </c>
      <c r="D156">
        <v>-0.78986599999999996</v>
      </c>
      <c r="E156">
        <v>179.012</v>
      </c>
      <c r="F156">
        <v>2.2166899999999998</v>
      </c>
      <c r="G156">
        <v>-0.41820099999999999</v>
      </c>
      <c r="H156">
        <v>41.084899999999998</v>
      </c>
      <c r="I156">
        <v>20</v>
      </c>
    </row>
    <row r="157" spans="1:9">
      <c r="A157" t="s">
        <v>6</v>
      </c>
      <c r="B157" s="20">
        <v>0.25</v>
      </c>
      <c r="C157">
        <v>91.253200000000007</v>
      </c>
      <c r="D157">
        <v>-0.79664999999999997</v>
      </c>
      <c r="E157">
        <v>179.09</v>
      </c>
      <c r="F157">
        <v>2.21563</v>
      </c>
      <c r="G157">
        <v>-0.41840899999999998</v>
      </c>
      <c r="H157">
        <v>41.083199999999998</v>
      </c>
      <c r="I157">
        <v>20</v>
      </c>
    </row>
    <row r="158" spans="1:9">
      <c r="A158" t="s">
        <v>6</v>
      </c>
      <c r="B158" s="20">
        <v>0.29166666666666669</v>
      </c>
      <c r="C158">
        <v>91.153999999999996</v>
      </c>
      <c r="D158">
        <v>-2.5628000000000002</v>
      </c>
      <c r="E158">
        <v>-179.83099999999999</v>
      </c>
      <c r="F158">
        <v>2.4757400000000001</v>
      </c>
      <c r="G158">
        <v>-0.82182299999999997</v>
      </c>
      <c r="H158">
        <v>46.309699999999999</v>
      </c>
      <c r="I158">
        <v>20</v>
      </c>
    </row>
    <row r="159" spans="1:9">
      <c r="A159" t="s">
        <v>6</v>
      </c>
      <c r="B159" s="20">
        <v>0.33333333333333331</v>
      </c>
      <c r="C159">
        <v>91.160700000000006</v>
      </c>
      <c r="D159">
        <v>-2.0236000000000001</v>
      </c>
      <c r="E159">
        <v>-179.76400000000001</v>
      </c>
      <c r="F159">
        <v>2.4787699999999999</v>
      </c>
      <c r="G159">
        <v>-0.81616599999999995</v>
      </c>
      <c r="H159">
        <v>46.321100000000001</v>
      </c>
      <c r="I159">
        <v>20</v>
      </c>
    </row>
    <row r="160" spans="1:9">
      <c r="A160" t="s">
        <v>6</v>
      </c>
      <c r="B160" s="20">
        <v>0.375</v>
      </c>
      <c r="C160">
        <v>91.1404</v>
      </c>
      <c r="D160">
        <v>-2.5707399999999998</v>
      </c>
      <c r="E160">
        <v>-179.84800000000001</v>
      </c>
      <c r="F160">
        <v>2.4742700000000002</v>
      </c>
      <c r="G160">
        <v>-0.82042199999999998</v>
      </c>
      <c r="H160">
        <v>46.278199999999998</v>
      </c>
      <c r="I160">
        <v>20</v>
      </c>
    </row>
    <row r="161" spans="1:9">
      <c r="A161" t="s">
        <v>6</v>
      </c>
      <c r="B161" s="20">
        <v>0.41666666666666669</v>
      </c>
      <c r="C161">
        <v>91.168599999999998</v>
      </c>
      <c r="D161">
        <v>-2.1745399999999999</v>
      </c>
      <c r="E161">
        <v>178.99600000000001</v>
      </c>
      <c r="F161">
        <v>3.2120600000000001</v>
      </c>
      <c r="G161">
        <v>-1.1347700000000001</v>
      </c>
      <c r="H161">
        <v>51.4191</v>
      </c>
      <c r="I161">
        <v>20</v>
      </c>
    </row>
    <row r="162" spans="1:9">
      <c r="A162" t="s">
        <v>6</v>
      </c>
      <c r="B162" s="20">
        <v>0.45833333333333331</v>
      </c>
      <c r="C162">
        <v>91.169799999999995</v>
      </c>
      <c r="D162">
        <v>-2.4567199999999998</v>
      </c>
      <c r="E162">
        <v>179.04900000000001</v>
      </c>
      <c r="F162">
        <v>3.2098499999999999</v>
      </c>
      <c r="G162">
        <v>-1.13462</v>
      </c>
      <c r="H162">
        <v>51.374699999999997</v>
      </c>
      <c r="I162">
        <v>20</v>
      </c>
    </row>
    <row r="163" spans="1:9">
      <c r="A163" t="s">
        <v>6</v>
      </c>
      <c r="B163" s="20">
        <v>0.5</v>
      </c>
      <c r="C163">
        <v>91.164400000000001</v>
      </c>
      <c r="D163">
        <v>-2.3727800000000001</v>
      </c>
      <c r="E163">
        <v>179.14</v>
      </c>
      <c r="F163">
        <v>3.2103600000000001</v>
      </c>
      <c r="G163">
        <v>-1.1330100000000001</v>
      </c>
      <c r="H163">
        <v>51.385199999999998</v>
      </c>
      <c r="I163">
        <v>20</v>
      </c>
    </row>
    <row r="164" spans="1:9">
      <c r="A164" t="s">
        <v>6</v>
      </c>
      <c r="B164" s="20">
        <v>0.54166666666666663</v>
      </c>
      <c r="C164">
        <v>91.072999999999993</v>
      </c>
      <c r="D164">
        <v>-0.87842500000000001</v>
      </c>
      <c r="E164">
        <v>179.904</v>
      </c>
      <c r="F164">
        <v>4.9592000000000001</v>
      </c>
      <c r="G164">
        <v>-1.15208</v>
      </c>
      <c r="H164">
        <v>56.867400000000004</v>
      </c>
      <c r="I164">
        <v>20</v>
      </c>
    </row>
    <row r="165" spans="1:9">
      <c r="A165" t="s">
        <v>6</v>
      </c>
      <c r="B165" s="20">
        <v>0.58333333333333337</v>
      </c>
      <c r="C165">
        <v>91.048299999999998</v>
      </c>
      <c r="D165">
        <v>-0.572322</v>
      </c>
      <c r="E165">
        <v>-179.79400000000001</v>
      </c>
      <c r="F165">
        <v>4.9548500000000004</v>
      </c>
      <c r="G165">
        <v>-1.1515899999999999</v>
      </c>
      <c r="H165">
        <v>56.869700000000002</v>
      </c>
      <c r="I165">
        <v>20</v>
      </c>
    </row>
    <row r="166" spans="1:9">
      <c r="A166" t="s">
        <v>6</v>
      </c>
      <c r="B166" s="20">
        <v>0.625</v>
      </c>
      <c r="C166">
        <v>91.140100000000004</v>
      </c>
      <c r="D166">
        <v>-4.3819999999999997</v>
      </c>
      <c r="E166">
        <v>178.47200000000001</v>
      </c>
      <c r="F166">
        <v>3.04474</v>
      </c>
      <c r="G166">
        <v>-1.71993</v>
      </c>
      <c r="H166">
        <v>61.430199999999999</v>
      </c>
      <c r="I166">
        <v>20</v>
      </c>
    </row>
    <row r="167" spans="1:9">
      <c r="A167" t="s">
        <v>6</v>
      </c>
      <c r="B167" s="20">
        <v>0.66666666666666663</v>
      </c>
      <c r="C167">
        <v>91.169399999999996</v>
      </c>
      <c r="D167">
        <v>-4.1213600000000001</v>
      </c>
      <c r="E167">
        <v>178.541</v>
      </c>
      <c r="F167">
        <v>3.0456799999999999</v>
      </c>
      <c r="G167">
        <v>-1.7201900000000001</v>
      </c>
      <c r="H167">
        <v>61.445700000000002</v>
      </c>
      <c r="I167">
        <v>20</v>
      </c>
    </row>
    <row r="168" spans="1:9">
      <c r="A168" t="s">
        <v>6</v>
      </c>
      <c r="B168" s="20">
        <v>0.70833333333333337</v>
      </c>
      <c r="C168">
        <v>91.292299999999997</v>
      </c>
      <c r="D168">
        <v>-2.7867000000000002</v>
      </c>
      <c r="E168">
        <v>-178.077</v>
      </c>
      <c r="F168">
        <v>3.4346299999999998</v>
      </c>
      <c r="G168">
        <v>-2.3276400000000002</v>
      </c>
      <c r="H168">
        <v>71.571100000000001</v>
      </c>
      <c r="I168">
        <v>20</v>
      </c>
    </row>
    <row r="169" spans="1:9">
      <c r="A169" t="s">
        <v>6</v>
      </c>
      <c r="B169" s="20">
        <v>0.75</v>
      </c>
      <c r="C169">
        <v>91.260999999999996</v>
      </c>
      <c r="D169">
        <v>-1.12649</v>
      </c>
      <c r="E169">
        <v>-176.971</v>
      </c>
      <c r="F169">
        <v>3.4321299999999999</v>
      </c>
      <c r="G169">
        <v>-2.3214600000000001</v>
      </c>
      <c r="H169">
        <v>71.665300000000002</v>
      </c>
      <c r="I169">
        <v>20</v>
      </c>
    </row>
    <row r="170" spans="1:9">
      <c r="A170" t="s">
        <v>6</v>
      </c>
      <c r="B170" s="20">
        <v>0.79166666666666663</v>
      </c>
      <c r="C170">
        <v>90.994200000000006</v>
      </c>
      <c r="D170">
        <v>-1.10808</v>
      </c>
      <c r="E170">
        <v>177.01599999999999</v>
      </c>
      <c r="F170">
        <v>2.88165</v>
      </c>
      <c r="G170">
        <v>-2.9154399999999998</v>
      </c>
      <c r="H170">
        <v>81.877899999999997</v>
      </c>
      <c r="I170">
        <v>20</v>
      </c>
    </row>
    <row r="171" spans="1:9">
      <c r="A171" t="s">
        <v>6</v>
      </c>
      <c r="B171" s="20">
        <v>0.83333333333333337</v>
      </c>
      <c r="C171">
        <v>90.981999999999999</v>
      </c>
      <c r="D171">
        <v>-0.42702800000000002</v>
      </c>
      <c r="E171">
        <v>176.38200000000001</v>
      </c>
      <c r="F171">
        <v>2.8889499999999999</v>
      </c>
      <c r="G171">
        <v>-2.9122699999999999</v>
      </c>
      <c r="H171">
        <v>81.91</v>
      </c>
      <c r="I171">
        <v>20</v>
      </c>
    </row>
    <row r="172" spans="1:9">
      <c r="A172" t="s">
        <v>6</v>
      </c>
      <c r="B172" s="20">
        <v>0.875</v>
      </c>
      <c r="C172">
        <v>91.250399999999999</v>
      </c>
      <c r="D172">
        <v>-3.9170099999999999</v>
      </c>
      <c r="E172">
        <v>-178.02099999999999</v>
      </c>
      <c r="F172">
        <v>2.4480900000000001</v>
      </c>
      <c r="G172">
        <v>-3.6555900000000001</v>
      </c>
      <c r="H172">
        <v>91.685199999999995</v>
      </c>
      <c r="I172">
        <v>20</v>
      </c>
    </row>
    <row r="173" spans="1:9">
      <c r="A173" t="s">
        <v>6</v>
      </c>
      <c r="B173" s="20">
        <v>0.91666666666666663</v>
      </c>
      <c r="C173">
        <v>91.315299999999993</v>
      </c>
      <c r="D173">
        <v>-3.55294</v>
      </c>
      <c r="E173">
        <v>-177.27099999999999</v>
      </c>
      <c r="F173">
        <v>2.4491800000000001</v>
      </c>
      <c r="G173">
        <v>-3.6579199999999998</v>
      </c>
      <c r="H173">
        <v>91.749099999999999</v>
      </c>
      <c r="I173">
        <v>20</v>
      </c>
    </row>
    <row r="174" spans="1:9">
      <c r="A174" t="s">
        <v>6</v>
      </c>
      <c r="B174" s="20">
        <v>0.95833333333333337</v>
      </c>
      <c r="C174">
        <v>91.505200000000002</v>
      </c>
      <c r="D174">
        <v>-5.53294</v>
      </c>
      <c r="E174">
        <v>-172.40600000000001</v>
      </c>
      <c r="F174">
        <v>2.9066800000000002</v>
      </c>
      <c r="G174">
        <v>-4.2234600000000002</v>
      </c>
      <c r="H174">
        <v>102.651</v>
      </c>
      <c r="I174">
        <v>20</v>
      </c>
    </row>
    <row r="175" spans="1:9">
      <c r="A175" t="s">
        <v>6</v>
      </c>
      <c r="B175" s="21">
        <v>1</v>
      </c>
      <c r="C175">
        <v>91.654200000000003</v>
      </c>
      <c r="D175">
        <v>-5.9270100000000001</v>
      </c>
      <c r="E175">
        <v>-171.86799999999999</v>
      </c>
      <c r="F175">
        <v>2.90428</v>
      </c>
      <c r="G175">
        <v>-4.2195200000000002</v>
      </c>
      <c r="H175">
        <v>102.55500000000001</v>
      </c>
      <c r="I175">
        <v>20</v>
      </c>
    </row>
    <row r="176" spans="1:9">
      <c r="A176" t="s">
        <v>6</v>
      </c>
      <c r="B176" s="21">
        <v>1.0416666666666667</v>
      </c>
      <c r="C176">
        <v>91.438299999999998</v>
      </c>
      <c r="D176">
        <v>-7.98841</v>
      </c>
      <c r="E176">
        <v>174.56700000000001</v>
      </c>
      <c r="F176">
        <v>2.73882</v>
      </c>
      <c r="G176">
        <v>-4.9365600000000001</v>
      </c>
      <c r="H176">
        <v>112.736</v>
      </c>
      <c r="I176">
        <v>20</v>
      </c>
    </row>
    <row r="177" spans="1:9">
      <c r="A177" t="s">
        <v>6</v>
      </c>
      <c r="B177" s="21">
        <v>1.0833333333333333</v>
      </c>
      <c r="C177">
        <v>91.488900000000001</v>
      </c>
      <c r="D177">
        <v>-7.8703599999999998</v>
      </c>
      <c r="E177">
        <v>175.09</v>
      </c>
      <c r="F177">
        <v>2.7387600000000001</v>
      </c>
      <c r="G177">
        <v>-4.9373199999999997</v>
      </c>
      <c r="H177">
        <v>112.864</v>
      </c>
      <c r="I177">
        <v>20</v>
      </c>
    </row>
    <row r="178" spans="1:9">
      <c r="A178" t="s">
        <v>6</v>
      </c>
      <c r="B178" s="21">
        <v>1.125</v>
      </c>
      <c r="C178">
        <v>91.739000000000004</v>
      </c>
      <c r="D178">
        <v>-4.8139700000000003</v>
      </c>
      <c r="E178">
        <v>-170.96</v>
      </c>
      <c r="F178">
        <v>3.4320900000000001</v>
      </c>
      <c r="G178">
        <v>-5.6890700000000001</v>
      </c>
      <c r="H178">
        <v>122.83499999999999</v>
      </c>
      <c r="I178">
        <v>20</v>
      </c>
    </row>
    <row r="179" spans="1:9">
      <c r="A179" t="s">
        <v>6</v>
      </c>
      <c r="B179" s="21">
        <v>1.1666666666666667</v>
      </c>
      <c r="C179">
        <v>92.1404</v>
      </c>
      <c r="D179">
        <v>-6.3965199999999998</v>
      </c>
      <c r="E179">
        <v>-169.87299999999999</v>
      </c>
      <c r="F179">
        <v>3.4255900000000001</v>
      </c>
      <c r="G179">
        <v>-5.6760200000000003</v>
      </c>
      <c r="H179">
        <v>122.4</v>
      </c>
      <c r="I179">
        <v>20</v>
      </c>
    </row>
    <row r="180" spans="1:9">
      <c r="A180" t="s">
        <v>6</v>
      </c>
      <c r="B180" s="21">
        <v>1.2083333333333333</v>
      </c>
      <c r="C180">
        <v>91.305700000000002</v>
      </c>
      <c r="D180">
        <v>4.1444099999999997</v>
      </c>
      <c r="E180">
        <v>-170.768</v>
      </c>
      <c r="F180">
        <v>7.31081</v>
      </c>
      <c r="G180">
        <v>6.0419400000000003</v>
      </c>
      <c r="H180">
        <v>134.142</v>
      </c>
      <c r="I180">
        <v>20</v>
      </c>
    </row>
    <row r="181" spans="1:9">
      <c r="A181" t="s">
        <v>6</v>
      </c>
      <c r="B181" s="21">
        <v>1.25</v>
      </c>
      <c r="C181">
        <v>91.372600000000006</v>
      </c>
      <c r="D181">
        <v>4.2594200000000004</v>
      </c>
      <c r="E181">
        <v>-170.351</v>
      </c>
      <c r="F181">
        <v>7.3019400000000001</v>
      </c>
      <c r="G181">
        <v>6.0345300000000002</v>
      </c>
      <c r="H181">
        <v>133.97499999999999</v>
      </c>
      <c r="I181">
        <v>20</v>
      </c>
    </row>
    <row r="182" spans="1:9">
      <c r="A182" t="s">
        <v>6</v>
      </c>
      <c r="B182" s="21">
        <v>1.2916666666666667</v>
      </c>
      <c r="C182">
        <v>92.034499999999994</v>
      </c>
      <c r="D182">
        <v>-8.8625100000000003</v>
      </c>
      <c r="E182">
        <v>-166.726</v>
      </c>
      <c r="F182">
        <v>7.2929700000000004</v>
      </c>
      <c r="G182">
        <v>6.5236799999999997</v>
      </c>
      <c r="H182">
        <v>143.029</v>
      </c>
      <c r="I182">
        <v>20</v>
      </c>
    </row>
    <row r="183" spans="1:9">
      <c r="A183" t="s">
        <v>6</v>
      </c>
      <c r="B183" s="21">
        <v>1.3333333333333333</v>
      </c>
      <c r="C183">
        <v>92.339100000000002</v>
      </c>
      <c r="D183">
        <v>-10.0075</v>
      </c>
      <c r="E183">
        <v>-166.22</v>
      </c>
      <c r="F183">
        <v>7.2731700000000004</v>
      </c>
      <c r="G183">
        <v>6.5014900000000004</v>
      </c>
      <c r="H183">
        <v>142.541</v>
      </c>
      <c r="I183">
        <v>20</v>
      </c>
    </row>
    <row r="184" spans="1:9">
      <c r="A184" t="s">
        <v>6</v>
      </c>
      <c r="B184" s="21">
        <v>1.375</v>
      </c>
      <c r="C184">
        <v>89.855999999999995</v>
      </c>
      <c r="D184">
        <v>8.1908100000000008</v>
      </c>
      <c r="E184">
        <v>-171.315</v>
      </c>
      <c r="F184">
        <v>8.4281000000000006</v>
      </c>
      <c r="G184">
        <v>6.5876799999999998</v>
      </c>
      <c r="H184">
        <v>152.67699999999999</v>
      </c>
      <c r="I184">
        <v>20</v>
      </c>
    </row>
    <row r="185" spans="1:9">
      <c r="A185" t="s">
        <v>6</v>
      </c>
      <c r="B185" s="21">
        <v>1.4166666666666667</v>
      </c>
      <c r="C185">
        <v>90.335800000000006</v>
      </c>
      <c r="D185">
        <v>5.9566999999999997</v>
      </c>
      <c r="E185">
        <v>-173.74199999999999</v>
      </c>
      <c r="F185">
        <v>8.4853000000000005</v>
      </c>
      <c r="G185">
        <v>6.6314399999999996</v>
      </c>
      <c r="H185">
        <v>153.6</v>
      </c>
      <c r="I185">
        <v>20</v>
      </c>
    </row>
    <row r="187" spans="1:9">
      <c r="A187" t="s">
        <v>0</v>
      </c>
      <c r="B187" t="s">
        <v>1</v>
      </c>
      <c r="C187" t="s">
        <v>31</v>
      </c>
      <c r="D187" t="s">
        <v>3</v>
      </c>
      <c r="E187" t="s">
        <v>28</v>
      </c>
      <c r="F187" t="s">
        <v>32</v>
      </c>
    </row>
    <row r="188" spans="1:9">
      <c r="A188" t="s">
        <v>6</v>
      </c>
      <c r="B188" s="20">
        <v>4.1666666666666664E-2</v>
      </c>
      <c r="C188">
        <v>90.781700000000001</v>
      </c>
      <c r="D188">
        <v>-1.44407</v>
      </c>
      <c r="E188">
        <v>144.869</v>
      </c>
      <c r="F188">
        <v>1.76328</v>
      </c>
      <c r="G188">
        <v>0.14255300000000001</v>
      </c>
      <c r="H188">
        <v>27.394300000000001</v>
      </c>
      <c r="I188">
        <v>20</v>
      </c>
    </row>
    <row r="189" spans="1:9">
      <c r="A189" t="s">
        <v>6</v>
      </c>
      <c r="B189" s="20">
        <v>8.3333333333333329E-2</v>
      </c>
      <c r="C189">
        <v>90.794600000000003</v>
      </c>
      <c r="D189">
        <v>-1.41269</v>
      </c>
      <c r="E189">
        <v>144.90600000000001</v>
      </c>
      <c r="F189">
        <v>1.76309</v>
      </c>
      <c r="G189">
        <v>0.14211799999999999</v>
      </c>
      <c r="H189">
        <v>27.383900000000001</v>
      </c>
      <c r="I189">
        <v>20</v>
      </c>
    </row>
    <row r="190" spans="1:9">
      <c r="A190" t="s">
        <v>6</v>
      </c>
      <c r="B190" s="20">
        <v>0.125</v>
      </c>
      <c r="C190">
        <v>90.818100000000001</v>
      </c>
      <c r="D190">
        <v>-1.38565</v>
      </c>
      <c r="E190">
        <v>144.87700000000001</v>
      </c>
      <c r="F190">
        <v>1.7638100000000001</v>
      </c>
      <c r="G190">
        <v>0.14277500000000001</v>
      </c>
      <c r="H190">
        <v>27.375900000000001</v>
      </c>
      <c r="I190">
        <v>20</v>
      </c>
    </row>
    <row r="191" spans="1:9">
      <c r="A191" t="s">
        <v>6</v>
      </c>
      <c r="B191" s="20">
        <v>0.16666666666666666</v>
      </c>
      <c r="C191">
        <v>90.959199999999996</v>
      </c>
      <c r="D191">
        <v>-0.54301500000000003</v>
      </c>
      <c r="E191">
        <v>145.17699999999999</v>
      </c>
      <c r="F191">
        <v>2.5724300000000002</v>
      </c>
      <c r="G191">
        <v>-0.15765799999999999</v>
      </c>
      <c r="H191">
        <v>30.997499999999999</v>
      </c>
      <c r="I191">
        <v>20</v>
      </c>
    </row>
    <row r="192" spans="1:9">
      <c r="A192" t="s">
        <v>6</v>
      </c>
      <c r="B192" s="20">
        <v>0.20833333333333334</v>
      </c>
      <c r="C192">
        <v>90.948899999999995</v>
      </c>
      <c r="D192">
        <v>-0.57948200000000005</v>
      </c>
      <c r="E192">
        <v>145.131</v>
      </c>
      <c r="F192">
        <v>2.5731299999999999</v>
      </c>
      <c r="G192">
        <v>-0.157832</v>
      </c>
      <c r="H192">
        <v>30.992999999999999</v>
      </c>
      <c r="I192">
        <v>20</v>
      </c>
    </row>
    <row r="193" spans="1:9">
      <c r="A193" t="s">
        <v>6</v>
      </c>
      <c r="B193" s="20">
        <v>0.25</v>
      </c>
      <c r="C193">
        <v>90.976500000000001</v>
      </c>
      <c r="D193">
        <v>-0.53934000000000004</v>
      </c>
      <c r="E193">
        <v>145.16499999999999</v>
      </c>
      <c r="F193">
        <v>2.57321</v>
      </c>
      <c r="G193">
        <v>-0.157468</v>
      </c>
      <c r="H193">
        <v>30.9983</v>
      </c>
      <c r="I193">
        <v>20</v>
      </c>
    </row>
    <row r="194" spans="1:9">
      <c r="A194" t="s">
        <v>6</v>
      </c>
      <c r="B194" s="20">
        <v>0.29166666666666669</v>
      </c>
      <c r="C194">
        <v>90.744799999999998</v>
      </c>
      <c r="D194">
        <v>-0.17558699999999999</v>
      </c>
      <c r="E194">
        <v>144.63399999999999</v>
      </c>
      <c r="F194">
        <v>2.8088099999999998</v>
      </c>
      <c r="G194">
        <v>-0.51388599999999995</v>
      </c>
      <c r="H194">
        <v>34.838999999999999</v>
      </c>
      <c r="I194">
        <v>20</v>
      </c>
    </row>
    <row r="195" spans="1:9">
      <c r="A195" t="s">
        <v>6</v>
      </c>
      <c r="B195" s="20">
        <v>0.33333333333333331</v>
      </c>
      <c r="C195">
        <v>90.778999999999996</v>
      </c>
      <c r="D195">
        <v>-0.116701</v>
      </c>
      <c r="E195">
        <v>144.64599999999999</v>
      </c>
      <c r="F195">
        <v>2.8111999999999999</v>
      </c>
      <c r="G195">
        <v>-0.51230500000000001</v>
      </c>
      <c r="H195">
        <v>34.8401</v>
      </c>
      <c r="I195">
        <v>20</v>
      </c>
    </row>
    <row r="196" spans="1:9">
      <c r="A196" t="s">
        <v>6</v>
      </c>
      <c r="B196" s="20">
        <v>0.375</v>
      </c>
      <c r="C196">
        <v>90.734700000000004</v>
      </c>
      <c r="D196">
        <v>-0.17083799999999999</v>
      </c>
      <c r="E196">
        <v>144.708</v>
      </c>
      <c r="F196">
        <v>2.8081999999999998</v>
      </c>
      <c r="G196">
        <v>-0.51287499999999997</v>
      </c>
      <c r="H196">
        <v>34.833300000000001</v>
      </c>
      <c r="I196">
        <v>20</v>
      </c>
    </row>
    <row r="197" spans="1:9">
      <c r="A197" t="s">
        <v>6</v>
      </c>
      <c r="B197" s="20">
        <v>0.41666666666666669</v>
      </c>
      <c r="C197">
        <v>90.755300000000005</v>
      </c>
      <c r="D197">
        <v>6.8408300000000005E-2</v>
      </c>
      <c r="E197">
        <v>144.66499999999999</v>
      </c>
      <c r="F197">
        <v>3.39385</v>
      </c>
      <c r="G197">
        <v>-0.80154599999999998</v>
      </c>
      <c r="H197">
        <v>38.629899999999999</v>
      </c>
      <c r="I197">
        <v>20</v>
      </c>
    </row>
    <row r="198" spans="1:9">
      <c r="A198" t="s">
        <v>6</v>
      </c>
      <c r="B198" s="20">
        <v>0.45833333333333331</v>
      </c>
      <c r="C198">
        <v>90.752600000000001</v>
      </c>
      <c r="D198">
        <v>8.6823300000000006E-2</v>
      </c>
      <c r="E198">
        <v>144.70400000000001</v>
      </c>
      <c r="F198">
        <v>3.39323</v>
      </c>
      <c r="G198">
        <v>-0.79951499999999998</v>
      </c>
      <c r="H198">
        <v>38.612900000000003</v>
      </c>
      <c r="I198">
        <v>20</v>
      </c>
    </row>
    <row r="199" spans="1:9">
      <c r="A199" t="s">
        <v>6</v>
      </c>
      <c r="B199" s="20">
        <v>0.5</v>
      </c>
      <c r="C199">
        <v>90.748599999999996</v>
      </c>
      <c r="D199">
        <v>9.4338199999999997E-2</v>
      </c>
      <c r="E199">
        <v>144.67500000000001</v>
      </c>
      <c r="F199">
        <v>3.3935399999999998</v>
      </c>
      <c r="G199">
        <v>-0.79823</v>
      </c>
      <c r="H199">
        <v>38.609000000000002</v>
      </c>
      <c r="I199">
        <v>20</v>
      </c>
    </row>
    <row r="200" spans="1:9">
      <c r="A200" t="s">
        <v>6</v>
      </c>
      <c r="B200" s="20">
        <v>0.54166666666666663</v>
      </c>
      <c r="C200">
        <v>90.701499999999996</v>
      </c>
      <c r="D200">
        <v>6.1460800000000003E-2</v>
      </c>
      <c r="E200">
        <v>145.57599999999999</v>
      </c>
      <c r="F200">
        <v>4.7493699999999999</v>
      </c>
      <c r="G200">
        <v>-0.79542599999999997</v>
      </c>
      <c r="H200">
        <v>42.580500000000001</v>
      </c>
      <c r="I200">
        <v>20</v>
      </c>
    </row>
    <row r="201" spans="1:9">
      <c r="A201" t="s">
        <v>6</v>
      </c>
      <c r="B201" s="20">
        <v>0.58333333333333337</v>
      </c>
      <c r="C201">
        <v>90.702100000000002</v>
      </c>
      <c r="D201">
        <v>0.14787800000000001</v>
      </c>
      <c r="E201">
        <v>145.57499999999999</v>
      </c>
      <c r="F201">
        <v>4.7462900000000001</v>
      </c>
      <c r="G201">
        <v>-0.79632599999999998</v>
      </c>
      <c r="H201">
        <v>42.566899999999997</v>
      </c>
      <c r="I201">
        <v>20</v>
      </c>
    </row>
    <row r="202" spans="1:9">
      <c r="A202" t="s">
        <v>6</v>
      </c>
      <c r="B202" s="20">
        <v>0.625</v>
      </c>
      <c r="C202">
        <v>90.573099999999997</v>
      </c>
      <c r="D202">
        <v>-6.63995E-2</v>
      </c>
      <c r="E202">
        <v>143.46299999999999</v>
      </c>
      <c r="F202">
        <v>3.3559000000000001</v>
      </c>
      <c r="G202">
        <v>-1.3185800000000001</v>
      </c>
      <c r="H202">
        <v>46.076799999999999</v>
      </c>
      <c r="I202">
        <v>20</v>
      </c>
    </row>
    <row r="203" spans="1:9">
      <c r="A203" t="s">
        <v>6</v>
      </c>
      <c r="B203" s="20">
        <v>0.66666666666666663</v>
      </c>
      <c r="C203">
        <v>90.606300000000005</v>
      </c>
      <c r="D203">
        <v>-3.6184099999999997E-2</v>
      </c>
      <c r="E203">
        <v>143.42099999999999</v>
      </c>
      <c r="F203">
        <v>3.3557700000000001</v>
      </c>
      <c r="G203">
        <v>-1.3195399999999999</v>
      </c>
      <c r="H203">
        <v>46.064599999999999</v>
      </c>
      <c r="I203">
        <v>20</v>
      </c>
    </row>
    <row r="204" spans="1:9">
      <c r="A204" t="s">
        <v>6</v>
      </c>
      <c r="B204" s="20">
        <v>0.70833333333333337</v>
      </c>
      <c r="C204">
        <v>90.509500000000003</v>
      </c>
      <c r="D204">
        <v>3.4196800000000001</v>
      </c>
      <c r="E204">
        <v>-135.63499999999999</v>
      </c>
      <c r="F204">
        <v>3.3069799999999998</v>
      </c>
      <c r="G204">
        <v>-1.86511</v>
      </c>
      <c r="H204">
        <v>53.518799999999999</v>
      </c>
      <c r="I204">
        <v>20</v>
      </c>
    </row>
    <row r="205" spans="1:9">
      <c r="A205" t="s">
        <v>6</v>
      </c>
      <c r="B205" s="20">
        <v>0.75</v>
      </c>
      <c r="C205">
        <v>90.538700000000006</v>
      </c>
      <c r="D205">
        <v>3.3532899999999999</v>
      </c>
      <c r="E205">
        <v>-135.59</v>
      </c>
      <c r="F205">
        <v>3.3066599999999999</v>
      </c>
      <c r="G205">
        <v>-1.8660699999999999</v>
      </c>
      <c r="H205">
        <v>53.5169</v>
      </c>
      <c r="I205">
        <v>20</v>
      </c>
    </row>
    <row r="206" spans="1:9">
      <c r="A206" t="s">
        <v>6</v>
      </c>
      <c r="B206" s="20">
        <v>0.79166666666666663</v>
      </c>
      <c r="C206">
        <v>90.758600000000001</v>
      </c>
      <c r="D206">
        <v>1.6478600000000001</v>
      </c>
      <c r="E206">
        <v>141.98500000000001</v>
      </c>
      <c r="F206">
        <v>3.4340799999999998</v>
      </c>
      <c r="G206">
        <v>-2.4062399999999999</v>
      </c>
      <c r="H206">
        <v>61.133000000000003</v>
      </c>
      <c r="I206">
        <v>20</v>
      </c>
    </row>
    <row r="207" spans="1:9">
      <c r="A207" t="s">
        <v>6</v>
      </c>
      <c r="B207" s="20">
        <v>0.83333333333333337</v>
      </c>
      <c r="C207">
        <v>90.745800000000003</v>
      </c>
      <c r="D207">
        <v>1.6102399999999999</v>
      </c>
      <c r="E207">
        <v>141.923</v>
      </c>
      <c r="F207">
        <v>3.43675</v>
      </c>
      <c r="G207">
        <v>-2.4060700000000002</v>
      </c>
      <c r="H207">
        <v>61.140500000000003</v>
      </c>
      <c r="I207">
        <v>20</v>
      </c>
    </row>
    <row r="208" spans="1:9">
      <c r="A208" t="s">
        <v>6</v>
      </c>
      <c r="B208" s="20">
        <v>0.875</v>
      </c>
      <c r="C208">
        <v>90.817300000000003</v>
      </c>
      <c r="D208">
        <v>2.0866899999999999</v>
      </c>
      <c r="E208">
        <v>141.376</v>
      </c>
      <c r="F208">
        <v>3.2363400000000002</v>
      </c>
      <c r="G208">
        <v>-3.0740400000000001</v>
      </c>
      <c r="H208">
        <v>68.397099999999995</v>
      </c>
      <c r="I208">
        <v>20</v>
      </c>
    </row>
    <row r="209" spans="1:12">
      <c r="A209" t="s">
        <v>6</v>
      </c>
      <c r="B209" s="20">
        <v>0.91666666666666663</v>
      </c>
      <c r="C209">
        <v>90.872500000000002</v>
      </c>
      <c r="D209">
        <v>2.1587000000000001</v>
      </c>
      <c r="E209">
        <v>141.33199999999999</v>
      </c>
      <c r="F209">
        <v>3.23874</v>
      </c>
      <c r="G209">
        <v>-3.0752799999999998</v>
      </c>
      <c r="H209">
        <v>68.402299999999997</v>
      </c>
      <c r="I209">
        <v>20</v>
      </c>
    </row>
    <row r="210" spans="1:12">
      <c r="A210" t="s">
        <v>6</v>
      </c>
      <c r="B210" s="20">
        <v>0.95833333333333337</v>
      </c>
      <c r="C210">
        <v>90.918499999999995</v>
      </c>
      <c r="D210">
        <v>2.36869</v>
      </c>
      <c r="E210">
        <v>-136.47</v>
      </c>
      <c r="F210">
        <v>3.4303900000000001</v>
      </c>
      <c r="G210">
        <v>-3.6023499999999999</v>
      </c>
      <c r="H210">
        <v>77.099299999999999</v>
      </c>
      <c r="I210">
        <v>20</v>
      </c>
    </row>
    <row r="211" spans="1:12">
      <c r="A211" t="s">
        <v>6</v>
      </c>
      <c r="B211" s="21">
        <v>1</v>
      </c>
      <c r="C211">
        <v>91.020899999999997</v>
      </c>
      <c r="D211">
        <v>2.3035100000000002</v>
      </c>
      <c r="E211">
        <v>-136.411</v>
      </c>
      <c r="F211">
        <v>3.4307300000000001</v>
      </c>
      <c r="G211">
        <v>-3.5997499999999998</v>
      </c>
      <c r="H211">
        <v>77.069400000000002</v>
      </c>
      <c r="I211">
        <v>20</v>
      </c>
    </row>
    <row r="212" spans="1:12">
      <c r="A212" t="s">
        <v>6</v>
      </c>
      <c r="B212" s="21">
        <v>1.0416666666666667</v>
      </c>
      <c r="C212">
        <v>90.674099999999996</v>
      </c>
      <c r="D212">
        <v>5.8306899999999997</v>
      </c>
      <c r="E212">
        <v>-136.71100000000001</v>
      </c>
      <c r="F212">
        <v>3.4285199999999998</v>
      </c>
      <c r="G212">
        <v>-4.2624399999999998</v>
      </c>
      <c r="H212">
        <v>84.991399999999999</v>
      </c>
      <c r="I212">
        <v>20</v>
      </c>
    </row>
    <row r="213" spans="1:12">
      <c r="A213" t="s">
        <v>6</v>
      </c>
      <c r="B213" s="21">
        <v>1.0833333333333333</v>
      </c>
      <c r="C213">
        <v>90.728200000000001</v>
      </c>
      <c r="D213">
        <v>5.6806200000000002</v>
      </c>
      <c r="E213">
        <v>-136.679</v>
      </c>
      <c r="F213">
        <v>3.4286400000000001</v>
      </c>
      <c r="G213">
        <v>-4.2597500000000004</v>
      </c>
      <c r="H213">
        <v>85.016599999999997</v>
      </c>
      <c r="I213">
        <v>20</v>
      </c>
    </row>
    <row r="214" spans="1:12">
      <c r="A214" t="s">
        <v>6</v>
      </c>
      <c r="B214" s="21">
        <v>1.125</v>
      </c>
      <c r="C214">
        <v>91.083200000000005</v>
      </c>
      <c r="D214">
        <v>2.7601399999999998</v>
      </c>
      <c r="E214">
        <v>-136.166</v>
      </c>
      <c r="F214">
        <v>4.1200299999999999</v>
      </c>
      <c r="G214">
        <v>-4.9619499999999999</v>
      </c>
      <c r="H214">
        <v>92.148600000000002</v>
      </c>
      <c r="I214">
        <v>20</v>
      </c>
    </row>
    <row r="215" spans="1:12">
      <c r="A215" t="s">
        <v>6</v>
      </c>
      <c r="B215" s="21">
        <v>1.1666666666666667</v>
      </c>
      <c r="C215">
        <v>91.377099999999999</v>
      </c>
      <c r="D215">
        <v>2.4077099999999998</v>
      </c>
      <c r="E215">
        <v>-136.22399999999999</v>
      </c>
      <c r="F215">
        <v>4.1274899999999999</v>
      </c>
      <c r="G215">
        <v>-4.9656099999999999</v>
      </c>
      <c r="H215">
        <v>92.159700000000001</v>
      </c>
      <c r="I215">
        <v>20</v>
      </c>
    </row>
    <row r="216" spans="1:12">
      <c r="A216" t="s">
        <v>6</v>
      </c>
      <c r="B216" s="21">
        <v>1.2083333333333333</v>
      </c>
      <c r="C216">
        <v>91.290499999999994</v>
      </c>
      <c r="D216">
        <v>-1.84219</v>
      </c>
      <c r="E216">
        <v>-134.70699999999999</v>
      </c>
      <c r="F216">
        <v>7.21021</v>
      </c>
      <c r="G216">
        <v>6.9229799999999999</v>
      </c>
      <c r="H216">
        <v>100.61</v>
      </c>
      <c r="I216">
        <v>20</v>
      </c>
    </row>
    <row r="217" spans="1:12">
      <c r="A217" t="s">
        <v>6</v>
      </c>
      <c r="B217" s="21">
        <v>1.25</v>
      </c>
      <c r="C217">
        <v>91.3262</v>
      </c>
      <c r="D217">
        <v>-1.67763</v>
      </c>
      <c r="E217">
        <v>-134.63999999999999</v>
      </c>
      <c r="F217">
        <v>7.2017499999999997</v>
      </c>
      <c r="G217">
        <v>6.91411</v>
      </c>
      <c r="H217">
        <v>100.48</v>
      </c>
      <c r="I217">
        <v>20</v>
      </c>
    </row>
    <row r="218" spans="1:12">
      <c r="A218" t="s">
        <v>6</v>
      </c>
      <c r="B218" s="21">
        <v>1.2916666666666667</v>
      </c>
      <c r="C218">
        <v>91.463099999999997</v>
      </c>
      <c r="D218">
        <v>-4.5596500000000004</v>
      </c>
      <c r="E218">
        <v>-133.84299999999999</v>
      </c>
      <c r="F218">
        <v>7.3076299999999996</v>
      </c>
      <c r="G218">
        <v>7.4778200000000004</v>
      </c>
      <c r="H218">
        <v>106.95</v>
      </c>
      <c r="I218">
        <v>20</v>
      </c>
    </row>
    <row r="219" spans="1:12">
      <c r="A219" t="s">
        <v>6</v>
      </c>
      <c r="B219" s="21">
        <v>1.3333333333333333</v>
      </c>
      <c r="C219">
        <v>91.691500000000005</v>
      </c>
      <c r="D219">
        <v>-4.8816600000000001</v>
      </c>
      <c r="E219">
        <v>-133.905</v>
      </c>
      <c r="F219">
        <v>7.3059399999999997</v>
      </c>
      <c r="G219">
        <v>7.4737400000000003</v>
      </c>
      <c r="H219">
        <v>106.85599999999999</v>
      </c>
      <c r="I219">
        <v>20</v>
      </c>
    </row>
    <row r="220" spans="1:12">
      <c r="A220" t="s">
        <v>6</v>
      </c>
      <c r="B220" s="21">
        <v>1.375</v>
      </c>
      <c r="C220">
        <v>90.382599999999996</v>
      </c>
      <c r="D220">
        <v>-2.0606599999999999</v>
      </c>
      <c r="E220">
        <v>-135.221</v>
      </c>
      <c r="F220">
        <v>8.38626</v>
      </c>
      <c r="G220">
        <v>7.6479900000000001</v>
      </c>
      <c r="H220">
        <v>115.473</v>
      </c>
      <c r="I220">
        <v>20</v>
      </c>
    </row>
    <row r="221" spans="1:12">
      <c r="A221" t="s">
        <v>6</v>
      </c>
      <c r="B221" s="21">
        <v>1.4166666666666667</v>
      </c>
      <c r="C221">
        <v>90.716700000000003</v>
      </c>
      <c r="D221">
        <v>-2.74627</v>
      </c>
      <c r="E221">
        <v>-135.024</v>
      </c>
      <c r="F221">
        <v>8.3857499999999998</v>
      </c>
      <c r="G221">
        <v>7.6561199999999996</v>
      </c>
      <c r="H221">
        <v>115.471</v>
      </c>
      <c r="I221">
        <v>20</v>
      </c>
    </row>
    <row r="223" spans="1:12">
      <c r="A223" t="s">
        <v>0</v>
      </c>
      <c r="B223" t="s">
        <v>1</v>
      </c>
      <c r="C223" t="s">
        <v>36</v>
      </c>
      <c r="D223" t="s">
        <v>3</v>
      </c>
      <c r="E223" t="s">
        <v>28</v>
      </c>
      <c r="F223" t="s">
        <v>41</v>
      </c>
      <c r="G223" t="s">
        <v>28</v>
      </c>
      <c r="H223" t="s">
        <v>29</v>
      </c>
      <c r="I223" t="s">
        <v>42</v>
      </c>
      <c r="J223" t="s">
        <v>37</v>
      </c>
      <c r="K223" t="s">
        <v>38</v>
      </c>
      <c r="L223" t="s">
        <v>39</v>
      </c>
    </row>
    <row r="224" spans="1:12">
      <c r="A224" t="s">
        <v>6</v>
      </c>
      <c r="B224" s="20">
        <v>4.1666666666666664E-2</v>
      </c>
      <c r="C224">
        <v>91.111800000000002</v>
      </c>
      <c r="D224">
        <v>-2.5</v>
      </c>
      <c r="E224">
        <v>178.95099999999999</v>
      </c>
      <c r="F224">
        <v>1.1725000000000001</v>
      </c>
      <c r="G224">
        <v>-0.101045</v>
      </c>
      <c r="H224">
        <v>36.150700000000001</v>
      </c>
      <c r="I224">
        <v>20</v>
      </c>
      <c r="J224">
        <v>1</v>
      </c>
    </row>
    <row r="225" spans="1:10">
      <c r="A225" t="s">
        <v>6</v>
      </c>
      <c r="B225" s="20">
        <v>8.3333333333333329E-2</v>
      </c>
      <c r="C225">
        <v>91.115099999999998</v>
      </c>
      <c r="D225">
        <v>-2.1052200000000001</v>
      </c>
      <c r="E225">
        <v>179.07900000000001</v>
      </c>
      <c r="F225">
        <v>1.1709499999999999</v>
      </c>
      <c r="G225">
        <v>-9.7244300000000006E-2</v>
      </c>
      <c r="H225">
        <v>36.135800000000003</v>
      </c>
      <c r="I225">
        <v>20</v>
      </c>
      <c r="J225">
        <v>2</v>
      </c>
    </row>
    <row r="226" spans="1:10">
      <c r="A226" t="s">
        <v>6</v>
      </c>
      <c r="B226" s="20">
        <v>0.125</v>
      </c>
      <c r="C226">
        <v>91.134</v>
      </c>
      <c r="D226">
        <v>-1.97438</v>
      </c>
      <c r="E226">
        <v>179.19399999999999</v>
      </c>
      <c r="F226">
        <v>1.17065</v>
      </c>
      <c r="G226">
        <v>-9.5502799999999999E-2</v>
      </c>
      <c r="H226">
        <v>36.135300000000001</v>
      </c>
      <c r="I226">
        <v>20</v>
      </c>
      <c r="J226">
        <v>3</v>
      </c>
    </row>
    <row r="227" spans="1:10">
      <c r="A227" t="s">
        <v>6</v>
      </c>
      <c r="B227" s="20">
        <v>0.16666666666666666</v>
      </c>
      <c r="C227">
        <v>91.238</v>
      </c>
      <c r="D227">
        <v>-0.87160899999999997</v>
      </c>
      <c r="E227">
        <v>179.137</v>
      </c>
      <c r="F227">
        <v>2.21441</v>
      </c>
      <c r="G227">
        <v>-0.41924800000000001</v>
      </c>
      <c r="H227">
        <v>41.082999999999998</v>
      </c>
      <c r="I227">
        <v>20</v>
      </c>
      <c r="J227">
        <v>4</v>
      </c>
    </row>
    <row r="228" spans="1:10">
      <c r="A228" t="s">
        <v>6</v>
      </c>
      <c r="B228" s="20">
        <v>0.20833333333333334</v>
      </c>
      <c r="C228">
        <v>91.2316</v>
      </c>
      <c r="D228">
        <v>-0.78986599999999996</v>
      </c>
      <c r="E228">
        <v>179.012</v>
      </c>
      <c r="F228">
        <v>2.2166899999999998</v>
      </c>
      <c r="G228">
        <v>-0.41820099999999999</v>
      </c>
      <c r="H228">
        <v>41.084899999999998</v>
      </c>
      <c r="I228">
        <v>20</v>
      </c>
      <c r="J228">
        <v>5</v>
      </c>
    </row>
    <row r="229" spans="1:10">
      <c r="A229" t="s">
        <v>6</v>
      </c>
      <c r="B229" s="20">
        <v>0.25</v>
      </c>
      <c r="C229">
        <v>91.253200000000007</v>
      </c>
      <c r="D229">
        <v>-0.79664999999999997</v>
      </c>
      <c r="E229">
        <v>179.09</v>
      </c>
      <c r="F229">
        <v>2.21563</v>
      </c>
      <c r="G229">
        <v>-0.41840899999999998</v>
      </c>
      <c r="H229">
        <v>41.083199999999998</v>
      </c>
      <c r="I229">
        <v>20</v>
      </c>
      <c r="J229">
        <v>6</v>
      </c>
    </row>
    <row r="230" spans="1:10">
      <c r="A230" t="s">
        <v>6</v>
      </c>
      <c r="B230" s="20">
        <v>0.29166666666666669</v>
      </c>
      <c r="C230">
        <v>91.153999999999996</v>
      </c>
      <c r="D230">
        <v>-2.5628000000000002</v>
      </c>
      <c r="E230">
        <v>-179.83099999999999</v>
      </c>
      <c r="F230">
        <v>2.4757400000000001</v>
      </c>
      <c r="G230">
        <v>-0.82182299999999997</v>
      </c>
      <c r="H230">
        <v>46.309699999999999</v>
      </c>
      <c r="I230">
        <v>20</v>
      </c>
      <c r="J230">
        <v>7</v>
      </c>
    </row>
    <row r="231" spans="1:10">
      <c r="A231" t="s">
        <v>6</v>
      </c>
      <c r="B231" s="20">
        <v>0.33333333333333331</v>
      </c>
      <c r="C231">
        <v>91.160700000000006</v>
      </c>
      <c r="D231">
        <v>-2.0236000000000001</v>
      </c>
      <c r="E231">
        <v>-179.76400000000001</v>
      </c>
      <c r="F231">
        <v>2.4787699999999999</v>
      </c>
      <c r="G231">
        <v>-0.81616599999999995</v>
      </c>
      <c r="H231">
        <v>46.321100000000001</v>
      </c>
      <c r="I231">
        <v>20</v>
      </c>
      <c r="J231">
        <v>8</v>
      </c>
    </row>
    <row r="232" spans="1:10">
      <c r="A232" t="s">
        <v>6</v>
      </c>
      <c r="B232" s="20">
        <v>0.375</v>
      </c>
      <c r="C232">
        <v>91.1404</v>
      </c>
      <c r="D232">
        <v>-2.5707399999999998</v>
      </c>
      <c r="E232">
        <v>-179.84800000000001</v>
      </c>
      <c r="F232">
        <v>2.4742700000000002</v>
      </c>
      <c r="G232">
        <v>-0.82042199999999998</v>
      </c>
      <c r="H232">
        <v>46.278199999999998</v>
      </c>
      <c r="I232">
        <v>20</v>
      </c>
      <c r="J232">
        <v>9</v>
      </c>
    </row>
    <row r="233" spans="1:10">
      <c r="A233" t="s">
        <v>6</v>
      </c>
      <c r="B233" s="20">
        <v>0.41666666666666669</v>
      </c>
      <c r="C233">
        <v>91.168599999999998</v>
      </c>
      <c r="D233">
        <v>-2.1745399999999999</v>
      </c>
      <c r="E233">
        <v>178.99600000000001</v>
      </c>
      <c r="F233">
        <v>3.2120600000000001</v>
      </c>
      <c r="G233">
        <v>-1.1347700000000001</v>
      </c>
      <c r="H233">
        <v>51.4191</v>
      </c>
      <c r="I233">
        <v>20</v>
      </c>
      <c r="J233">
        <v>10</v>
      </c>
    </row>
    <row r="234" spans="1:10">
      <c r="A234" t="s">
        <v>6</v>
      </c>
      <c r="B234" s="20">
        <v>0.45833333333333331</v>
      </c>
      <c r="C234">
        <v>91.169799999999995</v>
      </c>
      <c r="D234">
        <v>-2.4567199999999998</v>
      </c>
      <c r="E234">
        <v>179.04900000000001</v>
      </c>
      <c r="F234">
        <v>3.2098499999999999</v>
      </c>
      <c r="G234">
        <v>-1.13462</v>
      </c>
      <c r="H234">
        <v>51.374699999999997</v>
      </c>
      <c r="I234">
        <v>20</v>
      </c>
      <c r="J234">
        <v>11</v>
      </c>
    </row>
    <row r="235" spans="1:10">
      <c r="A235" t="s">
        <v>6</v>
      </c>
      <c r="B235" s="20">
        <v>0.5</v>
      </c>
      <c r="C235">
        <v>91.164400000000001</v>
      </c>
      <c r="D235">
        <v>-2.3727800000000001</v>
      </c>
      <c r="E235">
        <v>179.14</v>
      </c>
      <c r="F235">
        <v>3.2103600000000001</v>
      </c>
      <c r="G235">
        <v>-1.1330100000000001</v>
      </c>
      <c r="H235">
        <v>51.385199999999998</v>
      </c>
      <c r="I235">
        <v>20</v>
      </c>
      <c r="J235">
        <v>12</v>
      </c>
    </row>
    <row r="236" spans="1:10">
      <c r="A236" t="s">
        <v>6</v>
      </c>
      <c r="B236" s="20">
        <v>0.54166666666666663</v>
      </c>
      <c r="C236">
        <v>91.072999999999993</v>
      </c>
      <c r="D236">
        <v>-0.87842500000000001</v>
      </c>
      <c r="E236">
        <v>179.904</v>
      </c>
      <c r="F236">
        <v>4.9592000000000001</v>
      </c>
      <c r="G236">
        <v>-1.15208</v>
      </c>
      <c r="H236">
        <v>56.867400000000004</v>
      </c>
      <c r="I236">
        <v>20</v>
      </c>
      <c r="J236">
        <v>13</v>
      </c>
    </row>
    <row r="237" spans="1:10">
      <c r="A237" t="s">
        <v>6</v>
      </c>
      <c r="B237" s="20">
        <v>0.58333333333333337</v>
      </c>
      <c r="C237">
        <v>91.048299999999998</v>
      </c>
      <c r="D237">
        <v>-0.572322</v>
      </c>
      <c r="E237">
        <v>-179.79400000000001</v>
      </c>
      <c r="F237">
        <v>4.9548500000000004</v>
      </c>
      <c r="G237">
        <v>-1.1515899999999999</v>
      </c>
      <c r="H237">
        <v>56.869700000000002</v>
      </c>
      <c r="I237">
        <v>20</v>
      </c>
      <c r="J237">
        <v>14</v>
      </c>
    </row>
    <row r="238" spans="1:10">
      <c r="A238" t="s">
        <v>6</v>
      </c>
      <c r="B238" s="20">
        <v>0.625</v>
      </c>
      <c r="C238">
        <v>91.140100000000004</v>
      </c>
      <c r="D238">
        <v>-4.3819999999999997</v>
      </c>
      <c r="E238">
        <v>178.47200000000001</v>
      </c>
      <c r="F238">
        <v>3.04474</v>
      </c>
      <c r="G238">
        <v>-1.71993</v>
      </c>
      <c r="H238">
        <v>61.430199999999999</v>
      </c>
      <c r="I238">
        <v>20</v>
      </c>
      <c r="J238">
        <v>15</v>
      </c>
    </row>
    <row r="239" spans="1:10">
      <c r="A239" t="s">
        <v>6</v>
      </c>
      <c r="B239" s="20">
        <v>0.66666666666666663</v>
      </c>
      <c r="C239">
        <v>91.169399999999996</v>
      </c>
      <c r="D239">
        <v>-4.1213600000000001</v>
      </c>
      <c r="E239">
        <v>178.541</v>
      </c>
      <c r="F239">
        <v>3.0456799999999999</v>
      </c>
      <c r="G239">
        <v>-1.7201900000000001</v>
      </c>
      <c r="H239">
        <v>61.445700000000002</v>
      </c>
      <c r="I239">
        <v>20</v>
      </c>
      <c r="J239">
        <v>16</v>
      </c>
    </row>
    <row r="240" spans="1:10">
      <c r="A240" t="s">
        <v>6</v>
      </c>
      <c r="B240" s="20">
        <v>0.70833333333333337</v>
      </c>
      <c r="C240">
        <v>91.292299999999997</v>
      </c>
      <c r="D240">
        <v>-2.7867000000000002</v>
      </c>
      <c r="E240">
        <v>-178.077</v>
      </c>
      <c r="F240">
        <v>3.4346299999999998</v>
      </c>
      <c r="G240">
        <v>-2.3276400000000002</v>
      </c>
      <c r="H240">
        <v>71.571100000000001</v>
      </c>
      <c r="I240">
        <v>20</v>
      </c>
      <c r="J240">
        <v>17</v>
      </c>
    </row>
    <row r="241" spans="1:10">
      <c r="A241" t="s">
        <v>6</v>
      </c>
      <c r="B241" s="20">
        <v>0.75</v>
      </c>
      <c r="C241">
        <v>91.260999999999996</v>
      </c>
      <c r="D241">
        <v>-1.12649</v>
      </c>
      <c r="E241">
        <v>-176.971</v>
      </c>
      <c r="F241">
        <v>3.4321299999999999</v>
      </c>
      <c r="G241">
        <v>-2.3214600000000001</v>
      </c>
      <c r="H241">
        <v>71.665300000000002</v>
      </c>
      <c r="I241">
        <v>20</v>
      </c>
      <c r="J241">
        <v>18</v>
      </c>
    </row>
    <row r="242" spans="1:10">
      <c r="A242" t="s">
        <v>6</v>
      </c>
      <c r="B242" s="20">
        <v>0.79166666666666663</v>
      </c>
      <c r="C242">
        <v>90.994200000000006</v>
      </c>
      <c r="D242">
        <v>-1.10808</v>
      </c>
      <c r="E242">
        <v>177.01599999999999</v>
      </c>
      <c r="F242">
        <v>2.88165</v>
      </c>
      <c r="G242">
        <v>-2.9154399999999998</v>
      </c>
      <c r="H242">
        <v>81.877899999999997</v>
      </c>
      <c r="I242">
        <v>20</v>
      </c>
      <c r="J242">
        <v>19</v>
      </c>
    </row>
    <row r="243" spans="1:10">
      <c r="A243" t="s">
        <v>6</v>
      </c>
      <c r="B243" s="20">
        <v>0.83333333333333337</v>
      </c>
      <c r="C243">
        <v>90.981999999999999</v>
      </c>
      <c r="D243">
        <v>-0.42702800000000002</v>
      </c>
      <c r="E243">
        <v>176.38200000000001</v>
      </c>
      <c r="F243">
        <v>2.8889499999999999</v>
      </c>
      <c r="G243">
        <v>-2.9122699999999999</v>
      </c>
      <c r="H243">
        <v>81.91</v>
      </c>
      <c r="I243">
        <v>20</v>
      </c>
      <c r="J243">
        <v>20</v>
      </c>
    </row>
    <row r="244" spans="1:10">
      <c r="A244" t="s">
        <v>6</v>
      </c>
      <c r="B244" s="20">
        <v>0.875</v>
      </c>
      <c r="C244">
        <v>91.250399999999999</v>
      </c>
      <c r="D244">
        <v>-3.9170099999999999</v>
      </c>
      <c r="E244">
        <v>-178.02099999999999</v>
      </c>
      <c r="F244">
        <v>2.4480900000000001</v>
      </c>
      <c r="G244">
        <v>-3.6555900000000001</v>
      </c>
      <c r="H244">
        <v>91.685199999999995</v>
      </c>
      <c r="I244">
        <v>20</v>
      </c>
      <c r="J244">
        <v>21</v>
      </c>
    </row>
    <row r="245" spans="1:10">
      <c r="A245" t="s">
        <v>6</v>
      </c>
      <c r="B245" s="20">
        <v>0.91666666666666663</v>
      </c>
      <c r="C245">
        <v>91.315299999999993</v>
      </c>
      <c r="D245">
        <v>-3.55294</v>
      </c>
      <c r="E245">
        <v>-177.27099999999999</v>
      </c>
      <c r="F245">
        <v>2.4491800000000001</v>
      </c>
      <c r="G245">
        <v>-3.6579199999999998</v>
      </c>
      <c r="H245">
        <v>91.749099999999999</v>
      </c>
      <c r="I245">
        <v>20</v>
      </c>
      <c r="J245">
        <v>22</v>
      </c>
    </row>
    <row r="246" spans="1:10">
      <c r="A246" t="s">
        <v>6</v>
      </c>
      <c r="B246" s="20">
        <v>0.95833333333333337</v>
      </c>
      <c r="C246">
        <v>91.505200000000002</v>
      </c>
      <c r="D246">
        <v>-5.53294</v>
      </c>
      <c r="E246">
        <v>-172.40600000000001</v>
      </c>
      <c r="F246">
        <v>2.9066800000000002</v>
      </c>
      <c r="G246">
        <v>-4.2234600000000002</v>
      </c>
      <c r="H246">
        <v>102.651</v>
      </c>
      <c r="I246">
        <v>20</v>
      </c>
      <c r="J246">
        <v>23</v>
      </c>
    </row>
    <row r="247" spans="1:10">
      <c r="A247" t="s">
        <v>6</v>
      </c>
      <c r="B247" s="21">
        <v>1</v>
      </c>
      <c r="C247">
        <v>91.654200000000003</v>
      </c>
      <c r="D247">
        <v>-5.9270100000000001</v>
      </c>
      <c r="E247">
        <v>-171.86799999999999</v>
      </c>
      <c r="F247">
        <v>2.90428</v>
      </c>
      <c r="G247">
        <v>-4.2195200000000002</v>
      </c>
      <c r="H247">
        <v>102.55500000000001</v>
      </c>
      <c r="I247">
        <v>20</v>
      </c>
      <c r="J247">
        <v>24</v>
      </c>
    </row>
    <row r="248" spans="1:10">
      <c r="A248" t="s">
        <v>6</v>
      </c>
      <c r="B248" s="21">
        <v>1.0416666666666667</v>
      </c>
      <c r="C248">
        <v>91.438299999999998</v>
      </c>
      <c r="D248">
        <v>-7.98841</v>
      </c>
      <c r="E248">
        <v>174.56700000000001</v>
      </c>
      <c r="F248">
        <v>2.73882</v>
      </c>
      <c r="G248">
        <v>-4.9365600000000001</v>
      </c>
      <c r="H248">
        <v>112.736</v>
      </c>
      <c r="I248">
        <v>20</v>
      </c>
      <c r="J248">
        <v>25</v>
      </c>
    </row>
    <row r="249" spans="1:10">
      <c r="A249" t="s">
        <v>6</v>
      </c>
      <c r="B249" s="21">
        <v>1.0833333333333333</v>
      </c>
      <c r="C249">
        <v>91.488900000000001</v>
      </c>
      <c r="D249">
        <v>-7.8703599999999998</v>
      </c>
      <c r="E249">
        <v>175.09</v>
      </c>
      <c r="F249">
        <v>2.7387600000000001</v>
      </c>
      <c r="G249">
        <v>-4.9373199999999997</v>
      </c>
      <c r="H249">
        <v>112.864</v>
      </c>
      <c r="I249">
        <v>20</v>
      </c>
      <c r="J249">
        <v>26</v>
      </c>
    </row>
    <row r="250" spans="1:10">
      <c r="A250" t="s">
        <v>6</v>
      </c>
      <c r="B250" s="21">
        <v>1.125</v>
      </c>
      <c r="C250">
        <v>91.739000000000004</v>
      </c>
      <c r="D250">
        <v>-4.8139700000000003</v>
      </c>
      <c r="E250">
        <v>-170.96</v>
      </c>
      <c r="F250">
        <v>3.4320900000000001</v>
      </c>
      <c r="G250">
        <v>-5.6890700000000001</v>
      </c>
      <c r="H250">
        <v>122.83499999999999</v>
      </c>
      <c r="I250">
        <v>20</v>
      </c>
      <c r="J250">
        <v>27</v>
      </c>
    </row>
    <row r="251" spans="1:10">
      <c r="A251" t="s">
        <v>6</v>
      </c>
      <c r="B251" s="21">
        <v>1.1666666666666667</v>
      </c>
      <c r="C251">
        <v>92.1404</v>
      </c>
      <c r="D251">
        <v>-6.3965199999999998</v>
      </c>
      <c r="E251">
        <v>-169.87299999999999</v>
      </c>
      <c r="F251">
        <v>3.4255900000000001</v>
      </c>
      <c r="G251">
        <v>-5.6760200000000003</v>
      </c>
      <c r="H251">
        <v>122.4</v>
      </c>
      <c r="I251">
        <v>20</v>
      </c>
      <c r="J251">
        <v>28</v>
      </c>
    </row>
    <row r="252" spans="1:10">
      <c r="A252" t="s">
        <v>6</v>
      </c>
      <c r="B252" s="21">
        <v>1.2083333333333333</v>
      </c>
      <c r="C252">
        <v>91.305700000000002</v>
      </c>
      <c r="D252">
        <v>4.1444099999999997</v>
      </c>
      <c r="E252">
        <v>-170.768</v>
      </c>
      <c r="F252">
        <v>7.31081</v>
      </c>
      <c r="G252">
        <v>6.0419400000000003</v>
      </c>
      <c r="H252">
        <v>134.142</v>
      </c>
      <c r="I252">
        <v>20</v>
      </c>
      <c r="J252">
        <v>29</v>
      </c>
    </row>
    <row r="253" spans="1:10">
      <c r="A253" t="s">
        <v>6</v>
      </c>
      <c r="B253" s="21">
        <v>1.25</v>
      </c>
      <c r="C253">
        <v>91.372600000000006</v>
      </c>
      <c r="D253">
        <v>4.2594200000000004</v>
      </c>
      <c r="E253">
        <v>-170.351</v>
      </c>
      <c r="F253">
        <v>7.3019400000000001</v>
      </c>
      <c r="G253">
        <v>6.0345300000000002</v>
      </c>
      <c r="H253">
        <v>133.97499999999999</v>
      </c>
      <c r="I253">
        <v>20</v>
      </c>
      <c r="J253">
        <v>30</v>
      </c>
    </row>
    <row r="254" spans="1:10">
      <c r="A254" t="s">
        <v>6</v>
      </c>
      <c r="B254" s="21">
        <v>1.2916666666666667</v>
      </c>
      <c r="C254">
        <v>92.034499999999994</v>
      </c>
      <c r="D254">
        <v>-8.8625100000000003</v>
      </c>
      <c r="E254">
        <v>-166.726</v>
      </c>
      <c r="F254">
        <v>7.2929700000000004</v>
      </c>
      <c r="G254">
        <v>6.5236799999999997</v>
      </c>
      <c r="H254">
        <v>143.029</v>
      </c>
      <c r="I254">
        <v>20</v>
      </c>
      <c r="J254">
        <v>31</v>
      </c>
    </row>
    <row r="255" spans="1:10">
      <c r="A255" t="s">
        <v>6</v>
      </c>
      <c r="B255" s="21">
        <v>1.3333333333333333</v>
      </c>
      <c r="C255">
        <v>92.339100000000002</v>
      </c>
      <c r="D255">
        <v>-10.0075</v>
      </c>
      <c r="E255">
        <v>-166.22</v>
      </c>
      <c r="F255">
        <v>7.2731700000000004</v>
      </c>
      <c r="G255">
        <v>6.5014900000000004</v>
      </c>
      <c r="H255">
        <v>142.541</v>
      </c>
      <c r="I255">
        <v>20</v>
      </c>
      <c r="J255">
        <v>32</v>
      </c>
    </row>
    <row r="256" spans="1:10">
      <c r="A256" t="s">
        <v>6</v>
      </c>
      <c r="B256" s="21">
        <v>1.375</v>
      </c>
      <c r="C256">
        <v>89.855999999999995</v>
      </c>
      <c r="D256">
        <v>8.1908100000000008</v>
      </c>
      <c r="E256">
        <v>-171.315</v>
      </c>
      <c r="F256">
        <v>8.4281000000000006</v>
      </c>
      <c r="G256">
        <v>6.5876799999999998</v>
      </c>
      <c r="H256">
        <v>152.67699999999999</v>
      </c>
      <c r="I256">
        <v>20</v>
      </c>
      <c r="J256">
        <v>33</v>
      </c>
    </row>
    <row r="257" spans="1:11">
      <c r="A257" t="s">
        <v>6</v>
      </c>
      <c r="B257" s="21">
        <v>1.4166666666666667</v>
      </c>
      <c r="C257">
        <v>90.335800000000006</v>
      </c>
      <c r="D257">
        <v>5.9566999999999997</v>
      </c>
      <c r="E257">
        <v>-173.74199999999999</v>
      </c>
      <c r="F257">
        <v>8.4853000000000005</v>
      </c>
      <c r="G257">
        <v>6.6314399999999996</v>
      </c>
      <c r="H257">
        <v>153.6</v>
      </c>
      <c r="I257">
        <v>20</v>
      </c>
      <c r="J257">
        <v>34</v>
      </c>
    </row>
    <row r="258" spans="1:11">
      <c r="A258" t="s">
        <v>0</v>
      </c>
      <c r="B258" t="s">
        <v>1</v>
      </c>
      <c r="C258" t="s">
        <v>36</v>
      </c>
      <c r="D258" t="s">
        <v>3</v>
      </c>
      <c r="E258" t="s">
        <v>28</v>
      </c>
      <c r="F258" t="s">
        <v>32</v>
      </c>
      <c r="G258" t="s">
        <v>31</v>
      </c>
      <c r="H258" t="s">
        <v>3</v>
      </c>
      <c r="I258" t="s">
        <v>37</v>
      </c>
      <c r="J258" t="s">
        <v>38</v>
      </c>
      <c r="K258" t="s">
        <v>39</v>
      </c>
    </row>
    <row r="259" spans="1:11">
      <c r="A259" t="s">
        <v>6</v>
      </c>
      <c r="B259" s="20">
        <v>4.1666666666666664E-2</v>
      </c>
      <c r="C259">
        <v>91.111800000000002</v>
      </c>
      <c r="D259">
        <v>-2.5</v>
      </c>
      <c r="E259">
        <v>178.95099999999999</v>
      </c>
      <c r="F259">
        <v>1.1725000000000001</v>
      </c>
      <c r="G259">
        <v>-0.101045</v>
      </c>
      <c r="H259">
        <v>36.150700000000001</v>
      </c>
      <c r="I259">
        <v>20</v>
      </c>
      <c r="J259">
        <v>1</v>
      </c>
    </row>
    <row r="260" spans="1:11">
      <c r="A260" t="s">
        <v>6</v>
      </c>
      <c r="B260" s="20">
        <v>8.3333333333333329E-2</v>
      </c>
      <c r="C260">
        <v>91.115099999999998</v>
      </c>
      <c r="D260">
        <v>-2.1052200000000001</v>
      </c>
      <c r="E260">
        <v>179.07900000000001</v>
      </c>
      <c r="F260">
        <v>1.1709499999999999</v>
      </c>
      <c r="G260">
        <v>-9.7244300000000006E-2</v>
      </c>
      <c r="H260">
        <v>36.135800000000003</v>
      </c>
      <c r="I260">
        <v>20</v>
      </c>
      <c r="J260">
        <v>2</v>
      </c>
    </row>
    <row r="261" spans="1:11">
      <c r="A261" t="s">
        <v>6</v>
      </c>
      <c r="B261" s="20">
        <v>0.125</v>
      </c>
      <c r="C261">
        <v>91.134</v>
      </c>
      <c r="D261">
        <v>-1.97438</v>
      </c>
      <c r="E261">
        <v>179.19399999999999</v>
      </c>
      <c r="F261">
        <v>1.17065</v>
      </c>
      <c r="G261">
        <v>-9.5502799999999999E-2</v>
      </c>
      <c r="H261">
        <v>36.135300000000001</v>
      </c>
      <c r="I261">
        <v>20</v>
      </c>
      <c r="J261">
        <v>3</v>
      </c>
    </row>
    <row r="262" spans="1:11">
      <c r="A262" t="s">
        <v>6</v>
      </c>
      <c r="B262" s="20">
        <v>0.16666666666666666</v>
      </c>
      <c r="C262">
        <v>91.238</v>
      </c>
      <c r="D262">
        <v>-0.87160899999999997</v>
      </c>
      <c r="E262">
        <v>179.137</v>
      </c>
      <c r="F262">
        <v>2.21441</v>
      </c>
      <c r="G262">
        <v>-0.41924800000000001</v>
      </c>
      <c r="H262">
        <v>41.082999999999998</v>
      </c>
      <c r="I262">
        <v>20</v>
      </c>
      <c r="J262">
        <v>4</v>
      </c>
    </row>
    <row r="263" spans="1:11">
      <c r="A263" t="s">
        <v>6</v>
      </c>
      <c r="B263" s="20">
        <v>0.20833333333333334</v>
      </c>
      <c r="C263">
        <v>91.2316</v>
      </c>
      <c r="D263">
        <v>-0.78986599999999996</v>
      </c>
      <c r="E263">
        <v>179.012</v>
      </c>
      <c r="F263">
        <v>2.2166899999999998</v>
      </c>
      <c r="G263">
        <v>-0.41820099999999999</v>
      </c>
      <c r="H263">
        <v>41.084899999999998</v>
      </c>
      <c r="I263">
        <v>20</v>
      </c>
      <c r="J263">
        <v>5</v>
      </c>
    </row>
    <row r="264" spans="1:11">
      <c r="A264" t="s">
        <v>6</v>
      </c>
      <c r="B264" s="20">
        <v>0.25</v>
      </c>
      <c r="C264">
        <v>91.253200000000007</v>
      </c>
      <c r="D264">
        <v>-0.79664999999999997</v>
      </c>
      <c r="E264">
        <v>179.09</v>
      </c>
      <c r="F264">
        <v>2.21563</v>
      </c>
      <c r="G264">
        <v>-0.41840899999999998</v>
      </c>
      <c r="H264">
        <v>41.083199999999998</v>
      </c>
      <c r="I264">
        <v>20</v>
      </c>
      <c r="J264">
        <v>6</v>
      </c>
    </row>
    <row r="265" spans="1:11">
      <c r="A265" t="s">
        <v>6</v>
      </c>
      <c r="B265" s="20">
        <v>0.29166666666666669</v>
      </c>
      <c r="C265">
        <v>91.153999999999996</v>
      </c>
      <c r="D265">
        <v>-2.5628000000000002</v>
      </c>
      <c r="E265">
        <v>-179.83099999999999</v>
      </c>
      <c r="F265">
        <v>2.4757400000000001</v>
      </c>
      <c r="G265">
        <v>-0.82182299999999997</v>
      </c>
      <c r="H265">
        <v>46.309699999999999</v>
      </c>
      <c r="I265">
        <v>20</v>
      </c>
      <c r="J265">
        <v>7</v>
      </c>
    </row>
    <row r="266" spans="1:11">
      <c r="A266" t="s">
        <v>6</v>
      </c>
      <c r="B266" s="20">
        <v>0.33333333333333331</v>
      </c>
      <c r="C266">
        <v>91.160700000000006</v>
      </c>
      <c r="D266">
        <v>-2.0236000000000001</v>
      </c>
      <c r="E266">
        <v>-179.76400000000001</v>
      </c>
      <c r="F266">
        <v>2.4787699999999999</v>
      </c>
      <c r="G266">
        <v>-0.81616599999999995</v>
      </c>
      <c r="H266">
        <v>46.321100000000001</v>
      </c>
      <c r="I266">
        <v>20</v>
      </c>
      <c r="J266">
        <v>8</v>
      </c>
    </row>
    <row r="267" spans="1:11">
      <c r="A267" t="s">
        <v>6</v>
      </c>
      <c r="B267" s="20">
        <v>0.375</v>
      </c>
      <c r="C267">
        <v>91.1404</v>
      </c>
      <c r="D267">
        <v>-2.5707399999999998</v>
      </c>
      <c r="E267">
        <v>-179.84800000000001</v>
      </c>
      <c r="F267">
        <v>2.4742700000000002</v>
      </c>
      <c r="G267">
        <v>-0.82042199999999998</v>
      </c>
      <c r="H267">
        <v>46.278199999999998</v>
      </c>
      <c r="I267">
        <v>20</v>
      </c>
      <c r="J267">
        <v>9</v>
      </c>
    </row>
    <row r="268" spans="1:11">
      <c r="A268" t="s">
        <v>6</v>
      </c>
      <c r="B268" s="20">
        <v>0.41666666666666669</v>
      </c>
      <c r="C268">
        <v>91.168599999999998</v>
      </c>
      <c r="D268">
        <v>-2.1745399999999999</v>
      </c>
      <c r="E268">
        <v>178.99600000000001</v>
      </c>
      <c r="F268">
        <v>3.2120600000000001</v>
      </c>
      <c r="G268">
        <v>-1.1347700000000001</v>
      </c>
      <c r="H268">
        <v>51.4191</v>
      </c>
      <c r="I268">
        <v>20</v>
      </c>
      <c r="J268">
        <v>10</v>
      </c>
    </row>
    <row r="269" spans="1:11">
      <c r="A269" t="s">
        <v>6</v>
      </c>
      <c r="B269" s="20">
        <v>0.45833333333333331</v>
      </c>
      <c r="C269">
        <v>91.169799999999995</v>
      </c>
      <c r="D269">
        <v>-2.4567199999999998</v>
      </c>
      <c r="E269">
        <v>179.04900000000001</v>
      </c>
      <c r="F269">
        <v>3.2098499999999999</v>
      </c>
      <c r="G269">
        <v>-1.13462</v>
      </c>
      <c r="H269">
        <v>51.374699999999997</v>
      </c>
      <c r="I269">
        <v>20</v>
      </c>
      <c r="J269">
        <v>11</v>
      </c>
    </row>
    <row r="270" spans="1:11">
      <c r="A270" t="s">
        <v>6</v>
      </c>
      <c r="B270" s="20">
        <v>0.5</v>
      </c>
      <c r="C270">
        <v>91.164400000000001</v>
      </c>
      <c r="D270">
        <v>-2.3727800000000001</v>
      </c>
      <c r="E270">
        <v>179.14</v>
      </c>
      <c r="F270">
        <v>3.2103600000000001</v>
      </c>
      <c r="G270">
        <v>-1.1330100000000001</v>
      </c>
      <c r="H270">
        <v>51.385199999999998</v>
      </c>
      <c r="I270">
        <v>20</v>
      </c>
      <c r="J270">
        <v>12</v>
      </c>
    </row>
    <row r="271" spans="1:11">
      <c r="A271" t="s">
        <v>6</v>
      </c>
      <c r="B271" s="20">
        <v>0.54166666666666663</v>
      </c>
      <c r="C271">
        <v>91.072999999999993</v>
      </c>
      <c r="D271">
        <v>-0.87842500000000001</v>
      </c>
      <c r="E271">
        <v>179.904</v>
      </c>
      <c r="F271">
        <v>4.9592000000000001</v>
      </c>
      <c r="G271">
        <v>-1.15208</v>
      </c>
      <c r="H271">
        <v>56.867400000000004</v>
      </c>
      <c r="I271">
        <v>20</v>
      </c>
      <c r="J271">
        <v>13</v>
      </c>
    </row>
    <row r="272" spans="1:11">
      <c r="A272" t="s">
        <v>6</v>
      </c>
      <c r="B272" s="20">
        <v>0.58333333333333337</v>
      </c>
      <c r="C272">
        <v>91.048299999999998</v>
      </c>
      <c r="D272">
        <v>-0.572322</v>
      </c>
      <c r="E272">
        <v>-179.79400000000001</v>
      </c>
      <c r="F272">
        <v>4.9548500000000004</v>
      </c>
      <c r="G272">
        <v>-1.1515899999999999</v>
      </c>
      <c r="H272">
        <v>56.869700000000002</v>
      </c>
      <c r="I272">
        <v>20</v>
      </c>
      <c r="J272">
        <v>14</v>
      </c>
    </row>
    <row r="273" spans="1:10">
      <c r="A273" t="s">
        <v>6</v>
      </c>
      <c r="B273" s="20">
        <v>0.625</v>
      </c>
      <c r="C273">
        <v>91.140100000000004</v>
      </c>
      <c r="D273">
        <v>-4.3819999999999997</v>
      </c>
      <c r="E273">
        <v>178.47200000000001</v>
      </c>
      <c r="F273">
        <v>3.04474</v>
      </c>
      <c r="G273">
        <v>-1.71993</v>
      </c>
      <c r="H273">
        <v>61.430199999999999</v>
      </c>
      <c r="I273">
        <v>20</v>
      </c>
      <c r="J273">
        <v>15</v>
      </c>
    </row>
    <row r="274" spans="1:10">
      <c r="A274" t="s">
        <v>6</v>
      </c>
      <c r="B274" s="20">
        <v>0.66666666666666663</v>
      </c>
      <c r="C274">
        <v>91.169399999999996</v>
      </c>
      <c r="D274">
        <v>-4.1213600000000001</v>
      </c>
      <c r="E274">
        <v>178.541</v>
      </c>
      <c r="F274">
        <v>3.0456799999999999</v>
      </c>
      <c r="G274">
        <v>-1.7201900000000001</v>
      </c>
      <c r="H274">
        <v>61.445700000000002</v>
      </c>
      <c r="I274">
        <v>20</v>
      </c>
      <c r="J274">
        <v>16</v>
      </c>
    </row>
    <row r="275" spans="1:10">
      <c r="A275" t="s">
        <v>6</v>
      </c>
      <c r="B275" s="20">
        <v>0.70833333333333337</v>
      </c>
      <c r="C275">
        <v>91.292299999999997</v>
      </c>
      <c r="D275">
        <v>-2.7867000000000002</v>
      </c>
      <c r="E275">
        <v>-178.077</v>
      </c>
      <c r="F275">
        <v>3.4346299999999998</v>
      </c>
      <c r="G275">
        <v>-2.3276400000000002</v>
      </c>
      <c r="H275">
        <v>71.571100000000001</v>
      </c>
      <c r="I275">
        <v>20</v>
      </c>
      <c r="J275">
        <v>17</v>
      </c>
    </row>
    <row r="276" spans="1:10">
      <c r="A276" t="s">
        <v>6</v>
      </c>
      <c r="B276" s="20">
        <v>0.75</v>
      </c>
      <c r="C276">
        <v>91.260999999999996</v>
      </c>
      <c r="D276">
        <v>-1.12649</v>
      </c>
      <c r="E276">
        <v>-176.971</v>
      </c>
      <c r="F276">
        <v>3.4321299999999999</v>
      </c>
      <c r="G276">
        <v>-2.3214600000000001</v>
      </c>
      <c r="H276">
        <v>71.665300000000002</v>
      </c>
      <c r="I276">
        <v>20</v>
      </c>
      <c r="J276">
        <v>18</v>
      </c>
    </row>
    <row r="277" spans="1:10">
      <c r="A277" t="s">
        <v>6</v>
      </c>
      <c r="B277" s="20">
        <v>0.79166666666666663</v>
      </c>
      <c r="C277">
        <v>90.994200000000006</v>
      </c>
      <c r="D277">
        <v>-1.10808</v>
      </c>
      <c r="E277">
        <v>177.01599999999999</v>
      </c>
      <c r="F277">
        <v>2.88165</v>
      </c>
      <c r="G277">
        <v>-2.9154399999999998</v>
      </c>
      <c r="H277">
        <v>81.877899999999997</v>
      </c>
      <c r="I277">
        <v>20</v>
      </c>
      <c r="J277">
        <v>19</v>
      </c>
    </row>
    <row r="278" spans="1:10">
      <c r="A278" t="s">
        <v>6</v>
      </c>
      <c r="B278" s="20">
        <v>0.83333333333333337</v>
      </c>
      <c r="C278">
        <v>90.981999999999999</v>
      </c>
      <c r="D278">
        <v>-0.42702800000000002</v>
      </c>
      <c r="E278">
        <v>176.38200000000001</v>
      </c>
      <c r="F278">
        <v>2.8889499999999999</v>
      </c>
      <c r="G278">
        <v>-2.9122699999999999</v>
      </c>
      <c r="H278">
        <v>81.91</v>
      </c>
      <c r="I278">
        <v>20</v>
      </c>
      <c r="J278">
        <v>20</v>
      </c>
    </row>
    <row r="279" spans="1:10">
      <c r="A279" t="s">
        <v>6</v>
      </c>
      <c r="B279" s="20">
        <v>0.875</v>
      </c>
      <c r="C279">
        <v>91.250399999999999</v>
      </c>
      <c r="D279">
        <v>-3.9170099999999999</v>
      </c>
      <c r="E279">
        <v>-178.02099999999999</v>
      </c>
      <c r="F279">
        <v>2.4480900000000001</v>
      </c>
      <c r="G279">
        <v>-3.6555900000000001</v>
      </c>
      <c r="H279">
        <v>91.685199999999995</v>
      </c>
      <c r="I279">
        <v>20</v>
      </c>
      <c r="J279">
        <v>21</v>
      </c>
    </row>
    <row r="280" spans="1:10">
      <c r="A280" t="s">
        <v>6</v>
      </c>
      <c r="B280" s="20">
        <v>0.91666666666666663</v>
      </c>
      <c r="C280">
        <v>91.315299999999993</v>
      </c>
      <c r="D280">
        <v>-3.55294</v>
      </c>
      <c r="E280">
        <v>-177.27099999999999</v>
      </c>
      <c r="F280">
        <v>2.4491800000000001</v>
      </c>
      <c r="G280">
        <v>-3.6579199999999998</v>
      </c>
      <c r="H280">
        <v>91.749099999999999</v>
      </c>
      <c r="I280">
        <v>20</v>
      </c>
      <c r="J280">
        <v>22</v>
      </c>
    </row>
    <row r="281" spans="1:10">
      <c r="A281" t="s">
        <v>6</v>
      </c>
      <c r="B281" s="20">
        <v>0.95833333333333337</v>
      </c>
      <c r="C281">
        <v>91.505200000000002</v>
      </c>
      <c r="D281">
        <v>-5.53294</v>
      </c>
      <c r="E281">
        <v>-172.40600000000001</v>
      </c>
      <c r="F281">
        <v>2.9066800000000002</v>
      </c>
      <c r="G281">
        <v>-4.2234600000000002</v>
      </c>
      <c r="H281">
        <v>102.651</v>
      </c>
      <c r="I281">
        <v>20</v>
      </c>
      <c r="J281">
        <v>23</v>
      </c>
    </row>
    <row r="282" spans="1:10">
      <c r="A282" t="s">
        <v>6</v>
      </c>
      <c r="B282" s="21">
        <v>1</v>
      </c>
      <c r="C282">
        <v>91.654200000000003</v>
      </c>
      <c r="D282">
        <v>-5.9270100000000001</v>
      </c>
      <c r="E282">
        <v>-171.86799999999999</v>
      </c>
      <c r="F282">
        <v>2.90428</v>
      </c>
      <c r="G282">
        <v>-4.2195200000000002</v>
      </c>
      <c r="H282">
        <v>102.55500000000001</v>
      </c>
      <c r="I282">
        <v>20</v>
      </c>
      <c r="J282">
        <v>24</v>
      </c>
    </row>
    <row r="283" spans="1:10">
      <c r="A283" t="s">
        <v>6</v>
      </c>
      <c r="B283" s="21">
        <v>1.0416666666666667</v>
      </c>
      <c r="C283">
        <v>91.438299999999998</v>
      </c>
      <c r="D283">
        <v>-7.98841</v>
      </c>
      <c r="E283">
        <v>174.56700000000001</v>
      </c>
      <c r="F283">
        <v>2.73882</v>
      </c>
      <c r="G283">
        <v>-4.9365600000000001</v>
      </c>
      <c r="H283">
        <v>112.736</v>
      </c>
      <c r="I283">
        <v>20</v>
      </c>
      <c r="J283">
        <v>25</v>
      </c>
    </row>
    <row r="284" spans="1:10">
      <c r="A284" t="s">
        <v>6</v>
      </c>
      <c r="B284" s="21">
        <v>1.0833333333333333</v>
      </c>
      <c r="C284">
        <v>91.488900000000001</v>
      </c>
      <c r="D284">
        <v>-7.8703599999999998</v>
      </c>
      <c r="E284">
        <v>175.09</v>
      </c>
      <c r="F284">
        <v>2.7387600000000001</v>
      </c>
      <c r="G284">
        <v>-4.9373199999999997</v>
      </c>
      <c r="H284">
        <v>112.864</v>
      </c>
      <c r="I284">
        <v>20</v>
      </c>
      <c r="J284">
        <v>26</v>
      </c>
    </row>
    <row r="285" spans="1:10">
      <c r="A285" t="s">
        <v>6</v>
      </c>
      <c r="B285" s="21">
        <v>1.125</v>
      </c>
      <c r="C285">
        <v>91.739000000000004</v>
      </c>
      <c r="D285">
        <v>-4.8139700000000003</v>
      </c>
      <c r="E285">
        <v>-170.96</v>
      </c>
      <c r="F285">
        <v>3.4320900000000001</v>
      </c>
      <c r="G285">
        <v>-5.6890700000000001</v>
      </c>
      <c r="H285">
        <v>122.83499999999999</v>
      </c>
      <c r="I285">
        <v>20</v>
      </c>
      <c r="J285">
        <v>27</v>
      </c>
    </row>
    <row r="286" spans="1:10">
      <c r="A286" t="s">
        <v>6</v>
      </c>
      <c r="B286" s="21">
        <v>1.1666666666666667</v>
      </c>
      <c r="C286">
        <v>92.1404</v>
      </c>
      <c r="D286">
        <v>-6.3965199999999998</v>
      </c>
      <c r="E286">
        <v>-169.87299999999999</v>
      </c>
      <c r="F286">
        <v>3.4255900000000001</v>
      </c>
      <c r="G286">
        <v>-5.6760200000000003</v>
      </c>
      <c r="H286">
        <v>122.4</v>
      </c>
      <c r="I286">
        <v>20</v>
      </c>
      <c r="J286">
        <v>28</v>
      </c>
    </row>
    <row r="287" spans="1:10">
      <c r="A287" t="s">
        <v>6</v>
      </c>
      <c r="B287" s="21">
        <v>1.2083333333333333</v>
      </c>
      <c r="C287">
        <v>91.305700000000002</v>
      </c>
      <c r="D287">
        <v>4.1444099999999997</v>
      </c>
      <c r="E287">
        <v>-170.768</v>
      </c>
      <c r="F287">
        <v>7.31081</v>
      </c>
      <c r="G287">
        <v>6.0419400000000003</v>
      </c>
      <c r="H287">
        <v>134.142</v>
      </c>
      <c r="I287">
        <v>20</v>
      </c>
      <c r="J287">
        <v>29</v>
      </c>
    </row>
    <row r="288" spans="1:10">
      <c r="A288" t="s">
        <v>6</v>
      </c>
      <c r="B288" s="21">
        <v>1.25</v>
      </c>
      <c r="C288">
        <v>91.372600000000006</v>
      </c>
      <c r="D288">
        <v>4.2594200000000004</v>
      </c>
      <c r="E288">
        <v>-170.351</v>
      </c>
      <c r="F288">
        <v>7.3019400000000001</v>
      </c>
      <c r="G288">
        <v>6.0345300000000002</v>
      </c>
      <c r="H288">
        <v>133.97499999999999</v>
      </c>
      <c r="I288">
        <v>20</v>
      </c>
      <c r="J288">
        <v>30</v>
      </c>
    </row>
    <row r="289" spans="1:10">
      <c r="A289" t="s">
        <v>6</v>
      </c>
      <c r="B289" s="21">
        <v>1.2916666666666667</v>
      </c>
      <c r="C289">
        <v>92.034499999999994</v>
      </c>
      <c r="D289">
        <v>-8.8625100000000003</v>
      </c>
      <c r="E289">
        <v>-166.726</v>
      </c>
      <c r="F289">
        <v>7.2929700000000004</v>
      </c>
      <c r="G289">
        <v>6.5236799999999997</v>
      </c>
      <c r="H289">
        <v>143.029</v>
      </c>
      <c r="I289">
        <v>20</v>
      </c>
      <c r="J289">
        <v>31</v>
      </c>
    </row>
    <row r="290" spans="1:10">
      <c r="A290" t="s">
        <v>6</v>
      </c>
      <c r="B290" s="21">
        <v>1.3333333333333333</v>
      </c>
      <c r="C290">
        <v>92.339100000000002</v>
      </c>
      <c r="D290">
        <v>-10.0075</v>
      </c>
      <c r="E290">
        <v>-166.22</v>
      </c>
      <c r="F290">
        <v>7.2731700000000004</v>
      </c>
      <c r="G290">
        <v>6.5014900000000004</v>
      </c>
      <c r="H290">
        <v>142.541</v>
      </c>
      <c r="I290">
        <v>20</v>
      </c>
      <c r="J290">
        <v>32</v>
      </c>
    </row>
    <row r="291" spans="1:10">
      <c r="A291" t="s">
        <v>6</v>
      </c>
      <c r="B291" s="21">
        <v>1.375</v>
      </c>
      <c r="C291">
        <v>89.855999999999995</v>
      </c>
      <c r="D291">
        <v>8.1908100000000008</v>
      </c>
      <c r="E291">
        <v>-171.315</v>
      </c>
      <c r="F291">
        <v>8.4281000000000006</v>
      </c>
      <c r="G291">
        <v>6.5876799999999998</v>
      </c>
      <c r="H291">
        <v>152.67699999999999</v>
      </c>
      <c r="I291">
        <v>20</v>
      </c>
      <c r="J291">
        <v>33</v>
      </c>
    </row>
    <row r="292" spans="1:10">
      <c r="A292" t="s">
        <v>6</v>
      </c>
      <c r="B292" s="21">
        <v>1.4166666666666667</v>
      </c>
      <c r="C292">
        <v>90.335800000000006</v>
      </c>
      <c r="D292">
        <v>5.9566999999999997</v>
      </c>
      <c r="E292">
        <v>-173.74199999999999</v>
      </c>
      <c r="F292">
        <v>8.4853000000000005</v>
      </c>
      <c r="G292">
        <v>6.6314399999999996</v>
      </c>
      <c r="H292">
        <v>153.6</v>
      </c>
      <c r="I292">
        <v>20</v>
      </c>
      <c r="J292">
        <v>34</v>
      </c>
    </row>
    <row r="294" spans="1:10">
      <c r="A294" t="s">
        <v>0</v>
      </c>
      <c r="B294" t="s">
        <v>1</v>
      </c>
      <c r="C294" t="s">
        <v>36</v>
      </c>
      <c r="D294" t="s">
        <v>3</v>
      </c>
      <c r="E294" t="s">
        <v>28</v>
      </c>
      <c r="F294" t="s">
        <v>32</v>
      </c>
      <c r="G294" t="s">
        <v>31</v>
      </c>
      <c r="H294" t="s">
        <v>3</v>
      </c>
      <c r="I294" t="s">
        <v>45</v>
      </c>
      <c r="J294" t="s">
        <v>46</v>
      </c>
    </row>
    <row r="295" spans="1:10">
      <c r="A295" t="s">
        <v>6</v>
      </c>
      <c r="B295" s="20">
        <v>4.1666666666666664E-2</v>
      </c>
      <c r="C295">
        <v>90.728700000000003</v>
      </c>
      <c r="D295">
        <v>-1.0630900000000001</v>
      </c>
      <c r="E295">
        <v>143.97499999999999</v>
      </c>
      <c r="F295">
        <v>1.2836399999999999</v>
      </c>
      <c r="G295">
        <v>-7.9009899999999994E-2</v>
      </c>
      <c r="H295">
        <v>27.4009</v>
      </c>
      <c r="I295">
        <v>20</v>
      </c>
      <c r="J295">
        <v>1</v>
      </c>
    </row>
    <row r="296" spans="1:10">
      <c r="A296" t="s">
        <v>6</v>
      </c>
      <c r="B296" s="20">
        <v>8.3333333333333329E-2</v>
      </c>
      <c r="C296">
        <v>90.7423</v>
      </c>
      <c r="D296">
        <v>-1.03159</v>
      </c>
      <c r="E296">
        <v>144.01300000000001</v>
      </c>
      <c r="F296">
        <v>1.2836399999999999</v>
      </c>
      <c r="G296">
        <v>-7.9352199999999998E-2</v>
      </c>
      <c r="H296">
        <v>27.390499999999999</v>
      </c>
      <c r="I296">
        <v>20</v>
      </c>
      <c r="J296">
        <v>2</v>
      </c>
    </row>
    <row r="297" spans="1:10">
      <c r="A297" t="s">
        <v>6</v>
      </c>
      <c r="B297" s="20">
        <v>0.125</v>
      </c>
      <c r="C297">
        <v>90.767600000000002</v>
      </c>
      <c r="D297">
        <v>-1.0015099999999999</v>
      </c>
      <c r="E297">
        <v>144.02000000000001</v>
      </c>
      <c r="F297">
        <v>1.28433</v>
      </c>
      <c r="G297">
        <v>-7.8602599999999995E-2</v>
      </c>
      <c r="H297">
        <v>27.387499999999999</v>
      </c>
      <c r="I297">
        <v>20</v>
      </c>
      <c r="J297">
        <v>3</v>
      </c>
    </row>
    <row r="298" spans="1:10">
      <c r="A298" t="s">
        <v>6</v>
      </c>
      <c r="B298" s="20">
        <v>0.16666666666666666</v>
      </c>
      <c r="C298">
        <v>90.916799999999995</v>
      </c>
      <c r="D298">
        <v>-0.14963599999999999</v>
      </c>
      <c r="E298">
        <v>144.298</v>
      </c>
      <c r="F298">
        <v>2.02786</v>
      </c>
      <c r="G298">
        <v>-0.40991499999999997</v>
      </c>
      <c r="H298">
        <v>31.006399999999999</v>
      </c>
      <c r="I298">
        <v>20</v>
      </c>
      <c r="J298">
        <v>4</v>
      </c>
    </row>
    <row r="299" spans="1:10">
      <c r="A299" t="s">
        <v>6</v>
      </c>
      <c r="B299" s="20">
        <v>0.20833333333333334</v>
      </c>
      <c r="C299">
        <v>90.905900000000003</v>
      </c>
      <c r="D299">
        <v>-0.185475</v>
      </c>
      <c r="E299">
        <v>144.25</v>
      </c>
      <c r="F299">
        <v>2.0286499999999998</v>
      </c>
      <c r="G299">
        <v>-0.41004099999999999</v>
      </c>
      <c r="H299">
        <v>31.001899999999999</v>
      </c>
      <c r="I299">
        <v>20</v>
      </c>
      <c r="J299">
        <v>5</v>
      </c>
    </row>
    <row r="300" spans="1:10">
      <c r="A300" t="s">
        <v>6</v>
      </c>
      <c r="B300" s="20">
        <v>0.25</v>
      </c>
      <c r="C300">
        <v>90.934899999999999</v>
      </c>
      <c r="D300">
        <v>-0.14394799999999999</v>
      </c>
      <c r="E300">
        <v>144.31700000000001</v>
      </c>
      <c r="F300">
        <v>2.0286499999999998</v>
      </c>
      <c r="G300">
        <v>-0.40977799999999998</v>
      </c>
      <c r="H300">
        <v>31.0123</v>
      </c>
      <c r="I300">
        <v>20</v>
      </c>
      <c r="J300">
        <v>6</v>
      </c>
    </row>
    <row r="301" spans="1:10">
      <c r="A301" t="s">
        <v>6</v>
      </c>
      <c r="B301" s="20">
        <v>0.29166666666666669</v>
      </c>
      <c r="C301">
        <v>90.709199999999996</v>
      </c>
      <c r="D301">
        <v>0.239061</v>
      </c>
      <c r="E301">
        <v>143.74299999999999</v>
      </c>
      <c r="F301">
        <v>2.1951499999999999</v>
      </c>
      <c r="G301">
        <v>-0.79863700000000004</v>
      </c>
      <c r="H301">
        <v>34.849200000000003</v>
      </c>
      <c r="I301">
        <v>20</v>
      </c>
      <c r="J301">
        <v>7</v>
      </c>
    </row>
    <row r="302" spans="1:10">
      <c r="A302" t="s">
        <v>6</v>
      </c>
      <c r="B302" s="20">
        <v>0.33333333333333331</v>
      </c>
      <c r="C302">
        <v>90.745099999999994</v>
      </c>
      <c r="D302">
        <v>0.29883300000000002</v>
      </c>
      <c r="E302">
        <v>143.785</v>
      </c>
      <c r="F302">
        <v>2.1976</v>
      </c>
      <c r="G302">
        <v>-0.79718500000000003</v>
      </c>
      <c r="H302">
        <v>34.855800000000002</v>
      </c>
      <c r="I302">
        <v>20</v>
      </c>
      <c r="J302">
        <v>8</v>
      </c>
    </row>
    <row r="303" spans="1:10">
      <c r="A303" t="s">
        <v>6</v>
      </c>
      <c r="B303" s="20">
        <v>0.375</v>
      </c>
      <c r="C303">
        <v>90.699200000000005</v>
      </c>
      <c r="D303">
        <v>0.24362800000000001</v>
      </c>
      <c r="E303">
        <v>143.81800000000001</v>
      </c>
      <c r="F303">
        <v>2.1946599999999998</v>
      </c>
      <c r="G303">
        <v>-0.79758399999999996</v>
      </c>
      <c r="H303">
        <v>34.843699999999998</v>
      </c>
      <c r="I303">
        <v>20</v>
      </c>
      <c r="J303">
        <v>9</v>
      </c>
    </row>
    <row r="304" spans="1:10">
      <c r="A304" t="s">
        <v>6</v>
      </c>
      <c r="B304" s="20">
        <v>0.41666666666666669</v>
      </c>
      <c r="C304">
        <v>90.721299999999999</v>
      </c>
      <c r="D304">
        <v>0.49167100000000002</v>
      </c>
      <c r="E304">
        <v>143.75299999999999</v>
      </c>
      <c r="F304">
        <v>2.7121</v>
      </c>
      <c r="G304">
        <v>-1.11825</v>
      </c>
      <c r="H304">
        <v>38.6372</v>
      </c>
      <c r="I304">
        <v>20</v>
      </c>
      <c r="J304">
        <v>10</v>
      </c>
    </row>
    <row r="305" spans="1:10">
      <c r="A305" t="s">
        <v>6</v>
      </c>
      <c r="B305" s="20">
        <v>0.45833333333333331</v>
      </c>
      <c r="C305">
        <v>90.719399999999993</v>
      </c>
      <c r="D305">
        <v>0.51058099999999995</v>
      </c>
      <c r="E305">
        <v>143.81899999999999</v>
      </c>
      <c r="F305">
        <v>2.7119499999999999</v>
      </c>
      <c r="G305">
        <v>-1.1162399999999999</v>
      </c>
      <c r="H305">
        <v>38.625799999999998</v>
      </c>
      <c r="I305">
        <v>20</v>
      </c>
      <c r="J305">
        <v>11</v>
      </c>
    </row>
    <row r="306" spans="1:10">
      <c r="A306" t="s">
        <v>6</v>
      </c>
      <c r="B306" s="20">
        <v>0.5</v>
      </c>
      <c r="C306">
        <v>90.715500000000006</v>
      </c>
      <c r="D306">
        <v>0.51846999999999999</v>
      </c>
      <c r="E306">
        <v>143.79</v>
      </c>
      <c r="F306">
        <v>2.7123200000000001</v>
      </c>
      <c r="G306">
        <v>-1.1149199999999999</v>
      </c>
      <c r="H306">
        <v>38.621699999999997</v>
      </c>
      <c r="I306">
        <v>20</v>
      </c>
      <c r="J306">
        <v>12</v>
      </c>
    </row>
    <row r="307" spans="1:10">
      <c r="A307" t="s">
        <v>6</v>
      </c>
      <c r="B307" s="20">
        <v>0.54166666666666663</v>
      </c>
      <c r="C307">
        <v>90.659899999999993</v>
      </c>
      <c r="D307">
        <v>0.47560999999999998</v>
      </c>
      <c r="E307">
        <v>144.697</v>
      </c>
      <c r="F307">
        <v>3.9968300000000001</v>
      </c>
      <c r="G307">
        <v>-1.14561</v>
      </c>
      <c r="H307">
        <v>42.588999999999999</v>
      </c>
      <c r="I307">
        <v>20</v>
      </c>
      <c r="J307">
        <v>13</v>
      </c>
    </row>
    <row r="308" spans="1:10">
      <c r="A308" t="s">
        <v>6</v>
      </c>
      <c r="B308" s="20">
        <v>0.58333333333333337</v>
      </c>
      <c r="C308">
        <v>90.661900000000003</v>
      </c>
      <c r="D308">
        <v>0.56203000000000003</v>
      </c>
      <c r="E308">
        <v>144.69</v>
      </c>
      <c r="F308">
        <v>3.9938899999999999</v>
      </c>
      <c r="G308">
        <v>-1.14635</v>
      </c>
      <c r="H308">
        <v>42.573799999999999</v>
      </c>
      <c r="I308">
        <v>20</v>
      </c>
      <c r="J308">
        <v>14</v>
      </c>
    </row>
    <row r="309" spans="1:10">
      <c r="A309" t="s">
        <v>6</v>
      </c>
      <c r="B309" s="20">
        <v>0.625</v>
      </c>
      <c r="C309">
        <v>90.543199999999999</v>
      </c>
      <c r="D309">
        <v>0.38270700000000002</v>
      </c>
      <c r="E309">
        <v>142.55199999999999</v>
      </c>
      <c r="F309">
        <v>2.54074</v>
      </c>
      <c r="G309">
        <v>-1.69817</v>
      </c>
      <c r="H309">
        <v>46.092199999999998</v>
      </c>
      <c r="I309">
        <v>20</v>
      </c>
      <c r="J309">
        <v>15</v>
      </c>
    </row>
    <row r="310" spans="1:10">
      <c r="A310" t="s">
        <v>6</v>
      </c>
      <c r="B310" s="20">
        <v>0.66666666666666663</v>
      </c>
      <c r="C310">
        <v>90.577399999999997</v>
      </c>
      <c r="D310">
        <v>0.41304099999999999</v>
      </c>
      <c r="E310">
        <v>142.52799999999999</v>
      </c>
      <c r="F310">
        <v>2.5409600000000001</v>
      </c>
      <c r="G310">
        <v>-1.69919</v>
      </c>
      <c r="H310">
        <v>46.084600000000002</v>
      </c>
      <c r="I310">
        <v>20</v>
      </c>
      <c r="J310">
        <v>16</v>
      </c>
    </row>
    <row r="311" spans="1:10">
      <c r="A311" t="s">
        <v>6</v>
      </c>
      <c r="B311" s="20">
        <v>0.70833333333333337</v>
      </c>
      <c r="C311">
        <v>90.552800000000005</v>
      </c>
      <c r="D311">
        <v>3.86198</v>
      </c>
      <c r="E311">
        <v>-136.73500000000001</v>
      </c>
      <c r="F311">
        <v>2.35907</v>
      </c>
      <c r="G311">
        <v>-2.3074400000000002</v>
      </c>
      <c r="H311">
        <v>53.534700000000001</v>
      </c>
      <c r="I311">
        <v>20</v>
      </c>
      <c r="J311">
        <v>17</v>
      </c>
    </row>
    <row r="312" spans="1:10">
      <c r="A312" t="s">
        <v>6</v>
      </c>
      <c r="B312" s="20">
        <v>0.75</v>
      </c>
      <c r="C312">
        <v>90.5822</v>
      </c>
      <c r="D312">
        <v>3.7916599999999998</v>
      </c>
      <c r="E312">
        <v>-136.69499999999999</v>
      </c>
      <c r="F312">
        <v>2.35887</v>
      </c>
      <c r="G312">
        <v>-2.3084799999999999</v>
      </c>
      <c r="H312">
        <v>53.534300000000002</v>
      </c>
      <c r="I312">
        <v>20</v>
      </c>
      <c r="J312">
        <v>18</v>
      </c>
    </row>
    <row r="313" spans="1:10">
      <c r="A313" t="s">
        <v>6</v>
      </c>
      <c r="B313" s="20">
        <v>0.79166666666666663</v>
      </c>
      <c r="C313">
        <v>90.767799999999994</v>
      </c>
      <c r="D313">
        <v>2.1279699999999999</v>
      </c>
      <c r="E313">
        <v>141.036</v>
      </c>
      <c r="F313">
        <v>2.34945</v>
      </c>
      <c r="G313">
        <v>-2.9125100000000002</v>
      </c>
      <c r="H313">
        <v>61.154299999999999</v>
      </c>
      <c r="I313">
        <v>20</v>
      </c>
      <c r="J313">
        <v>19</v>
      </c>
    </row>
    <row r="314" spans="1:10">
      <c r="A314" t="s">
        <v>6</v>
      </c>
      <c r="B314" s="20">
        <v>0.83333333333333337</v>
      </c>
      <c r="C314">
        <v>90.754300000000001</v>
      </c>
      <c r="D314">
        <v>2.0905999999999998</v>
      </c>
      <c r="E314">
        <v>140.97399999999999</v>
      </c>
      <c r="F314">
        <v>2.3519800000000002</v>
      </c>
      <c r="G314">
        <v>-2.9124099999999999</v>
      </c>
      <c r="H314">
        <v>61.161999999999999</v>
      </c>
      <c r="I314">
        <v>20</v>
      </c>
      <c r="J314">
        <v>20</v>
      </c>
    </row>
    <row r="315" spans="1:10">
      <c r="A315" t="s">
        <v>6</v>
      </c>
      <c r="B315" s="20">
        <v>0.875</v>
      </c>
      <c r="C315">
        <v>90.838200000000001</v>
      </c>
      <c r="D315">
        <v>2.5767799999999998</v>
      </c>
      <c r="E315">
        <v>140.42500000000001</v>
      </c>
      <c r="F315">
        <v>2.0218699999999998</v>
      </c>
      <c r="G315">
        <v>-3.6416300000000001</v>
      </c>
      <c r="H315">
        <v>68.426400000000001</v>
      </c>
      <c r="I315">
        <v>20</v>
      </c>
      <c r="J315">
        <v>21</v>
      </c>
    </row>
    <row r="316" spans="1:10">
      <c r="A316" t="s">
        <v>6</v>
      </c>
      <c r="B316" s="20">
        <v>0.91666666666666663</v>
      </c>
      <c r="C316">
        <v>90.894800000000004</v>
      </c>
      <c r="D316">
        <v>2.6482199999999998</v>
      </c>
      <c r="E316">
        <v>140.381</v>
      </c>
      <c r="F316">
        <v>2.0241699999999998</v>
      </c>
      <c r="G316">
        <v>-3.6429100000000001</v>
      </c>
      <c r="H316">
        <v>68.431399999999996</v>
      </c>
      <c r="I316">
        <v>20</v>
      </c>
      <c r="J316">
        <v>22</v>
      </c>
    </row>
    <row r="317" spans="1:10">
      <c r="A317" t="s">
        <v>6</v>
      </c>
      <c r="B317" s="20">
        <v>0.95833333333333337</v>
      </c>
      <c r="C317">
        <v>90.948899999999995</v>
      </c>
      <c r="D317">
        <v>2.7881300000000002</v>
      </c>
      <c r="E317">
        <v>-137.57</v>
      </c>
      <c r="F317">
        <v>2.06108</v>
      </c>
      <c r="G317">
        <v>-4.2434000000000003</v>
      </c>
      <c r="H317">
        <v>77.132300000000001</v>
      </c>
      <c r="I317">
        <v>20</v>
      </c>
      <c r="J317">
        <v>23</v>
      </c>
    </row>
    <row r="318" spans="1:10">
      <c r="A318" t="s">
        <v>6</v>
      </c>
      <c r="B318" s="21">
        <v>1</v>
      </c>
      <c r="C318">
        <v>91.052800000000005</v>
      </c>
      <c r="D318">
        <v>2.7135600000000002</v>
      </c>
      <c r="E318">
        <v>-137.505</v>
      </c>
      <c r="F318">
        <v>2.0618300000000001</v>
      </c>
      <c r="G318">
        <v>-4.2404200000000003</v>
      </c>
      <c r="H318">
        <v>77.099100000000007</v>
      </c>
      <c r="I318">
        <v>20</v>
      </c>
      <c r="J318">
        <v>24</v>
      </c>
    </row>
    <row r="319" spans="1:10">
      <c r="A319" t="s">
        <v>6</v>
      </c>
      <c r="B319" s="21">
        <v>1.0416666666666667</v>
      </c>
      <c r="C319">
        <v>90.769499999999994</v>
      </c>
      <c r="D319">
        <v>6.2495799999999999</v>
      </c>
      <c r="E319">
        <v>-137.81299999999999</v>
      </c>
      <c r="F319">
        <v>1.91842</v>
      </c>
      <c r="G319">
        <v>-4.9699</v>
      </c>
      <c r="H319">
        <v>85.0334</v>
      </c>
      <c r="I319">
        <v>20</v>
      </c>
      <c r="J319">
        <v>25</v>
      </c>
    </row>
    <row r="320" spans="1:10">
      <c r="A320" t="s">
        <v>6</v>
      </c>
      <c r="B320" s="21">
        <v>1.0833333333333333</v>
      </c>
      <c r="C320">
        <v>90.821600000000004</v>
      </c>
      <c r="D320">
        <v>6.0961999999999996</v>
      </c>
      <c r="E320">
        <v>-137.78</v>
      </c>
      <c r="F320">
        <v>1.9180600000000001</v>
      </c>
      <c r="G320">
        <v>-4.9673999999999996</v>
      </c>
      <c r="H320">
        <v>85.0578</v>
      </c>
      <c r="I320">
        <v>20</v>
      </c>
      <c r="J320">
        <v>26</v>
      </c>
    </row>
    <row r="321" spans="1:15">
      <c r="A321" t="s">
        <v>6</v>
      </c>
      <c r="B321" s="21">
        <v>1.125</v>
      </c>
      <c r="C321">
        <v>91.120699999999999</v>
      </c>
      <c r="D321">
        <v>3.1700400000000002</v>
      </c>
      <c r="E321">
        <v>-137.27099999999999</v>
      </c>
      <c r="F321">
        <v>2.4823200000000001</v>
      </c>
      <c r="G321">
        <v>-5.7296100000000001</v>
      </c>
      <c r="H321">
        <v>92.192800000000005</v>
      </c>
      <c r="I321">
        <v>20</v>
      </c>
      <c r="J321">
        <v>27</v>
      </c>
    </row>
    <row r="322" spans="1:15">
      <c r="A322" t="s">
        <v>6</v>
      </c>
      <c r="B322" s="21">
        <v>1.1666666666666667</v>
      </c>
      <c r="C322">
        <v>91.408500000000004</v>
      </c>
      <c r="D322">
        <v>2.8113100000000002</v>
      </c>
      <c r="E322">
        <v>-137.33099999999999</v>
      </c>
      <c r="F322">
        <v>2.48956</v>
      </c>
      <c r="G322">
        <v>-5.7333499999999997</v>
      </c>
      <c r="H322">
        <v>92.203100000000006</v>
      </c>
      <c r="I322">
        <v>20</v>
      </c>
      <c r="J322">
        <v>28</v>
      </c>
    </row>
    <row r="323" spans="1:15">
      <c r="A323" t="s">
        <v>6</v>
      </c>
      <c r="B323" s="21">
        <v>1.2083333333333333</v>
      </c>
      <c r="C323">
        <v>91.227199999999996</v>
      </c>
      <c r="D323">
        <v>-1.2894600000000001</v>
      </c>
      <c r="E323">
        <v>-135.76900000000001</v>
      </c>
      <c r="F323">
        <v>5.4167399999999999</v>
      </c>
      <c r="G323">
        <v>6.0846099999999996</v>
      </c>
      <c r="H323">
        <v>100.551</v>
      </c>
      <c r="I323">
        <v>20</v>
      </c>
      <c r="J323">
        <v>29</v>
      </c>
    </row>
    <row r="324" spans="1:15">
      <c r="A324" t="s">
        <v>6</v>
      </c>
      <c r="B324" s="21">
        <v>1.25</v>
      </c>
      <c r="C324">
        <v>91.265900000000002</v>
      </c>
      <c r="D324">
        <v>-1.12582</v>
      </c>
      <c r="E324">
        <v>-135.702</v>
      </c>
      <c r="F324">
        <v>5.41059</v>
      </c>
      <c r="G324">
        <v>6.0768199999999997</v>
      </c>
      <c r="H324">
        <v>100.42</v>
      </c>
      <c r="I324">
        <v>20</v>
      </c>
      <c r="J324">
        <v>30</v>
      </c>
    </row>
    <row r="325" spans="1:15">
      <c r="A325" t="s">
        <v>6</v>
      </c>
      <c r="B325" s="21">
        <v>1.2916666666666667</v>
      </c>
      <c r="C325">
        <v>91.352500000000006</v>
      </c>
      <c r="D325">
        <v>-4.01417</v>
      </c>
      <c r="E325">
        <v>-134.911</v>
      </c>
      <c r="F325">
        <v>5.4013900000000001</v>
      </c>
      <c r="G325">
        <v>6.5866300000000004</v>
      </c>
      <c r="H325">
        <v>106.896</v>
      </c>
      <c r="I325">
        <v>20</v>
      </c>
      <c r="J325">
        <v>31</v>
      </c>
    </row>
    <row r="326" spans="1:15">
      <c r="A326" t="s">
        <v>6</v>
      </c>
      <c r="B326" s="21">
        <v>1.3333333333333333</v>
      </c>
      <c r="C326">
        <v>91.573300000000003</v>
      </c>
      <c r="D326">
        <v>-4.3358699999999999</v>
      </c>
      <c r="E326">
        <v>-134.98400000000001</v>
      </c>
      <c r="F326">
        <v>5.4017200000000001</v>
      </c>
      <c r="G326">
        <v>6.5837300000000001</v>
      </c>
      <c r="H326">
        <v>106.80800000000001</v>
      </c>
      <c r="I326">
        <v>20</v>
      </c>
      <c r="J326">
        <v>32</v>
      </c>
    </row>
    <row r="327" spans="1:15">
      <c r="A327" t="s">
        <v>6</v>
      </c>
      <c r="B327" s="21">
        <v>1.375</v>
      </c>
      <c r="C327">
        <v>90.311599999999999</v>
      </c>
      <c r="D327">
        <v>-1.4825200000000001</v>
      </c>
      <c r="E327">
        <v>-136.27099999999999</v>
      </c>
      <c r="F327">
        <v>6.32707</v>
      </c>
      <c r="G327">
        <v>6.6851799999999999</v>
      </c>
      <c r="H327">
        <v>115.40300000000001</v>
      </c>
      <c r="I327">
        <v>20</v>
      </c>
      <c r="J327">
        <v>33</v>
      </c>
    </row>
    <row r="328" spans="1:15">
      <c r="A328" t="s">
        <v>6</v>
      </c>
      <c r="B328" s="21">
        <v>1.4166666666666667</v>
      </c>
      <c r="C328">
        <v>90.633700000000005</v>
      </c>
      <c r="D328">
        <v>-2.1758000000000002</v>
      </c>
      <c r="E328">
        <v>-136.08099999999999</v>
      </c>
      <c r="F328">
        <v>6.3267699999999998</v>
      </c>
      <c r="G328">
        <v>6.6934899999999997</v>
      </c>
      <c r="H328">
        <v>115.405</v>
      </c>
      <c r="I328">
        <v>20</v>
      </c>
      <c r="J328">
        <v>34</v>
      </c>
    </row>
    <row r="330" spans="1:15">
      <c r="A330" t="s">
        <v>0</v>
      </c>
      <c r="B330" t="s">
        <v>1</v>
      </c>
      <c r="C330" t="s">
        <v>36</v>
      </c>
      <c r="D330" t="s">
        <v>3</v>
      </c>
      <c r="E330" t="s">
        <v>28</v>
      </c>
      <c r="F330" t="s">
        <v>32</v>
      </c>
      <c r="G330" t="s">
        <v>31</v>
      </c>
      <c r="H330" t="s">
        <v>3</v>
      </c>
      <c r="I330" t="s">
        <v>45</v>
      </c>
      <c r="J330" t="s">
        <v>46</v>
      </c>
      <c r="K330" t="s">
        <v>48</v>
      </c>
      <c r="L330" t="s">
        <v>49</v>
      </c>
      <c r="M330" t="s">
        <v>48</v>
      </c>
      <c r="N330" t="s">
        <v>50</v>
      </c>
      <c r="O330">
        <f>1</f>
        <v>1</v>
      </c>
    </row>
    <row r="331" spans="1:15">
      <c r="A331" t="s">
        <v>6</v>
      </c>
      <c r="B331" s="20">
        <v>4.1666666666666664E-2</v>
      </c>
      <c r="C331">
        <v>90.732299999999995</v>
      </c>
      <c r="D331">
        <v>-1.07501</v>
      </c>
      <c r="E331">
        <v>144.01</v>
      </c>
      <c r="F331">
        <v>1.2965599999999999</v>
      </c>
      <c r="G331">
        <v>-7.9636799999999994E-2</v>
      </c>
      <c r="H331">
        <v>27.139700000000001</v>
      </c>
      <c r="I331">
        <v>20</v>
      </c>
      <c r="J331">
        <v>1</v>
      </c>
    </row>
    <row r="332" spans="1:15">
      <c r="A332" t="s">
        <v>6</v>
      </c>
      <c r="B332" s="20">
        <v>8.3333333333333329E-2</v>
      </c>
      <c r="C332">
        <v>90.742500000000007</v>
      </c>
      <c r="D332">
        <v>-1.04959</v>
      </c>
      <c r="E332">
        <v>144</v>
      </c>
      <c r="F332">
        <v>1.29688</v>
      </c>
      <c r="G332">
        <v>-8.0058900000000002E-2</v>
      </c>
      <c r="H332">
        <v>27.122399999999999</v>
      </c>
      <c r="I332">
        <v>20</v>
      </c>
      <c r="J332">
        <v>2</v>
      </c>
    </row>
    <row r="333" spans="1:15">
      <c r="A333" t="s">
        <v>6</v>
      </c>
      <c r="B333" s="20">
        <v>0.125</v>
      </c>
      <c r="C333">
        <v>90.764899999999997</v>
      </c>
      <c r="D333">
        <v>-1.02142</v>
      </c>
      <c r="E333">
        <v>144.05699999999999</v>
      </c>
      <c r="F333">
        <v>1.2973300000000001</v>
      </c>
      <c r="G333">
        <v>-7.94155E-2</v>
      </c>
      <c r="H333">
        <v>27.126200000000001</v>
      </c>
      <c r="I333">
        <v>20</v>
      </c>
      <c r="J333">
        <v>3</v>
      </c>
    </row>
    <row r="334" spans="1:15">
      <c r="A334" t="s">
        <v>6</v>
      </c>
      <c r="B334" s="20">
        <v>0.16666666666666666</v>
      </c>
      <c r="C334">
        <v>90.941400000000002</v>
      </c>
      <c r="D334">
        <v>-8.5830100000000006E-2</v>
      </c>
      <c r="E334">
        <v>144.40299999999999</v>
      </c>
      <c r="F334">
        <v>2.0419999999999998</v>
      </c>
      <c r="G334">
        <v>-0.41351399999999999</v>
      </c>
      <c r="H334">
        <v>30.7453</v>
      </c>
      <c r="I334">
        <v>20</v>
      </c>
      <c r="J334">
        <v>4</v>
      </c>
    </row>
    <row r="335" spans="1:15">
      <c r="A335" t="s">
        <v>6</v>
      </c>
      <c r="B335" s="20">
        <v>0.20833333333333334</v>
      </c>
      <c r="C335">
        <v>90.932100000000005</v>
      </c>
      <c r="D335">
        <v>-0.118314</v>
      </c>
      <c r="E335">
        <v>144.42099999999999</v>
      </c>
      <c r="F335">
        <v>2.0428099999999998</v>
      </c>
      <c r="G335">
        <v>-0.41373799999999999</v>
      </c>
      <c r="H335">
        <v>30.751100000000001</v>
      </c>
      <c r="I335">
        <v>20</v>
      </c>
      <c r="J335">
        <v>5</v>
      </c>
    </row>
    <row r="336" spans="1:15">
      <c r="A336" t="s">
        <v>6</v>
      </c>
      <c r="B336" s="20">
        <v>0.25</v>
      </c>
      <c r="C336">
        <v>90.960499999999996</v>
      </c>
      <c r="D336">
        <v>-7.8383599999999998E-2</v>
      </c>
      <c r="E336">
        <v>144.45599999999999</v>
      </c>
      <c r="F336">
        <v>2.0428099999999998</v>
      </c>
      <c r="G336">
        <v>-0.41343299999999999</v>
      </c>
      <c r="H336">
        <v>30.756499999999999</v>
      </c>
      <c r="I336">
        <v>20</v>
      </c>
      <c r="J336">
        <v>6</v>
      </c>
    </row>
    <row r="337" spans="1:10">
      <c r="A337" t="s">
        <v>6</v>
      </c>
      <c r="B337" s="20">
        <v>0.29166666666666669</v>
      </c>
      <c r="C337">
        <v>90.751400000000004</v>
      </c>
      <c r="D337">
        <v>0.35773899999999997</v>
      </c>
      <c r="E337">
        <v>143.858</v>
      </c>
      <c r="F337">
        <v>2.2073700000000001</v>
      </c>
      <c r="G337">
        <v>-0.80442800000000003</v>
      </c>
      <c r="H337">
        <v>34.603299999999997</v>
      </c>
      <c r="I337">
        <v>20</v>
      </c>
      <c r="J337">
        <v>7</v>
      </c>
    </row>
    <row r="338" spans="1:10">
      <c r="A338" t="s">
        <v>6</v>
      </c>
      <c r="B338" s="20">
        <v>0.33333333333333331</v>
      </c>
      <c r="C338">
        <v>90.787300000000002</v>
      </c>
      <c r="D338">
        <v>0.41806399999999999</v>
      </c>
      <c r="E338">
        <v>143.87</v>
      </c>
      <c r="F338">
        <v>2.2097500000000001</v>
      </c>
      <c r="G338">
        <v>-0.80283800000000005</v>
      </c>
      <c r="H338">
        <v>34.604300000000002</v>
      </c>
      <c r="I338">
        <v>20</v>
      </c>
      <c r="J338">
        <v>8</v>
      </c>
    </row>
    <row r="339" spans="1:10">
      <c r="A339" t="s">
        <v>6</v>
      </c>
      <c r="B339" s="20">
        <v>0.375</v>
      </c>
      <c r="C339">
        <v>90.738600000000005</v>
      </c>
      <c r="D339">
        <v>0.35820600000000002</v>
      </c>
      <c r="E339">
        <v>143.905</v>
      </c>
      <c r="F339">
        <v>2.2068699999999999</v>
      </c>
      <c r="G339">
        <v>-0.80328999999999995</v>
      </c>
      <c r="H339">
        <v>34.592399999999998</v>
      </c>
      <c r="I339">
        <v>20</v>
      </c>
      <c r="J339">
        <v>9</v>
      </c>
    </row>
    <row r="340" spans="1:10">
      <c r="A340" t="s">
        <v>6</v>
      </c>
      <c r="B340" s="20">
        <v>0.41666666666666669</v>
      </c>
      <c r="C340">
        <v>90.775499999999994</v>
      </c>
      <c r="D340">
        <v>0.65252500000000002</v>
      </c>
      <c r="E340">
        <v>143.93299999999999</v>
      </c>
      <c r="F340">
        <v>2.7239499999999999</v>
      </c>
      <c r="G340">
        <v>-1.1249800000000001</v>
      </c>
      <c r="H340">
        <v>38.3919</v>
      </c>
      <c r="I340">
        <v>20</v>
      </c>
      <c r="J340">
        <v>10</v>
      </c>
    </row>
    <row r="341" spans="1:10">
      <c r="A341" t="s">
        <v>6</v>
      </c>
      <c r="B341" s="20">
        <v>0.45833333333333331</v>
      </c>
      <c r="C341">
        <v>90.772900000000007</v>
      </c>
      <c r="D341">
        <v>0.66976800000000003</v>
      </c>
      <c r="E341">
        <v>143.97300000000001</v>
      </c>
      <c r="F341">
        <v>2.7236699999999998</v>
      </c>
      <c r="G341">
        <v>-1.1227799999999999</v>
      </c>
      <c r="H341">
        <v>38.375100000000003</v>
      </c>
      <c r="I341">
        <v>20</v>
      </c>
      <c r="J341">
        <v>11</v>
      </c>
    </row>
    <row r="342" spans="1:10">
      <c r="A342" t="s">
        <v>6</v>
      </c>
      <c r="B342" s="20">
        <v>0.5</v>
      </c>
      <c r="C342">
        <v>90.767700000000005</v>
      </c>
      <c r="D342">
        <v>0.67550900000000003</v>
      </c>
      <c r="E342">
        <v>143.97200000000001</v>
      </c>
      <c r="F342">
        <v>2.7242700000000002</v>
      </c>
      <c r="G342">
        <v>-1.1216299999999999</v>
      </c>
      <c r="H342">
        <v>38.3765</v>
      </c>
      <c r="I342">
        <v>20</v>
      </c>
      <c r="J342">
        <v>12</v>
      </c>
    </row>
    <row r="343" spans="1:10">
      <c r="A343" t="s">
        <v>6</v>
      </c>
      <c r="B343" s="20">
        <v>0.54166666666666663</v>
      </c>
      <c r="C343">
        <v>90.718500000000006</v>
      </c>
      <c r="D343">
        <v>0.658578</v>
      </c>
      <c r="E343">
        <v>145.03100000000001</v>
      </c>
      <c r="F343">
        <v>4.0100100000000003</v>
      </c>
      <c r="G343">
        <v>-1.15089</v>
      </c>
      <c r="H343">
        <v>42.311799999999998</v>
      </c>
      <c r="I343">
        <v>20</v>
      </c>
      <c r="J343">
        <v>13</v>
      </c>
    </row>
    <row r="344" spans="1:10">
      <c r="A344" t="s">
        <v>6</v>
      </c>
      <c r="B344" s="20">
        <v>0.58333333333333337</v>
      </c>
      <c r="C344">
        <v>90.720200000000006</v>
      </c>
      <c r="D344">
        <v>0.74685800000000002</v>
      </c>
      <c r="E344">
        <v>145.00299999999999</v>
      </c>
      <c r="F344">
        <v>4.0067500000000003</v>
      </c>
      <c r="G344">
        <v>-1.15151</v>
      </c>
      <c r="H344">
        <v>42.291699999999999</v>
      </c>
      <c r="I344">
        <v>20</v>
      </c>
      <c r="J344">
        <v>14</v>
      </c>
    </row>
    <row r="345" spans="1:10">
      <c r="A345" t="s">
        <v>6</v>
      </c>
      <c r="B345" s="20">
        <v>0.625</v>
      </c>
      <c r="C345">
        <v>90.602800000000002</v>
      </c>
      <c r="D345">
        <v>0.55198100000000005</v>
      </c>
      <c r="E345">
        <v>142.59200000000001</v>
      </c>
      <c r="F345">
        <v>2.54853</v>
      </c>
      <c r="G345">
        <v>-1.7047300000000001</v>
      </c>
      <c r="H345">
        <v>45.851700000000001</v>
      </c>
      <c r="I345">
        <v>20</v>
      </c>
      <c r="J345">
        <v>15</v>
      </c>
    </row>
    <row r="346" spans="1:10">
      <c r="A346" t="s">
        <v>6</v>
      </c>
      <c r="B346" s="20">
        <v>0.66666666666666663</v>
      </c>
      <c r="C346">
        <v>90.637200000000007</v>
      </c>
      <c r="D346">
        <v>0.58227899999999999</v>
      </c>
      <c r="E346">
        <v>142.56800000000001</v>
      </c>
      <c r="F346">
        <v>2.5487299999999999</v>
      </c>
      <c r="G346">
        <v>-1.70577</v>
      </c>
      <c r="H346">
        <v>45.843899999999998</v>
      </c>
      <c r="I346">
        <v>20</v>
      </c>
      <c r="J346">
        <v>16</v>
      </c>
    </row>
    <row r="347" spans="1:10">
      <c r="A347" t="s">
        <v>6</v>
      </c>
      <c r="B347" s="20">
        <v>0.70833333333333337</v>
      </c>
      <c r="C347">
        <v>90.609800000000007</v>
      </c>
      <c r="D347">
        <v>3.76959</v>
      </c>
      <c r="E347">
        <v>-136.732</v>
      </c>
      <c r="F347">
        <v>2.3635600000000001</v>
      </c>
      <c r="G347">
        <v>-2.3158099999999999</v>
      </c>
      <c r="H347">
        <v>53.298699999999997</v>
      </c>
      <c r="I347">
        <v>20</v>
      </c>
      <c r="J347">
        <v>17</v>
      </c>
    </row>
    <row r="348" spans="1:10">
      <c r="A348" t="s">
        <v>6</v>
      </c>
      <c r="B348" s="20">
        <v>0.75</v>
      </c>
      <c r="C348">
        <v>90.643799999999999</v>
      </c>
      <c r="D348">
        <v>3.68919</v>
      </c>
      <c r="E348">
        <v>-136.673</v>
      </c>
      <c r="F348">
        <v>2.36294</v>
      </c>
      <c r="G348">
        <v>-2.31671</v>
      </c>
      <c r="H348">
        <v>53.2926</v>
      </c>
      <c r="I348">
        <v>20</v>
      </c>
      <c r="J348">
        <v>18</v>
      </c>
    </row>
    <row r="349" spans="1:10">
      <c r="A349" t="s">
        <v>6</v>
      </c>
      <c r="B349" s="20">
        <v>0.79166666666666663</v>
      </c>
      <c r="C349">
        <v>90.828500000000005</v>
      </c>
      <c r="D349">
        <v>2.2883</v>
      </c>
      <c r="E349">
        <v>141.024</v>
      </c>
      <c r="F349">
        <v>2.35338</v>
      </c>
      <c r="G349">
        <v>-2.9179599999999999</v>
      </c>
      <c r="H349">
        <v>60.914700000000003</v>
      </c>
      <c r="I349">
        <v>20</v>
      </c>
      <c r="J349">
        <v>19</v>
      </c>
    </row>
    <row r="350" spans="1:10">
      <c r="A350" t="s">
        <v>6</v>
      </c>
      <c r="B350" s="20">
        <v>0.83333333333333337</v>
      </c>
      <c r="C350">
        <v>90.815100000000001</v>
      </c>
      <c r="D350">
        <v>2.2507899999999998</v>
      </c>
      <c r="E350">
        <v>140.96199999999999</v>
      </c>
      <c r="F350">
        <v>2.3559000000000001</v>
      </c>
      <c r="G350">
        <v>-2.9178500000000001</v>
      </c>
      <c r="H350">
        <v>60.922400000000003</v>
      </c>
      <c r="I350">
        <v>20</v>
      </c>
      <c r="J350">
        <v>20</v>
      </c>
    </row>
    <row r="351" spans="1:10">
      <c r="A351" t="s">
        <v>6</v>
      </c>
      <c r="B351" s="20">
        <v>0.875</v>
      </c>
      <c r="C351">
        <v>90.896600000000007</v>
      </c>
      <c r="D351">
        <v>2.7301199999999999</v>
      </c>
      <c r="E351">
        <v>140.35599999999999</v>
      </c>
      <c r="F351">
        <v>2.0244300000000002</v>
      </c>
      <c r="G351">
        <v>-3.64513</v>
      </c>
      <c r="H351">
        <v>68.160799999999995</v>
      </c>
      <c r="I351">
        <v>20</v>
      </c>
      <c r="J351">
        <v>21</v>
      </c>
    </row>
    <row r="352" spans="1:10">
      <c r="A352" t="s">
        <v>6</v>
      </c>
      <c r="B352" s="20">
        <v>0.91666666666666663</v>
      </c>
      <c r="C352">
        <v>90.953500000000005</v>
      </c>
      <c r="D352">
        <v>2.8027099999999998</v>
      </c>
      <c r="E352">
        <v>140.30000000000001</v>
      </c>
      <c r="F352">
        <v>2.0266299999999999</v>
      </c>
      <c r="G352">
        <v>-3.64615</v>
      </c>
      <c r="H352">
        <v>68.160799999999995</v>
      </c>
      <c r="I352">
        <v>20</v>
      </c>
      <c r="J352">
        <v>22</v>
      </c>
    </row>
    <row r="353" spans="1:14">
      <c r="A353" t="s">
        <v>6</v>
      </c>
      <c r="B353" s="20">
        <v>0.95833333333333337</v>
      </c>
      <c r="C353">
        <v>91.005499999999998</v>
      </c>
      <c r="D353">
        <v>2.6796799999999998</v>
      </c>
      <c r="E353">
        <v>-137.47999999999999</v>
      </c>
      <c r="F353">
        <v>2.0614300000000001</v>
      </c>
      <c r="G353">
        <v>-4.2460399999999998</v>
      </c>
      <c r="H353">
        <v>76.840699999999998</v>
      </c>
      <c r="I353">
        <v>20</v>
      </c>
      <c r="J353">
        <v>23</v>
      </c>
    </row>
    <row r="354" spans="1:14">
      <c r="A354" t="s">
        <v>6</v>
      </c>
      <c r="B354" s="21">
        <v>1</v>
      </c>
      <c r="C354">
        <v>91.1053</v>
      </c>
      <c r="D354">
        <v>2.61951</v>
      </c>
      <c r="E354">
        <v>-137.43</v>
      </c>
      <c r="F354">
        <v>2.0623999999999998</v>
      </c>
      <c r="G354">
        <v>-4.24336</v>
      </c>
      <c r="H354">
        <v>76.813900000000004</v>
      </c>
      <c r="I354">
        <v>20</v>
      </c>
      <c r="J354">
        <v>24</v>
      </c>
    </row>
    <row r="355" spans="1:14">
      <c r="A355" t="s">
        <v>6</v>
      </c>
      <c r="B355" s="21">
        <v>1.0416666666666667</v>
      </c>
      <c r="C355">
        <v>90.821799999999996</v>
      </c>
      <c r="D355">
        <v>6.1465899999999998</v>
      </c>
      <c r="E355">
        <v>-137.71700000000001</v>
      </c>
      <c r="F355">
        <v>1.9182399999999999</v>
      </c>
      <c r="G355">
        <v>-4.9706700000000001</v>
      </c>
      <c r="H355">
        <v>84.723600000000005</v>
      </c>
      <c r="I355">
        <v>20</v>
      </c>
      <c r="J355">
        <v>25</v>
      </c>
    </row>
    <row r="356" spans="1:14">
      <c r="A356" t="s">
        <v>6</v>
      </c>
      <c r="B356" s="21">
        <v>1.0833333333333333</v>
      </c>
      <c r="C356">
        <v>90.872699999999995</v>
      </c>
      <c r="D356">
        <v>5.9964599999999999</v>
      </c>
      <c r="E356">
        <v>-137.691</v>
      </c>
      <c r="F356">
        <v>1.9179600000000001</v>
      </c>
      <c r="G356">
        <v>-4.9683400000000004</v>
      </c>
      <c r="H356">
        <v>84.751599999999996</v>
      </c>
      <c r="I356">
        <v>20</v>
      </c>
      <c r="J356">
        <v>26</v>
      </c>
    </row>
    <row r="357" spans="1:14">
      <c r="A357" t="s">
        <v>6</v>
      </c>
      <c r="B357" s="21">
        <v>1.125</v>
      </c>
      <c r="C357">
        <v>91.1845</v>
      </c>
      <c r="D357">
        <v>3.0491199999999998</v>
      </c>
      <c r="E357">
        <v>-137.16999999999999</v>
      </c>
      <c r="F357">
        <v>2.4808699999999999</v>
      </c>
      <c r="G357">
        <v>-5.7272600000000002</v>
      </c>
      <c r="H357">
        <v>91.822999999999993</v>
      </c>
      <c r="I357">
        <v>20</v>
      </c>
      <c r="J357">
        <v>27</v>
      </c>
    </row>
    <row r="358" spans="1:14">
      <c r="A358" t="s">
        <v>6</v>
      </c>
      <c r="B358" s="21">
        <v>1.1666666666666667</v>
      </c>
      <c r="C358">
        <v>91.472399999999993</v>
      </c>
      <c r="D358">
        <v>2.6892200000000002</v>
      </c>
      <c r="E358">
        <v>-137.226</v>
      </c>
      <c r="F358">
        <v>2.4880599999999999</v>
      </c>
      <c r="G358">
        <v>-5.7309000000000001</v>
      </c>
      <c r="H358">
        <v>91.830699999999993</v>
      </c>
      <c r="I358">
        <v>20</v>
      </c>
      <c r="J358">
        <v>28</v>
      </c>
    </row>
    <row r="359" spans="1:14">
      <c r="A359" t="s">
        <v>6</v>
      </c>
      <c r="B359" s="21">
        <v>1.2083333333333333</v>
      </c>
      <c r="C359">
        <v>91.106700000000004</v>
      </c>
      <c r="D359">
        <v>-1.0576399999999999</v>
      </c>
      <c r="E359">
        <v>-135.75800000000001</v>
      </c>
      <c r="F359">
        <v>5.4110699999999996</v>
      </c>
      <c r="G359">
        <v>6.0812299999999997</v>
      </c>
      <c r="H359">
        <v>100.087</v>
      </c>
      <c r="I359">
        <v>20</v>
      </c>
      <c r="J359">
        <v>29</v>
      </c>
    </row>
    <row r="360" spans="1:14">
      <c r="A360" t="s">
        <v>6</v>
      </c>
      <c r="B360" s="21">
        <v>1.25</v>
      </c>
      <c r="C360">
        <v>91.143799999999999</v>
      </c>
      <c r="D360">
        <v>-0.89015599999999995</v>
      </c>
      <c r="E360">
        <v>-135.697</v>
      </c>
      <c r="F360">
        <v>5.4050900000000004</v>
      </c>
      <c r="G360">
        <v>6.0736499999999998</v>
      </c>
      <c r="H360">
        <v>99.959699999999998</v>
      </c>
      <c r="I360">
        <v>20</v>
      </c>
      <c r="J360">
        <v>30</v>
      </c>
    </row>
    <row r="361" spans="1:14">
      <c r="A361" t="s">
        <v>6</v>
      </c>
      <c r="B361" s="21">
        <v>1.2916666666666667</v>
      </c>
      <c r="C361">
        <v>91.236800000000002</v>
      </c>
      <c r="D361">
        <v>-3.7987600000000001</v>
      </c>
      <c r="E361">
        <v>-134.899</v>
      </c>
      <c r="F361">
        <v>5.3957800000000002</v>
      </c>
      <c r="G361">
        <v>6.5825399999999998</v>
      </c>
      <c r="H361">
        <v>106.43300000000001</v>
      </c>
      <c r="I361">
        <v>20</v>
      </c>
      <c r="J361">
        <v>31</v>
      </c>
    </row>
    <row r="362" spans="1:14">
      <c r="A362" t="s">
        <v>6</v>
      </c>
      <c r="B362" s="21">
        <v>1.3333333333333333</v>
      </c>
      <c r="C362">
        <v>91.460499999999996</v>
      </c>
      <c r="D362">
        <v>-4.1273400000000002</v>
      </c>
      <c r="E362">
        <v>-134.971</v>
      </c>
      <c r="F362">
        <v>5.3961899999999998</v>
      </c>
      <c r="G362">
        <v>6.57972</v>
      </c>
      <c r="H362">
        <v>106.34699999999999</v>
      </c>
      <c r="I362">
        <v>20</v>
      </c>
      <c r="J362">
        <v>32</v>
      </c>
    </row>
    <row r="363" spans="1:14">
      <c r="A363" t="s">
        <v>6</v>
      </c>
      <c r="B363" s="21">
        <v>1.375</v>
      </c>
      <c r="C363">
        <v>90.195800000000006</v>
      </c>
      <c r="D363">
        <v>-1.25684</v>
      </c>
      <c r="E363">
        <v>-136.273</v>
      </c>
      <c r="F363">
        <v>6.3204900000000004</v>
      </c>
      <c r="G363">
        <v>6.6802900000000003</v>
      </c>
      <c r="H363">
        <v>114.91200000000001</v>
      </c>
      <c r="I363">
        <v>20</v>
      </c>
      <c r="J363">
        <v>33</v>
      </c>
    </row>
    <row r="364" spans="1:14">
      <c r="A364" t="s">
        <v>6</v>
      </c>
      <c r="B364" s="21">
        <v>1.4166666666666667</v>
      </c>
      <c r="C364">
        <v>90.517899999999997</v>
      </c>
      <c r="D364">
        <v>-1.9513</v>
      </c>
      <c r="E364">
        <v>-136.089</v>
      </c>
      <c r="F364">
        <v>6.3205499999999999</v>
      </c>
      <c r="G364">
        <v>6.6889799999999999</v>
      </c>
      <c r="H364">
        <v>114.92100000000001</v>
      </c>
      <c r="I364">
        <v>20</v>
      </c>
      <c r="J364">
        <v>34</v>
      </c>
    </row>
    <row r="365" spans="1:14">
      <c r="A365" t="s">
        <v>0</v>
      </c>
      <c r="B365" t="s">
        <v>1</v>
      </c>
      <c r="C365" t="s">
        <v>36</v>
      </c>
      <c r="D365" t="s">
        <v>3</v>
      </c>
      <c r="E365" t="s">
        <v>28</v>
      </c>
      <c r="F365" t="s">
        <v>32</v>
      </c>
      <c r="G365" t="s">
        <v>31</v>
      </c>
      <c r="H365" t="s">
        <v>3</v>
      </c>
      <c r="I365" t="s">
        <v>45</v>
      </c>
      <c r="J365" t="s">
        <v>46</v>
      </c>
      <c r="K365" t="s">
        <v>48</v>
      </c>
      <c r="L365" t="s">
        <v>49</v>
      </c>
      <c r="M365" t="s">
        <v>48</v>
      </c>
      <c r="N365" t="s">
        <v>51</v>
      </c>
    </row>
    <row r="366" spans="1:14">
      <c r="A366" t="s">
        <v>6</v>
      </c>
      <c r="B366" s="20">
        <v>4.1666666666666664E-2</v>
      </c>
      <c r="C366">
        <v>90.732399999999998</v>
      </c>
      <c r="D366">
        <v>-1.07545</v>
      </c>
      <c r="E366">
        <v>144.012</v>
      </c>
      <c r="F366">
        <v>1.29688</v>
      </c>
      <c r="G366">
        <v>-7.9657900000000004E-2</v>
      </c>
      <c r="H366">
        <v>27.134499999999999</v>
      </c>
      <c r="I366">
        <v>20</v>
      </c>
      <c r="J366">
        <v>1</v>
      </c>
    </row>
    <row r="367" spans="1:14">
      <c r="A367" t="s">
        <v>6</v>
      </c>
      <c r="B367" s="20">
        <v>8.3333333333333329E-2</v>
      </c>
      <c r="C367">
        <v>90.744100000000003</v>
      </c>
      <c r="D367">
        <v>-1.04677</v>
      </c>
      <c r="E367">
        <v>144.05199999999999</v>
      </c>
      <c r="F367">
        <v>1.2969599999999999</v>
      </c>
      <c r="G367">
        <v>-8.0058799999999999E-2</v>
      </c>
      <c r="H367">
        <v>27.124099999999999</v>
      </c>
      <c r="I367">
        <v>20</v>
      </c>
      <c r="J367">
        <v>2</v>
      </c>
    </row>
    <row r="368" spans="1:14">
      <c r="A368" t="s">
        <v>6</v>
      </c>
      <c r="B368" s="20">
        <v>0.125</v>
      </c>
      <c r="C368">
        <v>90.763300000000001</v>
      </c>
      <c r="D368">
        <v>-1.0255399999999999</v>
      </c>
      <c r="E368">
        <v>144.00800000000001</v>
      </c>
      <c r="F368">
        <v>1.2979000000000001</v>
      </c>
      <c r="G368">
        <v>-7.9465099999999997E-2</v>
      </c>
      <c r="H368">
        <v>27.1142</v>
      </c>
      <c r="I368">
        <v>20</v>
      </c>
      <c r="J368">
        <v>3</v>
      </c>
    </row>
    <row r="369" spans="1:10">
      <c r="A369" t="s">
        <v>6</v>
      </c>
      <c r="B369" s="20">
        <v>0.16666666666666666</v>
      </c>
      <c r="C369">
        <v>90.942599999999999</v>
      </c>
      <c r="D369">
        <v>-8.1993700000000003E-2</v>
      </c>
      <c r="E369">
        <v>144.40799999999999</v>
      </c>
      <c r="F369">
        <v>2.0423499999999999</v>
      </c>
      <c r="G369">
        <v>-0.41361199999999998</v>
      </c>
      <c r="H369">
        <v>30.7408</v>
      </c>
      <c r="I369">
        <v>20</v>
      </c>
      <c r="J369">
        <v>4</v>
      </c>
    </row>
    <row r="370" spans="1:10">
      <c r="A370" t="s">
        <v>6</v>
      </c>
      <c r="B370" s="20">
        <v>0.20833333333333334</v>
      </c>
      <c r="C370">
        <v>90.932599999999994</v>
      </c>
      <c r="D370">
        <v>-0.116213</v>
      </c>
      <c r="E370">
        <v>144.393</v>
      </c>
      <c r="F370">
        <v>2.0431400000000002</v>
      </c>
      <c r="G370">
        <v>-0.41378100000000001</v>
      </c>
      <c r="H370">
        <v>30.741399999999999</v>
      </c>
      <c r="I370">
        <v>20</v>
      </c>
      <c r="J370">
        <v>5</v>
      </c>
    </row>
    <row r="371" spans="1:10">
      <c r="A371" t="s">
        <v>6</v>
      </c>
      <c r="B371" s="20">
        <v>0.25</v>
      </c>
      <c r="C371">
        <v>90.960999999999999</v>
      </c>
      <c r="D371">
        <v>-7.6181700000000005E-2</v>
      </c>
      <c r="E371">
        <v>144.428</v>
      </c>
      <c r="F371">
        <v>2.0431499999999998</v>
      </c>
      <c r="G371">
        <v>-0.41347499999999998</v>
      </c>
      <c r="H371">
        <v>30.746700000000001</v>
      </c>
      <c r="I371">
        <v>20</v>
      </c>
      <c r="J371">
        <v>6</v>
      </c>
    </row>
    <row r="372" spans="1:10">
      <c r="A372" t="s">
        <v>6</v>
      </c>
      <c r="B372" s="20">
        <v>0.29166666666666669</v>
      </c>
      <c r="C372">
        <v>90.753600000000006</v>
      </c>
      <c r="D372">
        <v>0.36425800000000003</v>
      </c>
      <c r="E372">
        <v>143.892</v>
      </c>
      <c r="F372">
        <v>2.2077</v>
      </c>
      <c r="G372">
        <v>-0.80467500000000003</v>
      </c>
      <c r="H372">
        <v>34.604999999999997</v>
      </c>
      <c r="I372">
        <v>20</v>
      </c>
      <c r="J372">
        <v>7</v>
      </c>
    </row>
    <row r="373" spans="1:10">
      <c r="A373" t="s">
        <v>6</v>
      </c>
      <c r="B373" s="20">
        <v>0.33333333333333331</v>
      </c>
      <c r="C373">
        <v>90.789100000000005</v>
      </c>
      <c r="D373">
        <v>0.423931</v>
      </c>
      <c r="E373">
        <v>143.874</v>
      </c>
      <c r="F373">
        <v>2.21</v>
      </c>
      <c r="G373">
        <v>-0.80295700000000003</v>
      </c>
      <c r="H373">
        <v>34.6004</v>
      </c>
      <c r="I373">
        <v>20</v>
      </c>
      <c r="J373">
        <v>8</v>
      </c>
    </row>
    <row r="374" spans="1:10">
      <c r="A374" t="s">
        <v>6</v>
      </c>
      <c r="B374" s="20">
        <v>0.375</v>
      </c>
      <c r="C374">
        <v>90.740799999999993</v>
      </c>
      <c r="D374">
        <v>0.364622</v>
      </c>
      <c r="E374">
        <v>143.93899999999999</v>
      </c>
      <c r="F374">
        <v>2.2072099999999999</v>
      </c>
      <c r="G374">
        <v>-0.80353600000000003</v>
      </c>
      <c r="H374">
        <v>34.594099999999997</v>
      </c>
      <c r="I374">
        <v>20</v>
      </c>
      <c r="J374">
        <v>9</v>
      </c>
    </row>
    <row r="375" spans="1:10">
      <c r="A375" t="s">
        <v>6</v>
      </c>
      <c r="B375" s="20">
        <v>0.41666666666666669</v>
      </c>
      <c r="C375">
        <v>90.777100000000004</v>
      </c>
      <c r="D375">
        <v>0.65905400000000003</v>
      </c>
      <c r="E375">
        <v>143.90899999999999</v>
      </c>
      <c r="F375">
        <v>2.7240099999999998</v>
      </c>
      <c r="G375">
        <v>-1.1249400000000001</v>
      </c>
      <c r="H375">
        <v>38.382399999999997</v>
      </c>
      <c r="I375">
        <v>20</v>
      </c>
      <c r="J375">
        <v>10</v>
      </c>
    </row>
    <row r="376" spans="1:10">
      <c r="A376" t="s">
        <v>6</v>
      </c>
      <c r="B376" s="20">
        <v>0.45833333333333331</v>
      </c>
      <c r="C376">
        <v>90.7744</v>
      </c>
      <c r="D376">
        <v>0.67628600000000005</v>
      </c>
      <c r="E376">
        <v>143.94800000000001</v>
      </c>
      <c r="F376">
        <v>2.7237399999999998</v>
      </c>
      <c r="G376">
        <v>-1.1227400000000001</v>
      </c>
      <c r="H376">
        <v>38.365600000000001</v>
      </c>
      <c r="I376">
        <v>20</v>
      </c>
      <c r="J376">
        <v>11</v>
      </c>
    </row>
    <row r="377" spans="1:10">
      <c r="A377" t="s">
        <v>6</v>
      </c>
      <c r="B377" s="20">
        <v>0.5</v>
      </c>
      <c r="C377">
        <v>90.7697</v>
      </c>
      <c r="D377">
        <v>0.68249800000000005</v>
      </c>
      <c r="E377">
        <v>143.976</v>
      </c>
      <c r="F377">
        <v>2.72451</v>
      </c>
      <c r="G377">
        <v>-1.1217600000000001</v>
      </c>
      <c r="H377">
        <v>38.372700000000002</v>
      </c>
      <c r="I377">
        <v>20</v>
      </c>
      <c r="J377">
        <v>12</v>
      </c>
    </row>
    <row r="378" spans="1:10">
      <c r="A378" t="s">
        <v>6</v>
      </c>
      <c r="B378" s="20">
        <v>0.54166666666666663</v>
      </c>
      <c r="C378">
        <v>90.720600000000005</v>
      </c>
      <c r="D378">
        <v>0.66652699999999998</v>
      </c>
      <c r="E378">
        <v>145.03899999999999</v>
      </c>
      <c r="F378">
        <v>4.0103299999999997</v>
      </c>
      <c r="G378">
        <v>-1.15099</v>
      </c>
      <c r="H378">
        <v>42.307499999999997</v>
      </c>
      <c r="I378">
        <v>20</v>
      </c>
      <c r="J378">
        <v>13</v>
      </c>
    </row>
    <row r="379" spans="1:10">
      <c r="A379" t="s">
        <v>6</v>
      </c>
      <c r="B379" s="20">
        <v>0.58333333333333337</v>
      </c>
      <c r="C379">
        <v>90.722300000000004</v>
      </c>
      <c r="D379">
        <v>0.75487400000000004</v>
      </c>
      <c r="E379">
        <v>145.011</v>
      </c>
      <c r="F379">
        <v>4.0070699999999997</v>
      </c>
      <c r="G379">
        <v>-1.15161</v>
      </c>
      <c r="H379">
        <v>42.287399999999998</v>
      </c>
      <c r="I379">
        <v>20</v>
      </c>
      <c r="J379">
        <v>14</v>
      </c>
    </row>
    <row r="380" spans="1:10">
      <c r="A380" t="s">
        <v>6</v>
      </c>
      <c r="B380" s="20">
        <v>0.625</v>
      </c>
      <c r="C380">
        <v>90.604500000000002</v>
      </c>
      <c r="D380">
        <v>0.55757599999999996</v>
      </c>
      <c r="E380">
        <v>142.59299999999999</v>
      </c>
      <c r="F380">
        <v>2.5486399999999998</v>
      </c>
      <c r="G380">
        <v>-1.7048399999999999</v>
      </c>
      <c r="H380">
        <v>45.8489</v>
      </c>
      <c r="I380">
        <v>20</v>
      </c>
      <c r="J380">
        <v>15</v>
      </c>
    </row>
    <row r="381" spans="1:10">
      <c r="A381" t="s">
        <v>6</v>
      </c>
      <c r="B381" s="20">
        <v>0.66666666666666663</v>
      </c>
      <c r="C381">
        <v>90.639399999999995</v>
      </c>
      <c r="D381">
        <v>0.58826299999999998</v>
      </c>
      <c r="E381">
        <v>142.595</v>
      </c>
      <c r="F381">
        <v>2.5490300000000001</v>
      </c>
      <c r="G381">
        <v>-1.70611</v>
      </c>
      <c r="H381">
        <v>45.8476</v>
      </c>
      <c r="I381">
        <v>20</v>
      </c>
      <c r="J381">
        <v>16</v>
      </c>
    </row>
    <row r="382" spans="1:10">
      <c r="A382" t="s">
        <v>6</v>
      </c>
      <c r="B382" s="20">
        <v>0.70833333333333337</v>
      </c>
      <c r="C382">
        <v>90.611400000000003</v>
      </c>
      <c r="D382">
        <v>3.7659400000000001</v>
      </c>
      <c r="E382">
        <v>-136.732</v>
      </c>
      <c r="F382">
        <v>2.36361</v>
      </c>
      <c r="G382">
        <v>-2.31595</v>
      </c>
      <c r="H382">
        <v>53.296100000000003</v>
      </c>
      <c r="I382">
        <v>20</v>
      </c>
      <c r="J382">
        <v>17</v>
      </c>
    </row>
    <row r="383" spans="1:10">
      <c r="A383" t="s">
        <v>6</v>
      </c>
      <c r="B383" s="20">
        <v>0.75</v>
      </c>
      <c r="C383">
        <v>90.645399999999995</v>
      </c>
      <c r="D383">
        <v>3.6855899999999999</v>
      </c>
      <c r="E383">
        <v>-136.672</v>
      </c>
      <c r="F383">
        <v>2.3629899999999999</v>
      </c>
      <c r="G383">
        <v>-2.31684</v>
      </c>
      <c r="H383">
        <v>53.29</v>
      </c>
      <c r="I383">
        <v>20</v>
      </c>
      <c r="J383">
        <v>18</v>
      </c>
    </row>
    <row r="384" spans="1:10">
      <c r="A384" t="s">
        <v>6</v>
      </c>
      <c r="B384" s="20">
        <v>0.79166666666666663</v>
      </c>
      <c r="C384">
        <v>90.829800000000006</v>
      </c>
      <c r="D384">
        <v>2.2925200000000001</v>
      </c>
      <c r="E384">
        <v>141.012</v>
      </c>
      <c r="F384">
        <v>2.35331</v>
      </c>
      <c r="G384">
        <v>-2.9178099999999998</v>
      </c>
      <c r="H384">
        <v>60.9084</v>
      </c>
      <c r="I384">
        <v>20</v>
      </c>
      <c r="J384">
        <v>19</v>
      </c>
    </row>
    <row r="385" spans="1:12">
      <c r="A385" t="s">
        <v>6</v>
      </c>
      <c r="B385" s="20">
        <v>0.83333333333333337</v>
      </c>
      <c r="C385">
        <v>90.816400000000002</v>
      </c>
      <c r="D385">
        <v>2.2549000000000001</v>
      </c>
      <c r="E385">
        <v>140.94999999999999</v>
      </c>
      <c r="F385">
        <v>2.3558300000000001</v>
      </c>
      <c r="G385">
        <v>-2.91771</v>
      </c>
      <c r="H385">
        <v>60.916200000000003</v>
      </c>
      <c r="I385">
        <v>20</v>
      </c>
      <c r="J385">
        <v>20</v>
      </c>
    </row>
    <row r="386" spans="1:12">
      <c r="A386" t="s">
        <v>6</v>
      </c>
      <c r="B386" s="20">
        <v>0.875</v>
      </c>
      <c r="C386">
        <v>90.897199999999998</v>
      </c>
      <c r="D386">
        <v>2.7318500000000001</v>
      </c>
      <c r="E386">
        <v>140.37100000000001</v>
      </c>
      <c r="F386">
        <v>2.02454</v>
      </c>
      <c r="G386">
        <v>-3.6454900000000001</v>
      </c>
      <c r="H386">
        <v>68.164400000000001</v>
      </c>
      <c r="I386">
        <v>20</v>
      </c>
      <c r="J386">
        <v>21</v>
      </c>
    </row>
    <row r="387" spans="1:12">
      <c r="A387" t="s">
        <v>6</v>
      </c>
      <c r="B387" s="20">
        <v>0.91666666666666663</v>
      </c>
      <c r="C387">
        <v>90.954400000000007</v>
      </c>
      <c r="D387">
        <v>2.80538</v>
      </c>
      <c r="E387">
        <v>140.29900000000001</v>
      </c>
      <c r="F387">
        <v>2.02664</v>
      </c>
      <c r="G387">
        <v>-3.6461800000000002</v>
      </c>
      <c r="H387">
        <v>68.1584</v>
      </c>
      <c r="I387">
        <v>20</v>
      </c>
      <c r="J387">
        <v>22</v>
      </c>
    </row>
    <row r="388" spans="1:12">
      <c r="A388" t="s">
        <v>6</v>
      </c>
      <c r="B388" s="20">
        <v>0.95833333333333337</v>
      </c>
      <c r="C388">
        <v>91.006299999999996</v>
      </c>
      <c r="D388">
        <v>2.6778200000000001</v>
      </c>
      <c r="E388">
        <v>-137.47900000000001</v>
      </c>
      <c r="F388">
        <v>2.0614300000000001</v>
      </c>
      <c r="G388">
        <v>-4.2460699999999996</v>
      </c>
      <c r="H388">
        <v>76.838300000000004</v>
      </c>
      <c r="I388">
        <v>20</v>
      </c>
      <c r="J388">
        <v>23</v>
      </c>
    </row>
    <row r="389" spans="1:12">
      <c r="A389" t="s">
        <v>6</v>
      </c>
      <c r="B389" s="21">
        <v>1</v>
      </c>
      <c r="C389">
        <v>91.106099999999998</v>
      </c>
      <c r="D389">
        <v>2.6176400000000002</v>
      </c>
      <c r="E389">
        <v>-137.429</v>
      </c>
      <c r="F389">
        <v>2.0623900000000002</v>
      </c>
      <c r="G389">
        <v>-4.2433899999999998</v>
      </c>
      <c r="H389">
        <v>76.811499999999995</v>
      </c>
      <c r="I389">
        <v>20</v>
      </c>
      <c r="J389">
        <v>24</v>
      </c>
    </row>
    <row r="390" spans="1:12">
      <c r="A390" t="s">
        <v>6</v>
      </c>
      <c r="B390" s="21">
        <v>1.0416666666666667</v>
      </c>
      <c r="C390">
        <v>90.820999999999998</v>
      </c>
      <c r="D390">
        <v>6.1497099999999998</v>
      </c>
      <c r="E390">
        <v>-137.72300000000001</v>
      </c>
      <c r="F390">
        <v>1.91832</v>
      </c>
      <c r="G390">
        <v>-4.9708399999999999</v>
      </c>
      <c r="H390">
        <v>84.724299999999999</v>
      </c>
      <c r="I390">
        <v>20</v>
      </c>
      <c r="J390">
        <v>25</v>
      </c>
    </row>
    <row r="391" spans="1:12">
      <c r="A391" t="s">
        <v>6</v>
      </c>
      <c r="B391" s="21">
        <v>1.0833333333333333</v>
      </c>
      <c r="C391">
        <v>90.874099999999999</v>
      </c>
      <c r="D391">
        <v>5.9924299999999997</v>
      </c>
      <c r="E391">
        <v>-137.68299999999999</v>
      </c>
      <c r="F391">
        <v>1.9178500000000001</v>
      </c>
      <c r="G391">
        <v>-4.9682000000000004</v>
      </c>
      <c r="H391">
        <v>84.746300000000005</v>
      </c>
      <c r="I391">
        <v>20</v>
      </c>
      <c r="J391">
        <v>26</v>
      </c>
    </row>
    <row r="392" spans="1:12">
      <c r="A392" t="s">
        <v>6</v>
      </c>
      <c r="B392" s="21">
        <v>1.125</v>
      </c>
      <c r="C392">
        <v>91.185299999999998</v>
      </c>
      <c r="D392">
        <v>3.0472399999999999</v>
      </c>
      <c r="E392">
        <v>-137.16900000000001</v>
      </c>
      <c r="F392">
        <v>2.4808400000000002</v>
      </c>
      <c r="G392">
        <v>-5.7272400000000001</v>
      </c>
      <c r="H392">
        <v>91.820099999999996</v>
      </c>
      <c r="I392">
        <v>20</v>
      </c>
      <c r="J392">
        <v>27</v>
      </c>
    </row>
    <row r="393" spans="1:12">
      <c r="A393" t="s">
        <v>6</v>
      </c>
      <c r="B393" s="21">
        <v>1.1666666666666667</v>
      </c>
      <c r="C393">
        <v>91.473100000000002</v>
      </c>
      <c r="D393">
        <v>2.6873999999999998</v>
      </c>
      <c r="E393">
        <v>-137.22499999999999</v>
      </c>
      <c r="F393">
        <v>2.4880399999999998</v>
      </c>
      <c r="G393">
        <v>-5.73088</v>
      </c>
      <c r="H393">
        <v>91.827799999999996</v>
      </c>
      <c r="I393">
        <v>20</v>
      </c>
      <c r="J393">
        <v>28</v>
      </c>
    </row>
    <row r="394" spans="1:12">
      <c r="A394" t="s">
        <v>6</v>
      </c>
      <c r="B394" s="21">
        <v>1.2083333333333333</v>
      </c>
      <c r="C394">
        <v>91.105099999999993</v>
      </c>
      <c r="D394">
        <v>-1.0540700000000001</v>
      </c>
      <c r="E394">
        <v>-135.75800000000001</v>
      </c>
      <c r="F394">
        <v>5.4109800000000003</v>
      </c>
      <c r="G394">
        <v>6.0811900000000003</v>
      </c>
      <c r="H394">
        <v>100.083</v>
      </c>
      <c r="I394">
        <v>20</v>
      </c>
      <c r="J394">
        <v>29</v>
      </c>
    </row>
    <row r="395" spans="1:12">
      <c r="A395" t="s">
        <v>6</v>
      </c>
      <c r="B395" s="21">
        <v>1.25</v>
      </c>
      <c r="C395">
        <v>91.143699999999995</v>
      </c>
      <c r="D395">
        <v>-0.89111099999999999</v>
      </c>
      <c r="E395">
        <v>-135.691</v>
      </c>
      <c r="F395">
        <v>5.4047900000000002</v>
      </c>
      <c r="G395">
        <v>6.0733800000000002</v>
      </c>
      <c r="H395">
        <v>99.951999999999998</v>
      </c>
      <c r="I395">
        <v>20</v>
      </c>
      <c r="J395">
        <v>30</v>
      </c>
    </row>
    <row r="396" spans="1:12">
      <c r="A396" t="s">
        <v>6</v>
      </c>
      <c r="B396" s="21">
        <v>1.2916666666666667</v>
      </c>
      <c r="C396">
        <v>91.235399999999998</v>
      </c>
      <c r="D396">
        <v>-3.7957399999999999</v>
      </c>
      <c r="E396">
        <v>-134.899</v>
      </c>
      <c r="F396">
        <v>5.3956999999999997</v>
      </c>
      <c r="G396">
        <v>6.5824999999999996</v>
      </c>
      <c r="H396">
        <v>106.429</v>
      </c>
      <c r="I396">
        <v>20</v>
      </c>
      <c r="J396">
        <v>31</v>
      </c>
    </row>
    <row r="397" spans="1:12">
      <c r="A397" t="s">
        <v>6</v>
      </c>
      <c r="B397" s="21">
        <v>1.3333333333333333</v>
      </c>
      <c r="C397">
        <v>91.459000000000003</v>
      </c>
      <c r="D397">
        <v>-4.1242900000000002</v>
      </c>
      <c r="E397">
        <v>-134.971</v>
      </c>
      <c r="F397">
        <v>5.3961199999999998</v>
      </c>
      <c r="G397">
        <v>6.5796799999999998</v>
      </c>
      <c r="H397">
        <v>106.343</v>
      </c>
      <c r="I397">
        <v>20</v>
      </c>
      <c r="J397">
        <v>32</v>
      </c>
    </row>
    <row r="398" spans="1:12">
      <c r="A398" t="s">
        <v>6</v>
      </c>
      <c r="B398" s="21">
        <v>1.375</v>
      </c>
      <c r="C398">
        <v>90.194500000000005</v>
      </c>
      <c r="D398">
        <v>-1.2538400000000001</v>
      </c>
      <c r="E398">
        <v>-136.273</v>
      </c>
      <c r="F398">
        <v>6.3204200000000004</v>
      </c>
      <c r="G398">
        <v>6.6802400000000004</v>
      </c>
      <c r="H398">
        <v>114.908</v>
      </c>
      <c r="I398">
        <v>20</v>
      </c>
      <c r="J398">
        <v>33</v>
      </c>
    </row>
    <row r="399" spans="1:12">
      <c r="A399" t="s">
        <v>6</v>
      </c>
      <c r="B399" s="21">
        <v>1.4166666666666667</v>
      </c>
      <c r="C399">
        <v>90.517700000000005</v>
      </c>
      <c r="D399">
        <v>-1.9511799999999999</v>
      </c>
      <c r="E399">
        <v>-136.095</v>
      </c>
      <c r="F399">
        <v>6.3207300000000002</v>
      </c>
      <c r="G399">
        <v>6.6891699999999998</v>
      </c>
      <c r="H399">
        <v>114.92100000000001</v>
      </c>
      <c r="I399">
        <v>20</v>
      </c>
      <c r="J399">
        <v>34</v>
      </c>
    </row>
    <row r="400" spans="1:12">
      <c r="A400" t="s">
        <v>0</v>
      </c>
      <c r="B400" t="s">
        <v>1</v>
      </c>
      <c r="C400" t="s">
        <v>36</v>
      </c>
      <c r="D400" t="s">
        <v>3</v>
      </c>
      <c r="E400" t="s">
        <v>28</v>
      </c>
      <c r="F400" t="s">
        <v>32</v>
      </c>
      <c r="G400" t="s">
        <v>31</v>
      </c>
      <c r="H400" t="s">
        <v>3</v>
      </c>
      <c r="I400" t="s">
        <v>45</v>
      </c>
      <c r="J400" t="s">
        <v>46</v>
      </c>
      <c r="K400" t="s">
        <v>48</v>
      </c>
      <c r="L400" t="s">
        <v>51</v>
      </c>
    </row>
    <row r="401" spans="1:10">
      <c r="A401" t="s">
        <v>6</v>
      </c>
      <c r="B401" s="20">
        <v>4.1666666666666664E-2</v>
      </c>
      <c r="C401">
        <v>90.728700000000003</v>
      </c>
      <c r="D401">
        <v>-1.0630900000000001</v>
      </c>
      <c r="E401">
        <v>143.97499999999999</v>
      </c>
      <c r="F401">
        <v>1.2836399999999999</v>
      </c>
      <c r="G401">
        <v>-7.9009899999999994E-2</v>
      </c>
      <c r="H401">
        <v>27.4009</v>
      </c>
      <c r="I401">
        <v>20</v>
      </c>
      <c r="J401">
        <v>1</v>
      </c>
    </row>
    <row r="402" spans="1:10">
      <c r="A402" t="s">
        <v>6</v>
      </c>
      <c r="B402" s="20">
        <v>8.3333333333333329E-2</v>
      </c>
      <c r="C402">
        <v>90.7423</v>
      </c>
      <c r="D402">
        <v>-1.03159</v>
      </c>
      <c r="E402">
        <v>144.01300000000001</v>
      </c>
      <c r="F402">
        <v>1.2836399999999999</v>
      </c>
      <c r="G402">
        <v>-7.9352199999999998E-2</v>
      </c>
      <c r="H402">
        <v>27.390499999999999</v>
      </c>
      <c r="I402">
        <v>20</v>
      </c>
      <c r="J402">
        <v>2</v>
      </c>
    </row>
    <row r="403" spans="1:10">
      <c r="A403" t="s">
        <v>6</v>
      </c>
      <c r="B403" s="20">
        <v>0.125</v>
      </c>
      <c r="C403">
        <v>90.767600000000002</v>
      </c>
      <c r="D403">
        <v>-1.0015099999999999</v>
      </c>
      <c r="E403">
        <v>144.02000000000001</v>
      </c>
      <c r="F403">
        <v>1.28433</v>
      </c>
      <c r="G403">
        <v>-7.8602599999999995E-2</v>
      </c>
      <c r="H403">
        <v>27.387499999999999</v>
      </c>
      <c r="I403">
        <v>20</v>
      </c>
      <c r="J403">
        <v>3</v>
      </c>
    </row>
    <row r="404" spans="1:10">
      <c r="A404" t="s">
        <v>6</v>
      </c>
      <c r="B404" s="20">
        <v>0.16666666666666666</v>
      </c>
      <c r="C404">
        <v>90.916799999999995</v>
      </c>
      <c r="D404">
        <v>-0.14963599999999999</v>
      </c>
      <c r="E404">
        <v>144.298</v>
      </c>
      <c r="F404">
        <v>2.02786</v>
      </c>
      <c r="G404">
        <v>-0.40991499999999997</v>
      </c>
      <c r="H404">
        <v>31.006399999999999</v>
      </c>
      <c r="I404">
        <v>20</v>
      </c>
      <c r="J404">
        <v>4</v>
      </c>
    </row>
    <row r="405" spans="1:10">
      <c r="A405" t="s">
        <v>6</v>
      </c>
      <c r="B405" s="20">
        <v>0.20833333333333334</v>
      </c>
      <c r="C405">
        <v>90.905900000000003</v>
      </c>
      <c r="D405">
        <v>-0.185475</v>
      </c>
      <c r="E405">
        <v>144.25</v>
      </c>
      <c r="F405">
        <v>2.0286499999999998</v>
      </c>
      <c r="G405">
        <v>-0.41004099999999999</v>
      </c>
      <c r="H405">
        <v>31.001899999999999</v>
      </c>
      <c r="I405">
        <v>20</v>
      </c>
      <c r="J405">
        <v>5</v>
      </c>
    </row>
    <row r="406" spans="1:10">
      <c r="A406" t="s">
        <v>6</v>
      </c>
      <c r="B406" s="20">
        <v>0.25</v>
      </c>
      <c r="C406">
        <v>90.934899999999999</v>
      </c>
      <c r="D406">
        <v>-0.14394799999999999</v>
      </c>
      <c r="E406">
        <v>144.31700000000001</v>
      </c>
      <c r="F406">
        <v>2.0286499999999998</v>
      </c>
      <c r="G406">
        <v>-0.40977799999999998</v>
      </c>
      <c r="H406">
        <v>31.0123</v>
      </c>
      <c r="I406">
        <v>20</v>
      </c>
      <c r="J406">
        <v>6</v>
      </c>
    </row>
    <row r="407" spans="1:10">
      <c r="A407" t="s">
        <v>6</v>
      </c>
      <c r="B407" s="20">
        <v>0.29166666666666669</v>
      </c>
      <c r="C407">
        <v>90.709199999999996</v>
      </c>
      <c r="D407">
        <v>0.239061</v>
      </c>
      <c r="E407">
        <v>143.74299999999999</v>
      </c>
      <c r="F407">
        <v>2.1951499999999999</v>
      </c>
      <c r="G407">
        <v>-0.79863700000000004</v>
      </c>
      <c r="H407">
        <v>34.849200000000003</v>
      </c>
      <c r="I407">
        <v>20</v>
      </c>
      <c r="J407">
        <v>7</v>
      </c>
    </row>
    <row r="408" spans="1:10">
      <c r="A408" t="s">
        <v>6</v>
      </c>
      <c r="B408" s="20">
        <v>0.33333333333333331</v>
      </c>
      <c r="C408">
        <v>90.745099999999994</v>
      </c>
      <c r="D408">
        <v>0.29883300000000002</v>
      </c>
      <c r="E408">
        <v>143.785</v>
      </c>
      <c r="F408">
        <v>2.1976</v>
      </c>
      <c r="G408">
        <v>-0.79718500000000003</v>
      </c>
      <c r="H408">
        <v>34.855800000000002</v>
      </c>
      <c r="I408">
        <v>20</v>
      </c>
      <c r="J408">
        <v>8</v>
      </c>
    </row>
    <row r="409" spans="1:10">
      <c r="A409" t="s">
        <v>6</v>
      </c>
      <c r="B409" s="20">
        <v>0.375</v>
      </c>
      <c r="C409">
        <v>90.699200000000005</v>
      </c>
      <c r="D409">
        <v>0.24362800000000001</v>
      </c>
      <c r="E409">
        <v>143.81800000000001</v>
      </c>
      <c r="F409">
        <v>2.1946599999999998</v>
      </c>
      <c r="G409">
        <v>-0.79758399999999996</v>
      </c>
      <c r="H409">
        <v>34.843699999999998</v>
      </c>
      <c r="I409">
        <v>20</v>
      </c>
      <c r="J409">
        <v>9</v>
      </c>
    </row>
    <row r="410" spans="1:10">
      <c r="A410" t="s">
        <v>6</v>
      </c>
      <c r="B410" s="20">
        <v>0.41666666666666669</v>
      </c>
      <c r="C410">
        <v>90.721299999999999</v>
      </c>
      <c r="D410">
        <v>0.49167100000000002</v>
      </c>
      <c r="E410">
        <v>143.75299999999999</v>
      </c>
      <c r="F410">
        <v>2.7121</v>
      </c>
      <c r="G410">
        <v>-1.11825</v>
      </c>
      <c r="H410">
        <v>38.6372</v>
      </c>
      <c r="I410">
        <v>20</v>
      </c>
      <c r="J410">
        <v>10</v>
      </c>
    </row>
    <row r="411" spans="1:10">
      <c r="A411" t="s">
        <v>6</v>
      </c>
      <c r="B411" s="20">
        <v>0.45833333333333331</v>
      </c>
      <c r="C411">
        <v>90.719399999999993</v>
      </c>
      <c r="D411">
        <v>0.51058099999999995</v>
      </c>
      <c r="E411">
        <v>143.81899999999999</v>
      </c>
      <c r="F411">
        <v>2.7119499999999999</v>
      </c>
      <c r="G411">
        <v>-1.1162399999999999</v>
      </c>
      <c r="H411">
        <v>38.625799999999998</v>
      </c>
      <c r="I411">
        <v>20</v>
      </c>
      <c r="J411">
        <v>11</v>
      </c>
    </row>
    <row r="412" spans="1:10">
      <c r="A412" t="s">
        <v>6</v>
      </c>
      <c r="B412" s="20">
        <v>0.5</v>
      </c>
      <c r="C412">
        <v>90.715500000000006</v>
      </c>
      <c r="D412">
        <v>0.51846999999999999</v>
      </c>
      <c r="E412">
        <v>143.79</v>
      </c>
      <c r="F412">
        <v>2.7123200000000001</v>
      </c>
      <c r="G412">
        <v>-1.1149199999999999</v>
      </c>
      <c r="H412">
        <v>38.621699999999997</v>
      </c>
      <c r="I412">
        <v>20</v>
      </c>
      <c r="J412">
        <v>12</v>
      </c>
    </row>
    <row r="413" spans="1:10">
      <c r="A413" t="s">
        <v>6</v>
      </c>
      <c r="B413" s="20">
        <v>0.54166666666666663</v>
      </c>
      <c r="C413">
        <v>90.659899999999993</v>
      </c>
      <c r="D413">
        <v>0.47560999999999998</v>
      </c>
      <c r="E413">
        <v>144.697</v>
      </c>
      <c r="F413">
        <v>3.9968300000000001</v>
      </c>
      <c r="G413">
        <v>-1.14561</v>
      </c>
      <c r="H413">
        <v>42.588999999999999</v>
      </c>
      <c r="I413">
        <v>20</v>
      </c>
      <c r="J413">
        <v>13</v>
      </c>
    </row>
    <row r="414" spans="1:10">
      <c r="A414" t="s">
        <v>6</v>
      </c>
      <c r="B414" s="20">
        <v>0.58333333333333337</v>
      </c>
      <c r="C414">
        <v>90.661900000000003</v>
      </c>
      <c r="D414">
        <v>0.56203000000000003</v>
      </c>
      <c r="E414">
        <v>144.69</v>
      </c>
      <c r="F414">
        <v>3.9938899999999999</v>
      </c>
      <c r="G414">
        <v>-1.14635</v>
      </c>
      <c r="H414">
        <v>42.573799999999999</v>
      </c>
      <c r="I414">
        <v>20</v>
      </c>
      <c r="J414">
        <v>14</v>
      </c>
    </row>
    <row r="415" spans="1:10">
      <c r="A415" t="s">
        <v>6</v>
      </c>
      <c r="B415" s="20">
        <v>0.625</v>
      </c>
      <c r="C415">
        <v>90.543199999999999</v>
      </c>
      <c r="D415">
        <v>0.38270700000000002</v>
      </c>
      <c r="E415">
        <v>142.55199999999999</v>
      </c>
      <c r="F415">
        <v>2.54074</v>
      </c>
      <c r="G415">
        <v>-1.69817</v>
      </c>
      <c r="H415">
        <v>46.092199999999998</v>
      </c>
      <c r="I415">
        <v>20</v>
      </c>
      <c r="J415">
        <v>15</v>
      </c>
    </row>
    <row r="416" spans="1:10">
      <c r="A416" t="s">
        <v>6</v>
      </c>
      <c r="B416" s="20">
        <v>0.66666666666666663</v>
      </c>
      <c r="C416">
        <v>90.577399999999997</v>
      </c>
      <c r="D416">
        <v>0.41304099999999999</v>
      </c>
      <c r="E416">
        <v>142.52799999999999</v>
      </c>
      <c r="F416">
        <v>2.5409600000000001</v>
      </c>
      <c r="G416">
        <v>-1.69919</v>
      </c>
      <c r="H416">
        <v>46.084600000000002</v>
      </c>
      <c r="I416">
        <v>20</v>
      </c>
      <c r="J416">
        <v>16</v>
      </c>
    </row>
    <row r="417" spans="1:10">
      <c r="A417" t="s">
        <v>6</v>
      </c>
      <c r="B417" s="20">
        <v>0.70833333333333337</v>
      </c>
      <c r="C417">
        <v>90.552800000000005</v>
      </c>
      <c r="D417">
        <v>3.86198</v>
      </c>
      <c r="E417">
        <v>-136.73500000000001</v>
      </c>
      <c r="F417">
        <v>2.35907</v>
      </c>
      <c r="G417">
        <v>-2.3074400000000002</v>
      </c>
      <c r="H417">
        <v>53.534700000000001</v>
      </c>
      <c r="I417">
        <v>20</v>
      </c>
      <c r="J417">
        <v>17</v>
      </c>
    </row>
    <row r="418" spans="1:10">
      <c r="A418" t="s">
        <v>6</v>
      </c>
      <c r="B418" s="20">
        <v>0.75</v>
      </c>
      <c r="C418">
        <v>90.5822</v>
      </c>
      <c r="D418">
        <v>3.7916599999999998</v>
      </c>
      <c r="E418">
        <v>-136.69499999999999</v>
      </c>
      <c r="F418">
        <v>2.35887</v>
      </c>
      <c r="G418">
        <v>-2.3084799999999999</v>
      </c>
      <c r="H418">
        <v>53.534300000000002</v>
      </c>
      <c r="I418">
        <v>20</v>
      </c>
      <c r="J418">
        <v>18</v>
      </c>
    </row>
    <row r="419" spans="1:10">
      <c r="A419" t="s">
        <v>6</v>
      </c>
      <c r="B419" s="20">
        <v>0.79166666666666663</v>
      </c>
      <c r="C419">
        <v>90.767799999999994</v>
      </c>
      <c r="D419">
        <v>2.1279699999999999</v>
      </c>
      <c r="E419">
        <v>141.036</v>
      </c>
      <c r="F419">
        <v>2.34945</v>
      </c>
      <c r="G419">
        <v>-2.9125100000000002</v>
      </c>
      <c r="H419">
        <v>61.154299999999999</v>
      </c>
      <c r="I419">
        <v>20</v>
      </c>
      <c r="J419">
        <v>19</v>
      </c>
    </row>
    <row r="420" spans="1:10">
      <c r="A420" t="s">
        <v>6</v>
      </c>
      <c r="B420" s="20">
        <v>0.83333333333333337</v>
      </c>
      <c r="C420">
        <v>90.754300000000001</v>
      </c>
      <c r="D420">
        <v>2.0905999999999998</v>
      </c>
      <c r="E420">
        <v>140.97399999999999</v>
      </c>
      <c r="F420">
        <v>2.3519800000000002</v>
      </c>
      <c r="G420">
        <v>-2.9124099999999999</v>
      </c>
      <c r="H420">
        <v>61.161999999999999</v>
      </c>
      <c r="I420">
        <v>20</v>
      </c>
      <c r="J420">
        <v>20</v>
      </c>
    </row>
    <row r="421" spans="1:10">
      <c r="A421" t="s">
        <v>6</v>
      </c>
      <c r="B421" s="20">
        <v>0.875</v>
      </c>
      <c r="C421">
        <v>90.838200000000001</v>
      </c>
      <c r="D421">
        <v>2.5767799999999998</v>
      </c>
      <c r="E421">
        <v>140.42500000000001</v>
      </c>
      <c r="F421">
        <v>2.0218699999999998</v>
      </c>
      <c r="G421">
        <v>-3.6416300000000001</v>
      </c>
      <c r="H421">
        <v>68.426400000000001</v>
      </c>
      <c r="I421">
        <v>20</v>
      </c>
      <c r="J421">
        <v>21</v>
      </c>
    </row>
    <row r="422" spans="1:10">
      <c r="A422" t="s">
        <v>6</v>
      </c>
      <c r="B422" s="20">
        <v>0.91666666666666663</v>
      </c>
      <c r="C422">
        <v>90.894800000000004</v>
      </c>
      <c r="D422">
        <v>2.6482199999999998</v>
      </c>
      <c r="E422">
        <v>140.381</v>
      </c>
      <c r="F422">
        <v>2.0241699999999998</v>
      </c>
      <c r="G422">
        <v>-3.6429100000000001</v>
      </c>
      <c r="H422">
        <v>68.431399999999996</v>
      </c>
      <c r="I422">
        <v>20</v>
      </c>
      <c r="J422">
        <v>22</v>
      </c>
    </row>
    <row r="423" spans="1:10">
      <c r="A423" t="s">
        <v>6</v>
      </c>
      <c r="B423" s="20">
        <v>0.95833333333333337</v>
      </c>
      <c r="C423">
        <v>90.948899999999995</v>
      </c>
      <c r="D423">
        <v>2.7881300000000002</v>
      </c>
      <c r="E423">
        <v>-137.57</v>
      </c>
      <c r="F423">
        <v>2.06108</v>
      </c>
      <c r="G423">
        <v>-4.2434000000000003</v>
      </c>
      <c r="H423">
        <v>77.132300000000001</v>
      </c>
      <c r="I423">
        <v>20</v>
      </c>
      <c r="J423">
        <v>23</v>
      </c>
    </row>
    <row r="424" spans="1:10">
      <c r="A424" t="s">
        <v>6</v>
      </c>
      <c r="B424" s="21">
        <v>1</v>
      </c>
      <c r="C424">
        <v>91.052800000000005</v>
      </c>
      <c r="D424">
        <v>2.7135600000000002</v>
      </c>
      <c r="E424">
        <v>-137.505</v>
      </c>
      <c r="F424">
        <v>2.0618300000000001</v>
      </c>
      <c r="G424">
        <v>-4.2404200000000003</v>
      </c>
      <c r="H424">
        <v>77.099100000000007</v>
      </c>
      <c r="I424">
        <v>20</v>
      </c>
      <c r="J424">
        <v>24</v>
      </c>
    </row>
    <row r="425" spans="1:10">
      <c r="A425" t="s">
        <v>6</v>
      </c>
      <c r="B425" s="21">
        <v>1.0416666666666667</v>
      </c>
      <c r="C425">
        <v>90.769499999999994</v>
      </c>
      <c r="D425">
        <v>6.2495799999999999</v>
      </c>
      <c r="E425">
        <v>-137.81299999999999</v>
      </c>
      <c r="F425">
        <v>1.91842</v>
      </c>
      <c r="G425">
        <v>-4.9699</v>
      </c>
      <c r="H425">
        <v>85.0334</v>
      </c>
      <c r="I425">
        <v>20</v>
      </c>
      <c r="J425">
        <v>25</v>
      </c>
    </row>
    <row r="426" spans="1:10">
      <c r="A426" t="s">
        <v>6</v>
      </c>
      <c r="B426" s="21">
        <v>1.0833333333333333</v>
      </c>
      <c r="C426">
        <v>90.821600000000004</v>
      </c>
      <c r="D426">
        <v>6.0961999999999996</v>
      </c>
      <c r="E426">
        <v>-137.78</v>
      </c>
      <c r="F426">
        <v>1.9180600000000001</v>
      </c>
      <c r="G426">
        <v>-4.9673999999999996</v>
      </c>
      <c r="H426">
        <v>85.0578</v>
      </c>
      <c r="I426">
        <v>20</v>
      </c>
      <c r="J426">
        <v>26</v>
      </c>
    </row>
    <row r="427" spans="1:10">
      <c r="A427" t="s">
        <v>6</v>
      </c>
      <c r="B427" s="21">
        <v>1.125</v>
      </c>
      <c r="C427">
        <v>91.120699999999999</v>
      </c>
      <c r="D427">
        <v>3.1700400000000002</v>
      </c>
      <c r="E427">
        <v>-137.27099999999999</v>
      </c>
      <c r="F427">
        <v>2.4823200000000001</v>
      </c>
      <c r="G427">
        <v>-5.7296100000000001</v>
      </c>
      <c r="H427">
        <v>92.192800000000005</v>
      </c>
      <c r="I427">
        <v>20</v>
      </c>
      <c r="J427">
        <v>27</v>
      </c>
    </row>
    <row r="428" spans="1:10">
      <c r="A428" t="s">
        <v>6</v>
      </c>
      <c r="B428" s="21">
        <v>1.1666666666666667</v>
      </c>
      <c r="C428">
        <v>91.408500000000004</v>
      </c>
      <c r="D428">
        <v>2.8113100000000002</v>
      </c>
      <c r="E428">
        <v>-137.33099999999999</v>
      </c>
      <c r="F428">
        <v>2.48956</v>
      </c>
      <c r="G428">
        <v>-5.7333499999999997</v>
      </c>
      <c r="H428">
        <v>92.203100000000006</v>
      </c>
      <c r="I428">
        <v>20</v>
      </c>
      <c r="J428">
        <v>28</v>
      </c>
    </row>
    <row r="429" spans="1:10">
      <c r="A429" t="s">
        <v>6</v>
      </c>
      <c r="B429" s="21">
        <v>1.2083333333333333</v>
      </c>
      <c r="C429">
        <v>91.227199999999996</v>
      </c>
      <c r="D429">
        <v>-1.2894600000000001</v>
      </c>
      <c r="E429">
        <v>-135.76900000000001</v>
      </c>
      <c r="F429">
        <v>5.4167399999999999</v>
      </c>
      <c r="G429">
        <v>6.0846099999999996</v>
      </c>
      <c r="H429">
        <v>100.551</v>
      </c>
      <c r="I429">
        <v>20</v>
      </c>
      <c r="J429">
        <v>29</v>
      </c>
    </row>
    <row r="430" spans="1:10">
      <c r="A430" t="s">
        <v>6</v>
      </c>
      <c r="B430" s="21">
        <v>1.25</v>
      </c>
      <c r="C430">
        <v>91.265900000000002</v>
      </c>
      <c r="D430">
        <v>-1.12582</v>
      </c>
      <c r="E430">
        <v>-135.702</v>
      </c>
      <c r="F430">
        <v>5.41059</v>
      </c>
      <c r="G430">
        <v>6.0768199999999997</v>
      </c>
      <c r="H430">
        <v>100.42</v>
      </c>
      <c r="I430">
        <v>20</v>
      </c>
      <c r="J430">
        <v>30</v>
      </c>
    </row>
    <row r="431" spans="1:10">
      <c r="A431" t="s">
        <v>6</v>
      </c>
      <c r="B431" s="21">
        <v>1.2916666666666667</v>
      </c>
      <c r="C431">
        <v>91.352500000000006</v>
      </c>
      <c r="D431">
        <v>-4.01417</v>
      </c>
      <c r="E431">
        <v>-134.911</v>
      </c>
      <c r="F431">
        <v>5.4013900000000001</v>
      </c>
      <c r="G431">
        <v>6.5866300000000004</v>
      </c>
      <c r="H431">
        <v>106.896</v>
      </c>
      <c r="I431">
        <v>20</v>
      </c>
      <c r="J431">
        <v>31</v>
      </c>
    </row>
    <row r="432" spans="1:10">
      <c r="A432" t="s">
        <v>6</v>
      </c>
      <c r="B432" s="21">
        <v>1.3333333333333333</v>
      </c>
      <c r="C432">
        <v>91.573300000000003</v>
      </c>
      <c r="D432">
        <v>-4.3358699999999999</v>
      </c>
      <c r="E432">
        <v>-134.98400000000001</v>
      </c>
      <c r="F432">
        <v>5.4017200000000001</v>
      </c>
      <c r="G432">
        <v>6.5837300000000001</v>
      </c>
      <c r="H432">
        <v>106.80800000000001</v>
      </c>
      <c r="I432">
        <v>20</v>
      </c>
      <c r="J432">
        <v>32</v>
      </c>
    </row>
    <row r="433" spans="1:11">
      <c r="A433" t="s">
        <v>6</v>
      </c>
      <c r="B433" s="21">
        <v>1.375</v>
      </c>
      <c r="C433">
        <v>90.311599999999999</v>
      </c>
      <c r="D433">
        <v>-1.4825200000000001</v>
      </c>
      <c r="E433">
        <v>-136.27099999999999</v>
      </c>
      <c r="F433">
        <v>6.32707</v>
      </c>
      <c r="G433">
        <v>6.6851799999999999</v>
      </c>
      <c r="H433">
        <v>115.40300000000001</v>
      </c>
      <c r="I433">
        <v>20</v>
      </c>
      <c r="J433">
        <v>33</v>
      </c>
    </row>
    <row r="434" spans="1:11">
      <c r="A434" t="s">
        <v>6</v>
      </c>
      <c r="B434" s="21">
        <v>1.4166666666666667</v>
      </c>
      <c r="C434">
        <v>90.633700000000005</v>
      </c>
      <c r="D434">
        <v>-2.1758000000000002</v>
      </c>
      <c r="E434">
        <v>-136.08099999999999</v>
      </c>
      <c r="F434">
        <v>6.3267699999999998</v>
      </c>
      <c r="G434">
        <v>6.6934899999999997</v>
      </c>
      <c r="H434">
        <v>115.405</v>
      </c>
      <c r="I434">
        <v>20</v>
      </c>
      <c r="J434">
        <v>34</v>
      </c>
    </row>
    <row r="435" spans="1:11">
      <c r="A435" t="s">
        <v>0</v>
      </c>
      <c r="B435" t="s">
        <v>1</v>
      </c>
      <c r="C435" t="s">
        <v>36</v>
      </c>
      <c r="D435" t="s">
        <v>3</v>
      </c>
      <c r="E435" t="s">
        <v>28</v>
      </c>
      <c r="F435" t="s">
        <v>32</v>
      </c>
      <c r="G435" t="s">
        <v>31</v>
      </c>
      <c r="H435" t="s">
        <v>3</v>
      </c>
      <c r="I435" t="s">
        <v>45</v>
      </c>
      <c r="J435" t="s">
        <v>52</v>
      </c>
      <c r="K435" t="s">
        <v>51</v>
      </c>
    </row>
    <row r="436" spans="1:11">
      <c r="A436" t="s">
        <v>6</v>
      </c>
      <c r="B436" s="20">
        <v>4.1666666666666664E-2</v>
      </c>
      <c r="C436">
        <v>91.138800000000003</v>
      </c>
      <c r="D436">
        <v>-2.4144899999999998</v>
      </c>
      <c r="E436">
        <v>179.96299999999999</v>
      </c>
      <c r="F436">
        <v>1.17675</v>
      </c>
      <c r="G436">
        <v>-0.100503</v>
      </c>
      <c r="H436">
        <v>35.920699999999997</v>
      </c>
      <c r="I436">
        <v>20</v>
      </c>
      <c r="J436">
        <v>1</v>
      </c>
    </row>
    <row r="437" spans="1:11">
      <c r="A437" t="s">
        <v>6</v>
      </c>
      <c r="B437" s="20">
        <v>8.3333333333333329E-2</v>
      </c>
      <c r="C437">
        <v>91.137799999999999</v>
      </c>
      <c r="D437">
        <v>-2.01416</v>
      </c>
      <c r="E437">
        <v>-179.90899999999999</v>
      </c>
      <c r="F437">
        <v>1.17523</v>
      </c>
      <c r="G437">
        <v>-9.6614199999999997E-2</v>
      </c>
      <c r="H437">
        <v>35.904800000000002</v>
      </c>
      <c r="I437">
        <v>20</v>
      </c>
      <c r="J437">
        <v>2</v>
      </c>
    </row>
    <row r="438" spans="1:11">
      <c r="A438" t="s">
        <v>6</v>
      </c>
      <c r="B438" s="20">
        <v>0.125</v>
      </c>
      <c r="C438">
        <v>91.153999999999996</v>
      </c>
      <c r="D438">
        <v>-1.9145799999999999</v>
      </c>
      <c r="E438">
        <v>-179.797</v>
      </c>
      <c r="F438">
        <v>1.17493</v>
      </c>
      <c r="G438">
        <v>-9.5268500000000006E-2</v>
      </c>
      <c r="H438">
        <v>35.903199999999998</v>
      </c>
      <c r="I438">
        <v>20</v>
      </c>
      <c r="J438">
        <v>3</v>
      </c>
    </row>
    <row r="439" spans="1:11">
      <c r="A439" t="s">
        <v>6</v>
      </c>
      <c r="B439" s="20">
        <v>0.16666666666666666</v>
      </c>
      <c r="C439">
        <v>91.251599999999996</v>
      </c>
      <c r="D439">
        <v>-0.57672599999999996</v>
      </c>
      <c r="E439">
        <v>-179.36799999999999</v>
      </c>
      <c r="F439">
        <v>2.2191299999999998</v>
      </c>
      <c r="G439">
        <v>-0.41886699999999999</v>
      </c>
      <c r="H439">
        <v>40.844099999999997</v>
      </c>
      <c r="I439">
        <v>20</v>
      </c>
      <c r="J439">
        <v>4</v>
      </c>
    </row>
    <row r="440" spans="1:11">
      <c r="A440" t="s">
        <v>6</v>
      </c>
      <c r="B440" s="20">
        <v>0.20833333333333334</v>
      </c>
      <c r="C440">
        <v>91.245000000000005</v>
      </c>
      <c r="D440">
        <v>-0.51299399999999995</v>
      </c>
      <c r="E440">
        <v>-179.506</v>
      </c>
      <c r="F440">
        <v>2.22159</v>
      </c>
      <c r="G440">
        <v>-0.41799999999999998</v>
      </c>
      <c r="H440">
        <v>40.846600000000002</v>
      </c>
      <c r="I440">
        <v>20</v>
      </c>
      <c r="J440">
        <v>5</v>
      </c>
    </row>
    <row r="441" spans="1:11">
      <c r="A441" t="s">
        <v>6</v>
      </c>
      <c r="B441" s="20">
        <v>0.25</v>
      </c>
      <c r="C441">
        <v>91.267700000000005</v>
      </c>
      <c r="D441">
        <v>-0.55954400000000004</v>
      </c>
      <c r="E441">
        <v>-179.44399999999999</v>
      </c>
      <c r="F441">
        <v>2.2206600000000001</v>
      </c>
      <c r="G441">
        <v>-0.41862100000000002</v>
      </c>
      <c r="H441">
        <v>40.843600000000002</v>
      </c>
      <c r="I441">
        <v>20</v>
      </c>
      <c r="J441">
        <v>6</v>
      </c>
    </row>
    <row r="442" spans="1:11">
      <c r="A442" t="s">
        <v>6</v>
      </c>
      <c r="B442" s="20">
        <v>0.29166666666666669</v>
      </c>
      <c r="C442">
        <v>91.191999999999993</v>
      </c>
      <c r="D442">
        <v>-2.2429000000000001</v>
      </c>
      <c r="E442">
        <v>-178.32900000000001</v>
      </c>
      <c r="F442">
        <v>2.4794299999999998</v>
      </c>
      <c r="G442">
        <v>-0.82291499999999995</v>
      </c>
      <c r="H442">
        <v>46.075499999999998</v>
      </c>
      <c r="I442">
        <v>20</v>
      </c>
      <c r="J442">
        <v>7</v>
      </c>
    </row>
    <row r="443" spans="1:11">
      <c r="A443" t="s">
        <v>6</v>
      </c>
      <c r="B443" s="20">
        <v>0.33333333333333331</v>
      </c>
      <c r="C443">
        <v>91.192099999999996</v>
      </c>
      <c r="D443">
        <v>-1.71363</v>
      </c>
      <c r="E443">
        <v>-178.25700000000001</v>
      </c>
      <c r="F443">
        <v>2.4823200000000001</v>
      </c>
      <c r="G443">
        <v>-0.81729300000000005</v>
      </c>
      <c r="H443">
        <v>46.084699999999998</v>
      </c>
      <c r="I443">
        <v>20</v>
      </c>
      <c r="J443">
        <v>8</v>
      </c>
    </row>
    <row r="444" spans="1:11">
      <c r="A444" t="s">
        <v>6</v>
      </c>
      <c r="B444" s="20">
        <v>0.375</v>
      </c>
      <c r="C444">
        <v>91.179100000000005</v>
      </c>
      <c r="D444">
        <v>-2.30748</v>
      </c>
      <c r="E444">
        <v>-178.376</v>
      </c>
      <c r="F444">
        <v>2.4782199999999999</v>
      </c>
      <c r="G444">
        <v>-0.82199500000000003</v>
      </c>
      <c r="H444">
        <v>46.042400000000001</v>
      </c>
      <c r="I444">
        <v>20</v>
      </c>
      <c r="J444">
        <v>9</v>
      </c>
    </row>
    <row r="445" spans="1:11">
      <c r="A445" t="s">
        <v>6</v>
      </c>
      <c r="B445" s="20">
        <v>0.41666666666666669</v>
      </c>
      <c r="C445">
        <v>91.198599999999999</v>
      </c>
      <c r="D445">
        <v>-1.60876</v>
      </c>
      <c r="E445">
        <v>-179.399</v>
      </c>
      <c r="F445">
        <v>3.2171099999999999</v>
      </c>
      <c r="G445">
        <v>-1.1348499999999999</v>
      </c>
      <c r="H445">
        <v>51.186500000000002</v>
      </c>
      <c r="I445">
        <v>20</v>
      </c>
      <c r="J445">
        <v>10</v>
      </c>
    </row>
    <row r="446" spans="1:11">
      <c r="A446" t="s">
        <v>6</v>
      </c>
      <c r="B446" s="20">
        <v>0.45833333333333331</v>
      </c>
      <c r="C446">
        <v>91.21</v>
      </c>
      <c r="D446">
        <v>-2.0898599999999998</v>
      </c>
      <c r="E446">
        <v>-179.37799999999999</v>
      </c>
      <c r="F446">
        <v>3.2149000000000001</v>
      </c>
      <c r="G446">
        <v>-1.13622</v>
      </c>
      <c r="H446">
        <v>51.137</v>
      </c>
      <c r="I446">
        <v>20</v>
      </c>
      <c r="J446">
        <v>11</v>
      </c>
    </row>
    <row r="447" spans="1:11">
      <c r="A447" t="s">
        <v>6</v>
      </c>
      <c r="B447" s="20">
        <v>0.5</v>
      </c>
      <c r="C447">
        <v>91.203100000000006</v>
      </c>
      <c r="D447">
        <v>-2.0102199999999999</v>
      </c>
      <c r="E447">
        <v>-179.27199999999999</v>
      </c>
      <c r="F447">
        <v>3.2152500000000002</v>
      </c>
      <c r="G447">
        <v>-1.1346099999999999</v>
      </c>
      <c r="H447">
        <v>51.146099999999997</v>
      </c>
      <c r="I447">
        <v>20</v>
      </c>
      <c r="J447">
        <v>12</v>
      </c>
    </row>
    <row r="448" spans="1:11">
      <c r="A448" t="s">
        <v>6</v>
      </c>
      <c r="B448" s="20">
        <v>0.54166666666666663</v>
      </c>
      <c r="C448">
        <v>91.061999999999998</v>
      </c>
      <c r="D448">
        <v>7.21165E-3</v>
      </c>
      <c r="E448">
        <v>-177.64699999999999</v>
      </c>
      <c r="F448">
        <v>4.96</v>
      </c>
      <c r="G448">
        <v>-1.14872</v>
      </c>
      <c r="H448">
        <v>56.5533</v>
      </c>
      <c r="I448">
        <v>20</v>
      </c>
      <c r="J448">
        <v>13</v>
      </c>
    </row>
    <row r="449" spans="1:10">
      <c r="A449" t="s">
        <v>6</v>
      </c>
      <c r="B449" s="20">
        <v>0.58333333333333337</v>
      </c>
      <c r="C449">
        <v>91.033699999999996</v>
      </c>
      <c r="D449">
        <v>0.22767200000000001</v>
      </c>
      <c r="E449">
        <v>-177.35599999999999</v>
      </c>
      <c r="F449">
        <v>4.9549000000000003</v>
      </c>
      <c r="G449">
        <v>-1.14869</v>
      </c>
      <c r="H449">
        <v>56.546199999999999</v>
      </c>
      <c r="I449">
        <v>20</v>
      </c>
      <c r="J449">
        <v>14</v>
      </c>
    </row>
    <row r="450" spans="1:10">
      <c r="A450" t="s">
        <v>6</v>
      </c>
      <c r="B450" s="20">
        <v>0.625</v>
      </c>
      <c r="C450">
        <v>91.200500000000005</v>
      </c>
      <c r="D450">
        <v>-3.7999000000000001</v>
      </c>
      <c r="E450">
        <v>179.845</v>
      </c>
      <c r="F450">
        <v>3.0494300000000001</v>
      </c>
      <c r="G450">
        <v>-1.72153</v>
      </c>
      <c r="H450">
        <v>61.252899999999997</v>
      </c>
      <c r="I450">
        <v>20</v>
      </c>
      <c r="J450">
        <v>15</v>
      </c>
    </row>
    <row r="451" spans="1:10">
      <c r="A451" t="s">
        <v>6</v>
      </c>
      <c r="B451" s="20">
        <v>0.66666666666666663</v>
      </c>
      <c r="C451">
        <v>91.227699999999999</v>
      </c>
      <c r="D451">
        <v>-3.4916900000000002</v>
      </c>
      <c r="E451">
        <v>179.965</v>
      </c>
      <c r="F451">
        <v>3.0500699999999998</v>
      </c>
      <c r="G451">
        <v>-1.7215100000000001</v>
      </c>
      <c r="H451">
        <v>61.2697</v>
      </c>
      <c r="I451">
        <v>20</v>
      </c>
      <c r="J451">
        <v>16</v>
      </c>
    </row>
    <row r="452" spans="1:10">
      <c r="A452" t="s">
        <v>6</v>
      </c>
      <c r="B452" s="20">
        <v>0.70833333333333337</v>
      </c>
      <c r="C452">
        <v>91.264799999999994</v>
      </c>
      <c r="D452">
        <v>-0.70677699999999999</v>
      </c>
      <c r="E452">
        <v>-175.64699999999999</v>
      </c>
      <c r="F452">
        <v>3.4312</v>
      </c>
      <c r="G452">
        <v>-2.3204699999999998</v>
      </c>
      <c r="H452">
        <v>71.380499999999998</v>
      </c>
      <c r="I452">
        <v>20</v>
      </c>
      <c r="J452">
        <v>17</v>
      </c>
    </row>
    <row r="453" spans="1:10">
      <c r="A453" t="s">
        <v>6</v>
      </c>
      <c r="B453" s="20">
        <v>0.75</v>
      </c>
      <c r="C453">
        <v>91.11</v>
      </c>
      <c r="D453">
        <v>1.9167099999999999</v>
      </c>
      <c r="E453">
        <v>-174.23400000000001</v>
      </c>
      <c r="F453">
        <v>3.4232800000000001</v>
      </c>
      <c r="G453">
        <v>-2.3061600000000002</v>
      </c>
      <c r="H453">
        <v>71.404499999999999</v>
      </c>
      <c r="I453">
        <v>20</v>
      </c>
      <c r="J453">
        <v>18</v>
      </c>
    </row>
    <row r="454" spans="1:10">
      <c r="A454" t="s">
        <v>6</v>
      </c>
      <c r="B454" s="20">
        <v>0.79166666666666663</v>
      </c>
      <c r="C454">
        <v>91.015199999999993</v>
      </c>
      <c r="D454">
        <v>-0.42606899999999998</v>
      </c>
      <c r="E454">
        <v>177.62299999999999</v>
      </c>
      <c r="F454">
        <v>2.8865699999999999</v>
      </c>
      <c r="G454">
        <v>-2.91689</v>
      </c>
      <c r="H454">
        <v>81.712999999999994</v>
      </c>
      <c r="I454">
        <v>20</v>
      </c>
      <c r="J454">
        <v>19</v>
      </c>
    </row>
    <row r="455" spans="1:10">
      <c r="A455" t="s">
        <v>6</v>
      </c>
      <c r="B455" s="20">
        <v>0.83333333333333337</v>
      </c>
      <c r="C455">
        <v>91.002600000000001</v>
      </c>
      <c r="D455">
        <v>0.56355299999999997</v>
      </c>
      <c r="E455">
        <v>176.73099999999999</v>
      </c>
      <c r="F455">
        <v>2.8948200000000002</v>
      </c>
      <c r="G455">
        <v>-2.9116599999999999</v>
      </c>
      <c r="H455">
        <v>81.734099999999998</v>
      </c>
      <c r="I455">
        <v>20</v>
      </c>
      <c r="J455">
        <v>20</v>
      </c>
    </row>
    <row r="456" spans="1:10">
      <c r="A456" t="s">
        <v>6</v>
      </c>
      <c r="B456" s="20">
        <v>0.875</v>
      </c>
      <c r="C456">
        <v>91.316400000000002</v>
      </c>
      <c r="D456">
        <v>-3.84524</v>
      </c>
      <c r="E456">
        <v>-176.78100000000001</v>
      </c>
      <c r="F456">
        <v>2.4466100000000002</v>
      </c>
      <c r="G456">
        <v>-3.6575600000000001</v>
      </c>
      <c r="H456">
        <v>91.460499999999996</v>
      </c>
      <c r="I456">
        <v>20</v>
      </c>
      <c r="J456">
        <v>21</v>
      </c>
    </row>
    <row r="457" spans="1:10">
      <c r="A457" t="s">
        <v>6</v>
      </c>
      <c r="B457" s="20">
        <v>0.91666666666666663</v>
      </c>
      <c r="C457">
        <v>91.381699999999995</v>
      </c>
      <c r="D457">
        <v>-3.5655000000000001</v>
      </c>
      <c r="E457">
        <v>-176.017</v>
      </c>
      <c r="F457">
        <v>2.4470700000000001</v>
      </c>
      <c r="G457">
        <v>-3.6594699999999998</v>
      </c>
      <c r="H457">
        <v>91.503500000000003</v>
      </c>
      <c r="I457">
        <v>20</v>
      </c>
      <c r="J457">
        <v>22</v>
      </c>
    </row>
    <row r="458" spans="1:10">
      <c r="A458" t="s">
        <v>6</v>
      </c>
      <c r="B458" s="20">
        <v>0.95833333333333337</v>
      </c>
      <c r="C458">
        <v>91.544799999999995</v>
      </c>
      <c r="D458">
        <v>-5.5893100000000002</v>
      </c>
      <c r="E458">
        <v>-171.91499999999999</v>
      </c>
      <c r="F458">
        <v>2.9069799999999999</v>
      </c>
      <c r="G458">
        <v>-4.2229900000000002</v>
      </c>
      <c r="H458">
        <v>102.36499999999999</v>
      </c>
      <c r="I458">
        <v>20</v>
      </c>
      <c r="J458">
        <v>23</v>
      </c>
    </row>
    <row r="459" spans="1:10">
      <c r="A459" t="s">
        <v>6</v>
      </c>
      <c r="B459" s="21">
        <v>1</v>
      </c>
      <c r="C459">
        <v>91.695999999999998</v>
      </c>
      <c r="D459">
        <v>-5.9947100000000004</v>
      </c>
      <c r="E459">
        <v>-171.398</v>
      </c>
      <c r="F459">
        <v>2.90456</v>
      </c>
      <c r="G459">
        <v>-4.2190000000000003</v>
      </c>
      <c r="H459">
        <v>102.265</v>
      </c>
      <c r="I459">
        <v>20</v>
      </c>
      <c r="J459">
        <v>24</v>
      </c>
    </row>
    <row r="460" spans="1:10">
      <c r="A460" t="s">
        <v>6</v>
      </c>
      <c r="B460" s="21">
        <v>1.0416666666666667</v>
      </c>
      <c r="C460">
        <v>91.4846</v>
      </c>
      <c r="D460">
        <v>-7.6055099999999998</v>
      </c>
      <c r="E460">
        <v>174.923</v>
      </c>
      <c r="F460">
        <v>2.7431899999999998</v>
      </c>
      <c r="G460">
        <v>-4.9407300000000003</v>
      </c>
      <c r="H460">
        <v>112.61</v>
      </c>
      <c r="I460">
        <v>20</v>
      </c>
      <c r="J460">
        <v>25</v>
      </c>
    </row>
    <row r="461" spans="1:10">
      <c r="A461" t="s">
        <v>6</v>
      </c>
      <c r="B461" s="21">
        <v>1.0833333333333333</v>
      </c>
      <c r="C461">
        <v>91.528700000000001</v>
      </c>
      <c r="D461">
        <v>-7.5180899999999999</v>
      </c>
      <c r="E461">
        <v>175.41</v>
      </c>
      <c r="F461">
        <v>2.74295</v>
      </c>
      <c r="G461">
        <v>-4.9410699999999999</v>
      </c>
      <c r="H461">
        <v>112.727</v>
      </c>
      <c r="I461">
        <v>20</v>
      </c>
      <c r="J461">
        <v>26</v>
      </c>
    </row>
    <row r="462" spans="1:10">
      <c r="A462" t="s">
        <v>6</v>
      </c>
      <c r="B462" s="21">
        <v>1.125</v>
      </c>
      <c r="C462">
        <v>91.783100000000005</v>
      </c>
      <c r="D462">
        <v>-4.93018</v>
      </c>
      <c r="E462">
        <v>-170.47900000000001</v>
      </c>
      <c r="F462">
        <v>3.43045</v>
      </c>
      <c r="G462">
        <v>-5.6850500000000004</v>
      </c>
      <c r="H462">
        <v>122.473</v>
      </c>
      <c r="I462">
        <v>20</v>
      </c>
      <c r="J462">
        <v>27</v>
      </c>
    </row>
    <row r="463" spans="1:10">
      <c r="A463" t="s">
        <v>6</v>
      </c>
      <c r="B463" s="21">
        <v>1.1666666666666667</v>
      </c>
      <c r="C463">
        <v>92.190700000000007</v>
      </c>
      <c r="D463">
        <v>-6.5278499999999999</v>
      </c>
      <c r="E463">
        <v>-169.429</v>
      </c>
      <c r="F463">
        <v>3.4238400000000002</v>
      </c>
      <c r="G463">
        <v>-5.6716600000000001</v>
      </c>
      <c r="H463">
        <v>122.03</v>
      </c>
      <c r="I463">
        <v>20</v>
      </c>
      <c r="J463">
        <v>28</v>
      </c>
    </row>
    <row r="464" spans="1:10">
      <c r="A464" t="s">
        <v>6</v>
      </c>
      <c r="B464" s="21">
        <v>1.2083333333333333</v>
      </c>
      <c r="C464">
        <v>91.183499999999995</v>
      </c>
      <c r="D464">
        <v>4.9291999999999998</v>
      </c>
      <c r="E464">
        <v>-170.197</v>
      </c>
      <c r="F464">
        <v>7.2954100000000004</v>
      </c>
      <c r="G464">
        <v>6.0309699999999999</v>
      </c>
      <c r="H464">
        <v>133.47800000000001</v>
      </c>
      <c r="I464">
        <v>20</v>
      </c>
      <c r="J464">
        <v>29</v>
      </c>
    </row>
    <row r="465" spans="1:11">
      <c r="A465" t="s">
        <v>6</v>
      </c>
      <c r="B465" s="21">
        <v>1.25</v>
      </c>
      <c r="C465">
        <v>91.249700000000004</v>
      </c>
      <c r="D465">
        <v>5.0348499999999996</v>
      </c>
      <c r="E465">
        <v>-169.81</v>
      </c>
      <c r="F465">
        <v>7.2866099999999996</v>
      </c>
      <c r="G465">
        <v>6.0235399999999997</v>
      </c>
      <c r="H465">
        <v>133.31100000000001</v>
      </c>
      <c r="I465">
        <v>20</v>
      </c>
      <c r="J465">
        <v>30</v>
      </c>
    </row>
    <row r="466" spans="1:11">
      <c r="A466" t="s">
        <v>6</v>
      </c>
      <c r="B466" s="21">
        <v>1.2916666666666667</v>
      </c>
      <c r="C466">
        <v>91.963700000000003</v>
      </c>
      <c r="D466">
        <v>-8.5316299999999998</v>
      </c>
      <c r="E466">
        <v>-167.16</v>
      </c>
      <c r="F466">
        <v>7.2978399999999999</v>
      </c>
      <c r="G466">
        <v>6.5255900000000002</v>
      </c>
      <c r="H466">
        <v>142.697</v>
      </c>
      <c r="I466">
        <v>20</v>
      </c>
      <c r="J466">
        <v>31</v>
      </c>
    </row>
    <row r="467" spans="1:11">
      <c r="A467" t="s">
        <v>6</v>
      </c>
      <c r="B467" s="21">
        <v>1.3333333333333333</v>
      </c>
      <c r="C467">
        <v>92.256699999999995</v>
      </c>
      <c r="D467">
        <v>-9.6514799999999994</v>
      </c>
      <c r="E467">
        <v>-166.691</v>
      </c>
      <c r="F467">
        <v>7.2794600000000003</v>
      </c>
      <c r="G467">
        <v>6.5046299999999997</v>
      </c>
      <c r="H467">
        <v>142.23599999999999</v>
      </c>
      <c r="I467">
        <v>20</v>
      </c>
      <c r="J467">
        <v>32</v>
      </c>
    </row>
    <row r="468" spans="1:11">
      <c r="A468" t="s">
        <v>6</v>
      </c>
      <c r="B468" s="21">
        <v>1.375</v>
      </c>
      <c r="C468">
        <v>89.742099999999994</v>
      </c>
      <c r="D468">
        <v>8.7416900000000002</v>
      </c>
      <c r="E468">
        <v>-170.74100000000001</v>
      </c>
      <c r="F468">
        <v>8.4091900000000006</v>
      </c>
      <c r="G468">
        <v>6.57348</v>
      </c>
      <c r="H468">
        <v>151.94</v>
      </c>
      <c r="I468">
        <v>20</v>
      </c>
      <c r="J468">
        <v>33</v>
      </c>
    </row>
    <row r="469" spans="1:11">
      <c r="A469" t="s">
        <v>6</v>
      </c>
      <c r="B469" s="21">
        <v>1.4166666666666667</v>
      </c>
      <c r="C469">
        <v>90.226600000000005</v>
      </c>
      <c r="D469">
        <v>6.5316000000000001</v>
      </c>
      <c r="E469">
        <v>-172.953</v>
      </c>
      <c r="F469">
        <v>8.4677000000000007</v>
      </c>
      <c r="G469">
        <v>6.6187899999999997</v>
      </c>
      <c r="H469">
        <v>152.89599999999999</v>
      </c>
      <c r="I469">
        <v>20</v>
      </c>
      <c r="J469">
        <v>34</v>
      </c>
    </row>
    <row r="470" spans="1:11">
      <c r="A470" t="s">
        <v>0</v>
      </c>
      <c r="B470" t="s">
        <v>1</v>
      </c>
      <c r="C470" t="s">
        <v>36</v>
      </c>
      <c r="D470" t="s">
        <v>3</v>
      </c>
      <c r="E470" t="s">
        <v>28</v>
      </c>
      <c r="F470" t="s">
        <v>32</v>
      </c>
      <c r="G470" t="s">
        <v>31</v>
      </c>
      <c r="H470" t="s">
        <v>3</v>
      </c>
      <c r="I470" t="s">
        <v>45</v>
      </c>
      <c r="J470" t="s">
        <v>53</v>
      </c>
      <c r="K470" t="s">
        <v>51</v>
      </c>
    </row>
    <row r="471" spans="1:11">
      <c r="A471" t="s">
        <v>6</v>
      </c>
      <c r="B471" s="20">
        <v>4.1666666666666664E-2</v>
      </c>
      <c r="C471">
        <v>91.111800000000002</v>
      </c>
      <c r="D471">
        <v>-2.5</v>
      </c>
      <c r="E471">
        <v>178.95099999999999</v>
      </c>
      <c r="F471">
        <v>1.1725000000000001</v>
      </c>
      <c r="G471">
        <v>-0.101045</v>
      </c>
      <c r="H471">
        <v>36.150700000000001</v>
      </c>
      <c r="I471">
        <v>20</v>
      </c>
      <c r="J471">
        <v>1</v>
      </c>
    </row>
    <row r="472" spans="1:11">
      <c r="A472" t="s">
        <v>6</v>
      </c>
      <c r="B472" s="20">
        <v>8.3333333333333329E-2</v>
      </c>
      <c r="C472">
        <v>91.115099999999998</v>
      </c>
      <c r="D472">
        <v>-2.1052200000000001</v>
      </c>
      <c r="E472">
        <v>179.07900000000001</v>
      </c>
      <c r="F472">
        <v>1.1709499999999999</v>
      </c>
      <c r="G472">
        <v>-9.7244300000000006E-2</v>
      </c>
      <c r="H472">
        <v>36.135800000000003</v>
      </c>
      <c r="I472">
        <v>20</v>
      </c>
      <c r="J472">
        <v>2</v>
      </c>
    </row>
    <row r="473" spans="1:11">
      <c r="A473" t="s">
        <v>6</v>
      </c>
      <c r="B473" s="20">
        <v>0.125</v>
      </c>
      <c r="C473">
        <v>91.134</v>
      </c>
      <c r="D473">
        <v>-1.97438</v>
      </c>
      <c r="E473">
        <v>179.19399999999999</v>
      </c>
      <c r="F473">
        <v>1.17065</v>
      </c>
      <c r="G473">
        <v>-9.5502799999999999E-2</v>
      </c>
      <c r="H473">
        <v>36.135300000000001</v>
      </c>
      <c r="I473">
        <v>20</v>
      </c>
      <c r="J473">
        <v>3</v>
      </c>
    </row>
    <row r="474" spans="1:11">
      <c r="A474" t="s">
        <v>6</v>
      </c>
      <c r="B474" s="20">
        <v>0.16666666666666666</v>
      </c>
      <c r="C474">
        <v>91.238</v>
      </c>
      <c r="D474">
        <v>-0.87160899999999997</v>
      </c>
      <c r="E474">
        <v>179.137</v>
      </c>
      <c r="F474">
        <v>2.21441</v>
      </c>
      <c r="G474">
        <v>-0.41924800000000001</v>
      </c>
      <c r="H474">
        <v>41.082999999999998</v>
      </c>
      <c r="I474">
        <v>20</v>
      </c>
      <c r="J474">
        <v>4</v>
      </c>
    </row>
    <row r="475" spans="1:11">
      <c r="A475" t="s">
        <v>6</v>
      </c>
      <c r="B475" s="20">
        <v>0.20833333333333334</v>
      </c>
      <c r="C475">
        <v>91.2316</v>
      </c>
      <c r="D475">
        <v>-0.78986599999999996</v>
      </c>
      <c r="E475">
        <v>179.012</v>
      </c>
      <c r="F475">
        <v>2.2166899999999998</v>
      </c>
      <c r="G475">
        <v>-0.41820099999999999</v>
      </c>
      <c r="H475">
        <v>41.084899999999998</v>
      </c>
      <c r="I475">
        <v>20</v>
      </c>
      <c r="J475">
        <v>5</v>
      </c>
    </row>
    <row r="476" spans="1:11">
      <c r="A476" t="s">
        <v>6</v>
      </c>
      <c r="B476" s="20">
        <v>0.25</v>
      </c>
      <c r="C476">
        <v>91.253200000000007</v>
      </c>
      <c r="D476">
        <v>-0.79664999999999997</v>
      </c>
      <c r="E476">
        <v>179.09</v>
      </c>
      <c r="F476">
        <v>2.21563</v>
      </c>
      <c r="G476">
        <v>-0.41840899999999998</v>
      </c>
      <c r="H476">
        <v>41.083199999999998</v>
      </c>
      <c r="I476">
        <v>20</v>
      </c>
      <c r="J476">
        <v>6</v>
      </c>
    </row>
    <row r="477" spans="1:11">
      <c r="A477" t="s">
        <v>6</v>
      </c>
      <c r="B477" s="20">
        <v>0.29166666666666669</v>
      </c>
      <c r="C477">
        <v>91.153999999999996</v>
      </c>
      <c r="D477">
        <v>-2.5628000000000002</v>
      </c>
      <c r="E477">
        <v>-179.83099999999999</v>
      </c>
      <c r="F477">
        <v>2.4757400000000001</v>
      </c>
      <c r="G477">
        <v>-0.82182299999999997</v>
      </c>
      <c r="H477">
        <v>46.309699999999999</v>
      </c>
      <c r="I477">
        <v>20</v>
      </c>
      <c r="J477">
        <v>7</v>
      </c>
    </row>
    <row r="478" spans="1:11">
      <c r="A478" t="s">
        <v>6</v>
      </c>
      <c r="B478" s="20">
        <v>0.33333333333333331</v>
      </c>
      <c r="C478">
        <v>91.160700000000006</v>
      </c>
      <c r="D478">
        <v>-2.0236000000000001</v>
      </c>
      <c r="E478">
        <v>-179.76400000000001</v>
      </c>
      <c r="F478">
        <v>2.4787699999999999</v>
      </c>
      <c r="G478">
        <v>-0.81616599999999995</v>
      </c>
      <c r="H478">
        <v>46.321100000000001</v>
      </c>
      <c r="I478">
        <v>20</v>
      </c>
      <c r="J478">
        <v>8</v>
      </c>
    </row>
    <row r="479" spans="1:11">
      <c r="A479" t="s">
        <v>6</v>
      </c>
      <c r="B479" s="20">
        <v>0.375</v>
      </c>
      <c r="C479">
        <v>91.1404</v>
      </c>
      <c r="D479">
        <v>-2.5707399999999998</v>
      </c>
      <c r="E479">
        <v>-179.84800000000001</v>
      </c>
      <c r="F479">
        <v>2.4742700000000002</v>
      </c>
      <c r="G479">
        <v>-0.82042199999999998</v>
      </c>
      <c r="H479">
        <v>46.278199999999998</v>
      </c>
      <c r="I479">
        <v>20</v>
      </c>
      <c r="J479">
        <v>9</v>
      </c>
    </row>
    <row r="480" spans="1:11">
      <c r="A480" t="s">
        <v>6</v>
      </c>
      <c r="B480" s="20">
        <v>0.41666666666666669</v>
      </c>
      <c r="C480">
        <v>91.168599999999998</v>
      </c>
      <c r="D480">
        <v>-2.1745399999999999</v>
      </c>
      <c r="E480">
        <v>178.99600000000001</v>
      </c>
      <c r="F480">
        <v>3.2120600000000001</v>
      </c>
      <c r="G480">
        <v>-1.1347700000000001</v>
      </c>
      <c r="H480">
        <v>51.4191</v>
      </c>
      <c r="I480">
        <v>20</v>
      </c>
      <c r="J480">
        <v>10</v>
      </c>
    </row>
    <row r="481" spans="1:10">
      <c r="A481" t="s">
        <v>6</v>
      </c>
      <c r="B481" s="20">
        <v>0.45833333333333331</v>
      </c>
      <c r="C481">
        <v>91.169799999999995</v>
      </c>
      <c r="D481">
        <v>-2.4567199999999998</v>
      </c>
      <c r="E481">
        <v>179.04900000000001</v>
      </c>
      <c r="F481">
        <v>3.2098499999999999</v>
      </c>
      <c r="G481">
        <v>-1.13462</v>
      </c>
      <c r="H481">
        <v>51.374699999999997</v>
      </c>
      <c r="I481">
        <v>20</v>
      </c>
      <c r="J481">
        <v>11</v>
      </c>
    </row>
    <row r="482" spans="1:10">
      <c r="A482" t="s">
        <v>6</v>
      </c>
      <c r="B482" s="20">
        <v>0.5</v>
      </c>
      <c r="C482">
        <v>91.164400000000001</v>
      </c>
      <c r="D482">
        <v>-2.3727800000000001</v>
      </c>
      <c r="E482">
        <v>179.14</v>
      </c>
      <c r="F482">
        <v>3.2103600000000001</v>
      </c>
      <c r="G482">
        <v>-1.1330100000000001</v>
      </c>
      <c r="H482">
        <v>51.385199999999998</v>
      </c>
      <c r="I482">
        <v>20</v>
      </c>
      <c r="J482">
        <v>12</v>
      </c>
    </row>
    <row r="483" spans="1:10">
      <c r="A483" t="s">
        <v>6</v>
      </c>
      <c r="B483" s="20">
        <v>0.54166666666666663</v>
      </c>
      <c r="C483">
        <v>91.072999999999993</v>
      </c>
      <c r="D483">
        <v>-0.87842500000000001</v>
      </c>
      <c r="E483">
        <v>179.904</v>
      </c>
      <c r="F483">
        <v>4.9592000000000001</v>
      </c>
      <c r="G483">
        <v>-1.15208</v>
      </c>
      <c r="H483">
        <v>56.867400000000004</v>
      </c>
      <c r="I483">
        <v>20</v>
      </c>
      <c r="J483">
        <v>13</v>
      </c>
    </row>
    <row r="484" spans="1:10">
      <c r="A484" t="s">
        <v>6</v>
      </c>
      <c r="B484" s="20">
        <v>0.58333333333333337</v>
      </c>
      <c r="C484">
        <v>91.048299999999998</v>
      </c>
      <c r="D484">
        <v>-0.572322</v>
      </c>
      <c r="E484">
        <v>-179.79400000000001</v>
      </c>
      <c r="F484">
        <v>4.9548500000000004</v>
      </c>
      <c r="G484">
        <v>-1.1515899999999999</v>
      </c>
      <c r="H484">
        <v>56.869700000000002</v>
      </c>
      <c r="I484">
        <v>20</v>
      </c>
      <c r="J484">
        <v>14</v>
      </c>
    </row>
    <row r="485" spans="1:10">
      <c r="A485" t="s">
        <v>6</v>
      </c>
      <c r="B485" s="20">
        <v>0.625</v>
      </c>
      <c r="C485">
        <v>91.140100000000004</v>
      </c>
      <c r="D485">
        <v>-4.3819999999999997</v>
      </c>
      <c r="E485">
        <v>178.47200000000001</v>
      </c>
      <c r="F485">
        <v>3.04474</v>
      </c>
      <c r="G485">
        <v>-1.71993</v>
      </c>
      <c r="H485">
        <v>61.430199999999999</v>
      </c>
      <c r="I485">
        <v>20</v>
      </c>
      <c r="J485">
        <v>15</v>
      </c>
    </row>
    <row r="486" spans="1:10">
      <c r="A486" t="s">
        <v>6</v>
      </c>
      <c r="B486" s="20">
        <v>0.66666666666666663</v>
      </c>
      <c r="C486">
        <v>91.169399999999996</v>
      </c>
      <c r="D486">
        <v>-4.1213600000000001</v>
      </c>
      <c r="E486">
        <v>178.541</v>
      </c>
      <c r="F486">
        <v>3.0456799999999999</v>
      </c>
      <c r="G486">
        <v>-1.7201900000000001</v>
      </c>
      <c r="H486">
        <v>61.445700000000002</v>
      </c>
      <c r="I486">
        <v>20</v>
      </c>
      <c r="J486">
        <v>16</v>
      </c>
    </row>
    <row r="487" spans="1:10">
      <c r="A487" t="s">
        <v>6</v>
      </c>
      <c r="B487" s="20">
        <v>0.70833333333333337</v>
      </c>
      <c r="C487">
        <v>91.292299999999997</v>
      </c>
      <c r="D487">
        <v>-2.7867000000000002</v>
      </c>
      <c r="E487">
        <v>-178.077</v>
      </c>
      <c r="F487">
        <v>3.4346299999999998</v>
      </c>
      <c r="G487">
        <v>-2.3276400000000002</v>
      </c>
      <c r="H487">
        <v>71.571100000000001</v>
      </c>
      <c r="I487">
        <v>20</v>
      </c>
      <c r="J487">
        <v>17</v>
      </c>
    </row>
    <row r="488" spans="1:10">
      <c r="A488" t="s">
        <v>6</v>
      </c>
      <c r="B488" s="20">
        <v>0.75</v>
      </c>
      <c r="C488">
        <v>91.260999999999996</v>
      </c>
      <c r="D488">
        <v>-1.12649</v>
      </c>
      <c r="E488">
        <v>-176.971</v>
      </c>
      <c r="F488">
        <v>3.4321299999999999</v>
      </c>
      <c r="G488">
        <v>-2.3214600000000001</v>
      </c>
      <c r="H488">
        <v>71.665300000000002</v>
      </c>
      <c r="I488">
        <v>20</v>
      </c>
      <c r="J488">
        <v>18</v>
      </c>
    </row>
    <row r="489" spans="1:10">
      <c r="A489" t="s">
        <v>6</v>
      </c>
      <c r="B489" s="20">
        <v>0.79166666666666663</v>
      </c>
      <c r="C489">
        <v>90.994200000000006</v>
      </c>
      <c r="D489">
        <v>-1.10808</v>
      </c>
      <c r="E489">
        <v>177.01599999999999</v>
      </c>
      <c r="F489">
        <v>2.88165</v>
      </c>
      <c r="G489">
        <v>-2.9154399999999998</v>
      </c>
      <c r="H489">
        <v>81.877899999999997</v>
      </c>
      <c r="I489">
        <v>20</v>
      </c>
      <c r="J489">
        <v>19</v>
      </c>
    </row>
    <row r="490" spans="1:10">
      <c r="A490" t="s">
        <v>6</v>
      </c>
      <c r="B490" s="20">
        <v>0.83333333333333337</v>
      </c>
      <c r="C490">
        <v>90.981999999999999</v>
      </c>
      <c r="D490">
        <v>-0.42702800000000002</v>
      </c>
      <c r="E490">
        <v>176.38200000000001</v>
      </c>
      <c r="F490">
        <v>2.8889499999999999</v>
      </c>
      <c r="G490">
        <v>-2.9122699999999999</v>
      </c>
      <c r="H490">
        <v>81.91</v>
      </c>
      <c r="I490">
        <v>20</v>
      </c>
      <c r="J490">
        <v>20</v>
      </c>
    </row>
    <row r="491" spans="1:10">
      <c r="A491" t="s">
        <v>6</v>
      </c>
      <c r="B491" s="20">
        <v>0.875</v>
      </c>
      <c r="C491">
        <v>91.250399999999999</v>
      </c>
      <c r="D491">
        <v>-3.9170099999999999</v>
      </c>
      <c r="E491">
        <v>-178.02099999999999</v>
      </c>
      <c r="F491">
        <v>2.4480900000000001</v>
      </c>
      <c r="G491">
        <v>-3.6555900000000001</v>
      </c>
      <c r="H491">
        <v>91.685199999999995</v>
      </c>
      <c r="I491">
        <v>20</v>
      </c>
      <c r="J491">
        <v>21</v>
      </c>
    </row>
    <row r="492" spans="1:10">
      <c r="A492" t="s">
        <v>6</v>
      </c>
      <c r="B492" s="20">
        <v>0.91666666666666663</v>
      </c>
      <c r="C492">
        <v>91.315299999999993</v>
      </c>
      <c r="D492">
        <v>-3.55294</v>
      </c>
      <c r="E492">
        <v>-177.27099999999999</v>
      </c>
      <c r="F492">
        <v>2.4491800000000001</v>
      </c>
      <c r="G492">
        <v>-3.6579199999999998</v>
      </c>
      <c r="H492">
        <v>91.749099999999999</v>
      </c>
      <c r="I492">
        <v>20</v>
      </c>
      <c r="J492">
        <v>22</v>
      </c>
    </row>
    <row r="493" spans="1:10">
      <c r="A493" t="s">
        <v>6</v>
      </c>
      <c r="B493" s="20">
        <v>0.95833333333333337</v>
      </c>
      <c r="C493">
        <v>91.505200000000002</v>
      </c>
      <c r="D493">
        <v>-5.53294</v>
      </c>
      <c r="E493">
        <v>-172.40600000000001</v>
      </c>
      <c r="F493">
        <v>2.9066800000000002</v>
      </c>
      <c r="G493">
        <v>-4.2234600000000002</v>
      </c>
      <c r="H493">
        <v>102.651</v>
      </c>
      <c r="I493">
        <v>20</v>
      </c>
      <c r="J493">
        <v>23</v>
      </c>
    </row>
    <row r="494" spans="1:10">
      <c r="A494" t="s">
        <v>6</v>
      </c>
      <c r="B494" s="21">
        <v>1</v>
      </c>
      <c r="C494">
        <v>91.654200000000003</v>
      </c>
      <c r="D494">
        <v>-5.9270100000000001</v>
      </c>
      <c r="E494">
        <v>-171.86799999999999</v>
      </c>
      <c r="F494">
        <v>2.90428</v>
      </c>
      <c r="G494">
        <v>-4.2195200000000002</v>
      </c>
      <c r="H494">
        <v>102.55500000000001</v>
      </c>
      <c r="I494">
        <v>20</v>
      </c>
      <c r="J494">
        <v>24</v>
      </c>
    </row>
    <row r="495" spans="1:10">
      <c r="A495" t="s">
        <v>6</v>
      </c>
      <c r="B495" s="21">
        <v>1.0416666666666667</v>
      </c>
      <c r="C495">
        <v>91.438299999999998</v>
      </c>
      <c r="D495">
        <v>-7.98841</v>
      </c>
      <c r="E495">
        <v>174.56700000000001</v>
      </c>
      <c r="F495">
        <v>2.73882</v>
      </c>
      <c r="G495">
        <v>-4.9365600000000001</v>
      </c>
      <c r="H495">
        <v>112.736</v>
      </c>
      <c r="I495">
        <v>20</v>
      </c>
      <c r="J495">
        <v>25</v>
      </c>
    </row>
    <row r="496" spans="1:10">
      <c r="A496" t="s">
        <v>6</v>
      </c>
      <c r="B496" s="21">
        <v>1.0833333333333333</v>
      </c>
      <c r="C496">
        <v>91.488900000000001</v>
      </c>
      <c r="D496">
        <v>-7.8703599999999998</v>
      </c>
      <c r="E496">
        <v>175.09</v>
      </c>
      <c r="F496">
        <v>2.7387600000000001</v>
      </c>
      <c r="G496">
        <v>-4.9373199999999997</v>
      </c>
      <c r="H496">
        <v>112.864</v>
      </c>
      <c r="I496">
        <v>20</v>
      </c>
      <c r="J496">
        <v>26</v>
      </c>
    </row>
    <row r="497" spans="1:10">
      <c r="A497" t="s">
        <v>6</v>
      </c>
      <c r="B497" s="21">
        <v>1.125</v>
      </c>
      <c r="C497">
        <v>91.739000000000004</v>
      </c>
      <c r="D497">
        <v>-4.8139700000000003</v>
      </c>
      <c r="E497">
        <v>-170.96</v>
      </c>
      <c r="F497">
        <v>3.4320900000000001</v>
      </c>
      <c r="G497">
        <v>-5.6890700000000001</v>
      </c>
      <c r="H497">
        <v>122.83499999999999</v>
      </c>
      <c r="I497">
        <v>20</v>
      </c>
      <c r="J497">
        <v>27</v>
      </c>
    </row>
    <row r="498" spans="1:10">
      <c r="A498" t="s">
        <v>6</v>
      </c>
      <c r="B498" s="21">
        <v>1.1666666666666667</v>
      </c>
      <c r="C498">
        <v>92.1404</v>
      </c>
      <c r="D498">
        <v>-6.3965199999999998</v>
      </c>
      <c r="E498">
        <v>-169.87299999999999</v>
      </c>
      <c r="F498">
        <v>3.4255900000000001</v>
      </c>
      <c r="G498">
        <v>-5.6760200000000003</v>
      </c>
      <c r="H498">
        <v>122.4</v>
      </c>
      <c r="I498">
        <v>20</v>
      </c>
      <c r="J498">
        <v>28</v>
      </c>
    </row>
    <row r="499" spans="1:10">
      <c r="A499" t="s">
        <v>6</v>
      </c>
      <c r="B499" s="21">
        <v>1.2083333333333333</v>
      </c>
      <c r="C499">
        <v>91.305700000000002</v>
      </c>
      <c r="D499">
        <v>4.1444099999999997</v>
      </c>
      <c r="E499">
        <v>-170.768</v>
      </c>
      <c r="F499">
        <v>7.31081</v>
      </c>
      <c r="G499">
        <v>6.0419400000000003</v>
      </c>
      <c r="H499">
        <v>134.142</v>
      </c>
      <c r="I499">
        <v>20</v>
      </c>
      <c r="J499">
        <v>29</v>
      </c>
    </row>
    <row r="500" spans="1:10">
      <c r="A500" t="s">
        <v>6</v>
      </c>
      <c r="B500" s="21">
        <v>1.25</v>
      </c>
      <c r="C500">
        <v>91.372600000000006</v>
      </c>
      <c r="D500">
        <v>4.2594200000000004</v>
      </c>
      <c r="E500">
        <v>-170.351</v>
      </c>
      <c r="F500">
        <v>7.3019400000000001</v>
      </c>
      <c r="G500">
        <v>6.0345300000000002</v>
      </c>
      <c r="H500">
        <v>133.97499999999999</v>
      </c>
      <c r="I500">
        <v>20</v>
      </c>
      <c r="J500">
        <v>30</v>
      </c>
    </row>
    <row r="501" spans="1:10">
      <c r="A501" t="s">
        <v>6</v>
      </c>
      <c r="B501" s="21">
        <v>1.2916666666666667</v>
      </c>
      <c r="C501">
        <v>92.034499999999994</v>
      </c>
      <c r="D501">
        <v>-8.8625100000000003</v>
      </c>
      <c r="E501">
        <v>-166.726</v>
      </c>
      <c r="F501">
        <v>7.2929700000000004</v>
      </c>
      <c r="G501">
        <v>6.5236799999999997</v>
      </c>
      <c r="H501">
        <v>143.029</v>
      </c>
      <c r="I501">
        <v>20</v>
      </c>
      <c r="J501">
        <v>31</v>
      </c>
    </row>
    <row r="502" spans="1:10">
      <c r="A502" t="s">
        <v>6</v>
      </c>
      <c r="B502" s="21">
        <v>1.3333333333333333</v>
      </c>
      <c r="C502">
        <v>92.339100000000002</v>
      </c>
      <c r="D502">
        <v>-10.0075</v>
      </c>
      <c r="E502">
        <v>-166.22</v>
      </c>
      <c r="F502">
        <v>7.2731700000000004</v>
      </c>
      <c r="G502">
        <v>6.5014900000000004</v>
      </c>
      <c r="H502">
        <v>142.541</v>
      </c>
      <c r="I502">
        <v>20</v>
      </c>
      <c r="J502">
        <v>32</v>
      </c>
    </row>
    <row r="503" spans="1:10">
      <c r="A503" t="s">
        <v>6</v>
      </c>
      <c r="B503" s="21">
        <v>1.375</v>
      </c>
      <c r="C503">
        <v>89.855999999999995</v>
      </c>
      <c r="D503">
        <v>8.1908100000000008</v>
      </c>
      <c r="E503">
        <v>-171.315</v>
      </c>
      <c r="F503">
        <v>8.4281000000000006</v>
      </c>
      <c r="G503">
        <v>6.5876799999999998</v>
      </c>
      <c r="H503">
        <v>152.67699999999999</v>
      </c>
      <c r="I503">
        <v>20</v>
      </c>
      <c r="J503">
        <v>33</v>
      </c>
    </row>
    <row r="504" spans="1:10">
      <c r="A504" t="s">
        <v>6</v>
      </c>
      <c r="B504" s="21">
        <v>1.4166666666666667</v>
      </c>
      <c r="C504">
        <v>90.335800000000006</v>
      </c>
      <c r="D504">
        <v>5.9566999999999997</v>
      </c>
      <c r="E504">
        <v>-173.74199999999999</v>
      </c>
      <c r="F504">
        <v>8.4853000000000005</v>
      </c>
      <c r="G504">
        <v>6.6314399999999996</v>
      </c>
      <c r="H504">
        <v>153.6</v>
      </c>
      <c r="I504">
        <v>20</v>
      </c>
      <c r="J504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39"/>
  <sheetViews>
    <sheetView topLeftCell="A499" workbookViewId="0">
      <selection activeCell="A505" sqref="A505:XFD505"/>
    </sheetView>
  </sheetViews>
  <sheetFormatPr defaultRowHeight="14.4"/>
  <cols>
    <col min="1" max="1" width="9" bestFit="1" customWidth="1"/>
    <col min="2" max="2" width="8.109375" bestFit="1" customWidth="1"/>
    <col min="3" max="3" width="9" bestFit="1" customWidth="1"/>
    <col min="4" max="4" width="11" bestFit="1" customWidth="1"/>
    <col min="5" max="5" width="8.6640625" bestFit="1" customWidth="1"/>
    <col min="6" max="6" width="10.77734375" bestFit="1" customWidth="1"/>
    <col min="7" max="7" width="10.88671875" bestFit="1" customWidth="1"/>
    <col min="8" max="8" width="8" bestFit="1" customWidth="1"/>
    <col min="9" max="9" width="6.5546875" bestFit="1" customWidth="1"/>
    <col min="10" max="10" width="9.33203125" bestFit="1" customWidth="1"/>
    <col min="11" max="11" width="15.6640625" bestFit="1" customWidth="1"/>
    <col min="12" max="12" width="10" bestFit="1" customWidth="1"/>
    <col min="13" max="13" width="1.44140625" bestFit="1" customWidth="1"/>
    <col min="14" max="14" width="10" bestFit="1" customWidth="1"/>
    <col min="15" max="15" width="2" bestFit="1" customWidth="1"/>
  </cols>
  <sheetData>
    <row r="1" spans="1:9">
      <c r="A1" t="s">
        <v>0</v>
      </c>
      <c r="B1" t="s">
        <v>1</v>
      </c>
      <c r="C1" t="s">
        <v>36</v>
      </c>
      <c r="D1" t="s">
        <v>3</v>
      </c>
      <c r="E1" t="s">
        <v>28</v>
      </c>
      <c r="F1" t="s">
        <v>29</v>
      </c>
      <c r="G1" t="s">
        <v>30</v>
      </c>
    </row>
    <row r="2" spans="1:9">
      <c r="A2" t="s">
        <v>6</v>
      </c>
      <c r="B2" s="20">
        <v>4.1666666666666664E-2</v>
      </c>
      <c r="C2">
        <v>91.180999999999997</v>
      </c>
      <c r="D2">
        <v>-2.65577</v>
      </c>
      <c r="E2">
        <v>179.351</v>
      </c>
      <c r="F2">
        <v>0.51915800000000001</v>
      </c>
      <c r="G2">
        <v>0.121184</v>
      </c>
      <c r="H2">
        <v>36.818399999999997</v>
      </c>
      <c r="I2">
        <v>20</v>
      </c>
    </row>
    <row r="3" spans="1:9">
      <c r="A3" t="s">
        <v>6</v>
      </c>
      <c r="B3" s="20">
        <v>8.3333333333333329E-2</v>
      </c>
      <c r="C3">
        <v>91.188400000000001</v>
      </c>
      <c r="D3">
        <v>-2.3523999999999998</v>
      </c>
      <c r="E3">
        <v>179.56100000000001</v>
      </c>
      <c r="F3">
        <v>0.51714499999999997</v>
      </c>
      <c r="G3">
        <v>0.12359199999999999</v>
      </c>
      <c r="H3">
        <v>36.801400000000001</v>
      </c>
      <c r="I3">
        <v>20</v>
      </c>
    </row>
    <row r="4" spans="1:9">
      <c r="A4" t="s">
        <v>6</v>
      </c>
      <c r="B4" s="20">
        <v>0.125</v>
      </c>
      <c r="C4">
        <v>91.209500000000006</v>
      </c>
      <c r="D4">
        <v>-2.1804299999999999</v>
      </c>
      <c r="E4">
        <v>179.81899999999999</v>
      </c>
      <c r="F4">
        <v>0.51532800000000001</v>
      </c>
      <c r="G4">
        <v>0.12590899999999999</v>
      </c>
      <c r="H4">
        <v>36.8001</v>
      </c>
      <c r="I4">
        <v>20</v>
      </c>
    </row>
    <row r="5" spans="1:9">
      <c r="A5" t="s">
        <v>6</v>
      </c>
      <c r="B5" s="20">
        <v>0.16666666666666666</v>
      </c>
      <c r="C5">
        <v>91.321200000000005</v>
      </c>
      <c r="D5">
        <v>-0.53446000000000005</v>
      </c>
      <c r="E5">
        <v>179.47499999999999</v>
      </c>
      <c r="F5">
        <v>1.4801299999999999</v>
      </c>
      <c r="G5">
        <v>-0.167627</v>
      </c>
      <c r="H5">
        <v>41.914999999999999</v>
      </c>
      <c r="I5">
        <v>20</v>
      </c>
    </row>
    <row r="6" spans="1:9">
      <c r="A6" t="s">
        <v>6</v>
      </c>
      <c r="B6" s="20">
        <v>0.20833333333333334</v>
      </c>
      <c r="C6">
        <v>91.318799999999996</v>
      </c>
      <c r="D6">
        <v>-0.49859599999999998</v>
      </c>
      <c r="E6">
        <v>179.30600000000001</v>
      </c>
      <c r="F6">
        <v>1.48302</v>
      </c>
      <c r="G6">
        <v>-0.167014</v>
      </c>
      <c r="H6">
        <v>41.917400000000001</v>
      </c>
      <c r="I6">
        <v>20</v>
      </c>
    </row>
    <row r="7" spans="1:9">
      <c r="A7" t="s">
        <v>6</v>
      </c>
      <c r="B7" s="20">
        <v>0.25</v>
      </c>
      <c r="C7">
        <v>91.337900000000005</v>
      </c>
      <c r="D7">
        <v>-0.48453600000000002</v>
      </c>
      <c r="E7">
        <v>179.398</v>
      </c>
      <c r="F7">
        <v>1.48167</v>
      </c>
      <c r="G7">
        <v>-0.167041</v>
      </c>
      <c r="H7">
        <v>41.914900000000003</v>
      </c>
      <c r="I7">
        <v>20</v>
      </c>
    </row>
    <row r="8" spans="1:9">
      <c r="A8" t="s">
        <v>6</v>
      </c>
      <c r="B8" s="20">
        <v>0.29166666666666669</v>
      </c>
      <c r="C8">
        <v>91.290599999999998</v>
      </c>
      <c r="D8">
        <v>-2.1823600000000001</v>
      </c>
      <c r="E8">
        <v>-178.828</v>
      </c>
      <c r="F8">
        <v>1.61669</v>
      </c>
      <c r="G8">
        <v>-0.54553700000000005</v>
      </c>
      <c r="H8">
        <v>47.246200000000002</v>
      </c>
      <c r="I8">
        <v>20</v>
      </c>
    </row>
    <row r="9" spans="1:9">
      <c r="A9" t="s">
        <v>6</v>
      </c>
      <c r="B9" s="20">
        <v>0.33333333333333331</v>
      </c>
      <c r="C9">
        <v>91.304299999999998</v>
      </c>
      <c r="D9">
        <v>-1.74295</v>
      </c>
      <c r="E9">
        <v>-178.648</v>
      </c>
      <c r="F9">
        <v>1.61849</v>
      </c>
      <c r="G9">
        <v>-0.54094299999999995</v>
      </c>
      <c r="H9">
        <v>47.253799999999998</v>
      </c>
      <c r="I9">
        <v>20</v>
      </c>
    </row>
    <row r="10" spans="1:9">
      <c r="A10" t="s">
        <v>6</v>
      </c>
      <c r="B10" s="20">
        <v>0.375</v>
      </c>
      <c r="C10">
        <v>91.276899999999998</v>
      </c>
      <c r="D10">
        <v>-2.2103100000000002</v>
      </c>
      <c r="E10">
        <v>-178.89</v>
      </c>
      <c r="F10">
        <v>1.6163700000000001</v>
      </c>
      <c r="G10">
        <v>-0.54463200000000001</v>
      </c>
      <c r="H10">
        <v>47.214399999999998</v>
      </c>
      <c r="I10">
        <v>20</v>
      </c>
    </row>
    <row r="11" spans="1:9">
      <c r="A11" t="s">
        <v>6</v>
      </c>
      <c r="B11" s="20">
        <v>0.41666666666666669</v>
      </c>
      <c r="C11">
        <v>91.349800000000002</v>
      </c>
      <c r="D11">
        <v>-2.0155799999999999</v>
      </c>
      <c r="E11">
        <v>179.583</v>
      </c>
      <c r="F11">
        <v>2.2765599999999999</v>
      </c>
      <c r="G11">
        <v>-0.82911599999999996</v>
      </c>
      <c r="H11">
        <v>52.543999999999997</v>
      </c>
      <c r="I11">
        <v>20</v>
      </c>
    </row>
    <row r="12" spans="1:9">
      <c r="A12" t="s">
        <v>6</v>
      </c>
      <c r="B12" s="20">
        <v>0.45833333333333331</v>
      </c>
      <c r="C12">
        <v>91.340100000000007</v>
      </c>
      <c r="D12">
        <v>-2.2833399999999999</v>
      </c>
      <c r="E12">
        <v>179.483</v>
      </c>
      <c r="F12">
        <v>2.2763200000000001</v>
      </c>
      <c r="G12">
        <v>-0.82909100000000002</v>
      </c>
      <c r="H12">
        <v>52.495600000000003</v>
      </c>
      <c r="I12">
        <v>20</v>
      </c>
    </row>
    <row r="13" spans="1:9">
      <c r="A13" t="s">
        <v>6</v>
      </c>
      <c r="B13" s="20">
        <v>0.5</v>
      </c>
      <c r="C13">
        <v>91.336600000000004</v>
      </c>
      <c r="D13">
        <v>-2.1638600000000001</v>
      </c>
      <c r="E13">
        <v>179.68199999999999</v>
      </c>
      <c r="F13">
        <v>2.27589</v>
      </c>
      <c r="G13">
        <v>-0.82713400000000004</v>
      </c>
      <c r="H13">
        <v>52.508200000000002</v>
      </c>
      <c r="I13">
        <v>20</v>
      </c>
    </row>
    <row r="14" spans="1:9">
      <c r="A14" t="s">
        <v>6</v>
      </c>
      <c r="B14" s="20">
        <v>0.54166666666666663</v>
      </c>
      <c r="C14">
        <v>91.039100000000005</v>
      </c>
      <c r="D14">
        <v>-0.28685699999999997</v>
      </c>
      <c r="E14">
        <v>179.32599999999999</v>
      </c>
      <c r="F14">
        <v>3.9140799999999998</v>
      </c>
      <c r="G14">
        <v>-0.78681699999999999</v>
      </c>
      <c r="H14">
        <v>57.871099999999998</v>
      </c>
      <c r="I14">
        <v>20</v>
      </c>
    </row>
    <row r="15" spans="1:9">
      <c r="A15" t="s">
        <v>6</v>
      </c>
      <c r="B15" s="20">
        <v>0.58333333333333337</v>
      </c>
      <c r="C15">
        <v>91.017499999999998</v>
      </c>
      <c r="D15">
        <v>-3.4463500000000001E-2</v>
      </c>
      <c r="E15">
        <v>179.696</v>
      </c>
      <c r="F15">
        <v>3.90896</v>
      </c>
      <c r="G15">
        <v>-0.78679299999999996</v>
      </c>
      <c r="H15">
        <v>57.870800000000003</v>
      </c>
      <c r="I15">
        <v>20</v>
      </c>
    </row>
    <row r="16" spans="1:9">
      <c r="A16" t="s">
        <v>6</v>
      </c>
      <c r="B16" s="20">
        <v>0.625</v>
      </c>
      <c r="C16">
        <v>91.034300000000002</v>
      </c>
      <c r="D16">
        <v>-2.8102</v>
      </c>
      <c r="E16">
        <v>175.85400000000001</v>
      </c>
      <c r="F16">
        <v>1.9350400000000001</v>
      </c>
      <c r="G16">
        <v>-1.33274</v>
      </c>
      <c r="H16">
        <v>62.850299999999997</v>
      </c>
      <c r="I16">
        <v>20</v>
      </c>
    </row>
    <row r="17" spans="1:9">
      <c r="A17" t="s">
        <v>6</v>
      </c>
      <c r="B17" s="20">
        <v>0.66666666666666663</v>
      </c>
      <c r="C17">
        <v>91.070499999999996</v>
      </c>
      <c r="D17">
        <v>-2.63564</v>
      </c>
      <c r="E17">
        <v>175.839</v>
      </c>
      <c r="F17">
        <v>1.9360299999999999</v>
      </c>
      <c r="G17">
        <v>-1.3337399999999999</v>
      </c>
      <c r="H17">
        <v>62.856499999999997</v>
      </c>
      <c r="I17">
        <v>20</v>
      </c>
    </row>
    <row r="18" spans="1:9">
      <c r="A18" t="s">
        <v>6</v>
      </c>
      <c r="B18" s="20">
        <v>0.70833333333333337</v>
      </c>
      <c r="C18">
        <v>91.1691</v>
      </c>
      <c r="D18">
        <v>2.72254</v>
      </c>
      <c r="E18">
        <v>-171.53700000000001</v>
      </c>
      <c r="F18">
        <v>2.09063</v>
      </c>
      <c r="G18">
        <v>-1.86836</v>
      </c>
      <c r="H18">
        <v>73.303399999999996</v>
      </c>
      <c r="I18">
        <v>20</v>
      </c>
    </row>
    <row r="19" spans="1:9">
      <c r="A19" t="s">
        <v>6</v>
      </c>
      <c r="B19" s="20">
        <v>0.75</v>
      </c>
      <c r="C19">
        <v>91.1708</v>
      </c>
      <c r="D19">
        <v>2.7462800000000001</v>
      </c>
      <c r="E19">
        <v>-171.41300000000001</v>
      </c>
      <c r="F19">
        <v>2.0897899999999998</v>
      </c>
      <c r="G19">
        <v>-1.8691899999999999</v>
      </c>
      <c r="H19">
        <v>73.315600000000003</v>
      </c>
      <c r="I19">
        <v>20</v>
      </c>
    </row>
    <row r="20" spans="1:9">
      <c r="A20" t="s">
        <v>6</v>
      </c>
      <c r="B20" s="20">
        <v>0.79166666666666663</v>
      </c>
      <c r="C20">
        <v>91.013599999999997</v>
      </c>
      <c r="D20">
        <v>0.83755500000000005</v>
      </c>
      <c r="E20">
        <v>173.548</v>
      </c>
      <c r="F20">
        <v>1.4211499999999999</v>
      </c>
      <c r="G20">
        <v>-2.4224000000000001</v>
      </c>
      <c r="H20">
        <v>83.851799999999997</v>
      </c>
      <c r="I20">
        <v>20</v>
      </c>
    </row>
    <row r="21" spans="1:9">
      <c r="A21" t="s">
        <v>6</v>
      </c>
      <c r="B21" s="20">
        <v>0.83333333333333337</v>
      </c>
      <c r="C21">
        <v>91.020799999999994</v>
      </c>
      <c r="D21">
        <v>0.97402999999999995</v>
      </c>
      <c r="E21">
        <v>173.18199999999999</v>
      </c>
      <c r="F21">
        <v>1.42567</v>
      </c>
      <c r="G21">
        <v>-2.42136</v>
      </c>
      <c r="H21">
        <v>83.865600000000001</v>
      </c>
      <c r="I21">
        <v>20</v>
      </c>
    </row>
    <row r="22" spans="1:9">
      <c r="A22" t="s">
        <v>6</v>
      </c>
      <c r="B22" s="20">
        <v>0.875</v>
      </c>
      <c r="C22">
        <v>91.125699999999995</v>
      </c>
      <c r="D22">
        <v>-1.8977200000000001</v>
      </c>
      <c r="E22">
        <v>179.64699999999999</v>
      </c>
      <c r="F22">
        <v>0.79036899999999999</v>
      </c>
      <c r="G22">
        <v>-3.1359699999999999</v>
      </c>
      <c r="H22">
        <v>94.529499999999999</v>
      </c>
      <c r="I22">
        <v>20</v>
      </c>
    </row>
    <row r="23" spans="1:9">
      <c r="A23" t="s">
        <v>6</v>
      </c>
      <c r="B23" s="20">
        <v>0.91666666666666663</v>
      </c>
      <c r="C23">
        <v>91.401700000000005</v>
      </c>
      <c r="D23">
        <v>-2.4706800000000002</v>
      </c>
      <c r="E23">
        <v>-174.191</v>
      </c>
      <c r="F23">
        <v>0.763849</v>
      </c>
      <c r="G23">
        <v>-3.13435</v>
      </c>
      <c r="H23">
        <v>94.34</v>
      </c>
      <c r="I23">
        <v>20</v>
      </c>
    </row>
    <row r="24" spans="1:9">
      <c r="A24" t="s">
        <v>6</v>
      </c>
      <c r="B24" s="20">
        <v>0.95833333333333337</v>
      </c>
      <c r="C24">
        <v>91.4345</v>
      </c>
      <c r="D24">
        <v>-4.2632300000000001</v>
      </c>
      <c r="E24">
        <v>-171.18100000000001</v>
      </c>
      <c r="F24">
        <v>1.0426200000000001</v>
      </c>
      <c r="G24">
        <v>-3.6545100000000001</v>
      </c>
      <c r="H24">
        <v>105.943</v>
      </c>
      <c r="I24">
        <v>20</v>
      </c>
    </row>
    <row r="25" spans="1:9">
      <c r="A25" t="s">
        <v>6</v>
      </c>
      <c r="B25" s="21">
        <v>1</v>
      </c>
      <c r="C25">
        <v>91.538700000000006</v>
      </c>
      <c r="D25">
        <v>-4.4938399999999996</v>
      </c>
      <c r="E25">
        <v>-170.75399999999999</v>
      </c>
      <c r="F25">
        <v>1.0434600000000001</v>
      </c>
      <c r="G25">
        <v>-3.6512500000000001</v>
      </c>
      <c r="H25">
        <v>105.873</v>
      </c>
      <c r="I25">
        <v>20</v>
      </c>
    </row>
    <row r="26" spans="1:9">
      <c r="A26" t="s">
        <v>6</v>
      </c>
      <c r="B26" s="21">
        <v>1.0416666666666667</v>
      </c>
      <c r="C26">
        <v>91.248500000000007</v>
      </c>
      <c r="D26">
        <v>-6.7237499999999999</v>
      </c>
      <c r="E26">
        <v>171.53399999999999</v>
      </c>
      <c r="F26">
        <v>0.69211900000000004</v>
      </c>
      <c r="G26">
        <v>-4.3390700000000004</v>
      </c>
      <c r="H26">
        <v>116.864</v>
      </c>
      <c r="I26">
        <v>20</v>
      </c>
    </row>
    <row r="27" spans="1:9">
      <c r="A27" t="s">
        <v>6</v>
      </c>
      <c r="B27" s="21">
        <v>1.0833333333333333</v>
      </c>
      <c r="C27">
        <v>91.299400000000006</v>
      </c>
      <c r="D27">
        <v>-6.5686</v>
      </c>
      <c r="E27">
        <v>171.898</v>
      </c>
      <c r="F27">
        <v>0.69052199999999997</v>
      </c>
      <c r="G27">
        <v>-4.3390300000000002</v>
      </c>
      <c r="H27">
        <v>116.994</v>
      </c>
      <c r="I27">
        <v>20</v>
      </c>
    </row>
    <row r="28" spans="1:9">
      <c r="A28" t="s">
        <v>6</v>
      </c>
      <c r="B28" s="21">
        <v>1.125</v>
      </c>
      <c r="C28">
        <v>91.661000000000001</v>
      </c>
      <c r="D28">
        <v>-3.6235900000000001</v>
      </c>
      <c r="E28">
        <v>-168.98400000000001</v>
      </c>
      <c r="F28">
        <v>1.10948</v>
      </c>
      <c r="G28">
        <v>-4.8952099999999996</v>
      </c>
      <c r="H28">
        <v>125.379</v>
      </c>
      <c r="I28">
        <v>20</v>
      </c>
    </row>
    <row r="29" spans="1:9">
      <c r="A29" t="s">
        <v>6</v>
      </c>
      <c r="B29" s="21">
        <v>1.1666666666666667</v>
      </c>
      <c r="C29">
        <v>92.029499999999999</v>
      </c>
      <c r="D29">
        <v>-5.2522900000000003</v>
      </c>
      <c r="E29">
        <v>-168.369</v>
      </c>
      <c r="F29">
        <v>1.11266</v>
      </c>
      <c r="G29">
        <v>-4.8872900000000001</v>
      </c>
      <c r="H29">
        <v>124.99299999999999</v>
      </c>
      <c r="I29">
        <v>20</v>
      </c>
    </row>
    <row r="30" spans="1:9">
      <c r="A30" t="s">
        <v>6</v>
      </c>
      <c r="B30" s="21">
        <v>1.2083333333333333</v>
      </c>
      <c r="C30">
        <v>92.029499999999999</v>
      </c>
      <c r="D30">
        <v>-5.2522900000000003</v>
      </c>
      <c r="E30">
        <v>-168.369</v>
      </c>
      <c r="F30">
        <v>1.11266</v>
      </c>
      <c r="G30">
        <v>-4.8872900000000001</v>
      </c>
      <c r="H30">
        <v>124.99299999999999</v>
      </c>
      <c r="I30">
        <v>20</v>
      </c>
    </row>
    <row r="31" spans="1:9">
      <c r="A31" t="s">
        <v>6</v>
      </c>
      <c r="B31" s="21">
        <v>1.25</v>
      </c>
      <c r="C31">
        <v>91.520200000000003</v>
      </c>
      <c r="D31">
        <v>2.6257199999999998</v>
      </c>
      <c r="E31">
        <v>-167.31100000000001</v>
      </c>
      <c r="F31">
        <v>4.8439500000000004</v>
      </c>
      <c r="G31">
        <v>6.7911400000000004</v>
      </c>
      <c r="H31">
        <v>136.75</v>
      </c>
      <c r="I31">
        <v>20</v>
      </c>
    </row>
    <row r="32" spans="1:9">
      <c r="A32" t="s">
        <v>6</v>
      </c>
      <c r="B32" s="21">
        <v>1.2916666666666667</v>
      </c>
      <c r="C32">
        <v>91.759</v>
      </c>
      <c r="D32">
        <v>-6.1289199999999999</v>
      </c>
      <c r="E32">
        <v>-164.107</v>
      </c>
      <c r="F32">
        <v>4.6656300000000002</v>
      </c>
      <c r="G32">
        <v>7.3563700000000001</v>
      </c>
      <c r="H32">
        <v>146.13200000000001</v>
      </c>
      <c r="I32">
        <v>20</v>
      </c>
    </row>
    <row r="33" spans="1:9">
      <c r="A33" t="s">
        <v>6</v>
      </c>
      <c r="B33" s="21">
        <v>1.3333333333333333</v>
      </c>
      <c r="C33">
        <v>92.057199999999995</v>
      </c>
      <c r="D33">
        <v>-7.3688700000000003</v>
      </c>
      <c r="E33">
        <v>-164.12700000000001</v>
      </c>
      <c r="F33">
        <v>4.6625100000000002</v>
      </c>
      <c r="G33">
        <v>7.3405199999999997</v>
      </c>
      <c r="H33">
        <v>145.816</v>
      </c>
      <c r="I33">
        <v>20</v>
      </c>
    </row>
    <row r="34" spans="1:9">
      <c r="A34" t="s">
        <v>6</v>
      </c>
      <c r="B34" s="21">
        <v>1.375</v>
      </c>
      <c r="C34">
        <v>89.147300000000001</v>
      </c>
      <c r="D34">
        <v>9.3150200000000005</v>
      </c>
      <c r="E34">
        <v>-164.48400000000001</v>
      </c>
      <c r="F34">
        <v>5.5182700000000002</v>
      </c>
      <c r="G34">
        <v>7.39039</v>
      </c>
      <c r="H34">
        <v>153.83799999999999</v>
      </c>
      <c r="I34">
        <v>20</v>
      </c>
    </row>
    <row r="35" spans="1:9">
      <c r="A35" t="s">
        <v>6</v>
      </c>
      <c r="B35" s="21">
        <v>1.4166666666666667</v>
      </c>
      <c r="C35">
        <v>89.59</v>
      </c>
      <c r="D35">
        <v>7.3890000000000002</v>
      </c>
      <c r="E35">
        <v>-165.358</v>
      </c>
      <c r="F35">
        <v>5.5556299999999998</v>
      </c>
      <c r="G35">
        <v>7.4419399999999998</v>
      </c>
      <c r="H35">
        <v>154.81100000000001</v>
      </c>
      <c r="I35">
        <v>20</v>
      </c>
    </row>
    <row r="37" spans="1:9">
      <c r="A37" t="s">
        <v>0</v>
      </c>
      <c r="B37" t="s">
        <v>1</v>
      </c>
      <c r="C37" t="s">
        <v>31</v>
      </c>
      <c r="D37" t="s">
        <v>3</v>
      </c>
      <c r="E37" t="s">
        <v>28</v>
      </c>
      <c r="F37" t="s">
        <v>29</v>
      </c>
      <c r="G37" t="s">
        <v>30</v>
      </c>
    </row>
    <row r="38" spans="1:9">
      <c r="A38" t="s">
        <v>6</v>
      </c>
      <c r="B38" s="20">
        <v>4.1666666666666664E-2</v>
      </c>
      <c r="C38">
        <v>90.696299999999994</v>
      </c>
      <c r="D38">
        <v>-0.73819400000000002</v>
      </c>
      <c r="E38">
        <v>142.16800000000001</v>
      </c>
      <c r="F38">
        <v>0.80745199999999995</v>
      </c>
      <c r="G38">
        <v>-0.172986</v>
      </c>
      <c r="H38">
        <v>27.732700000000001</v>
      </c>
      <c r="I38">
        <v>20</v>
      </c>
    </row>
    <row r="39" spans="1:9">
      <c r="A39" t="s">
        <v>6</v>
      </c>
      <c r="B39" s="20">
        <v>8.3333333333333329E-2</v>
      </c>
      <c r="C39">
        <v>90.709500000000006</v>
      </c>
      <c r="D39">
        <v>-0.70854200000000001</v>
      </c>
      <c r="E39">
        <v>142.208</v>
      </c>
      <c r="F39">
        <v>0.80770399999999998</v>
      </c>
      <c r="G39">
        <v>-0.173239</v>
      </c>
      <c r="H39">
        <v>27.7224</v>
      </c>
      <c r="I39">
        <v>20</v>
      </c>
    </row>
    <row r="40" spans="1:9">
      <c r="A40" t="s">
        <v>6</v>
      </c>
      <c r="B40" s="20">
        <v>0.125</v>
      </c>
      <c r="C40">
        <v>90.734999999999999</v>
      </c>
      <c r="D40">
        <v>-0.67874699999999999</v>
      </c>
      <c r="E40">
        <v>142.25800000000001</v>
      </c>
      <c r="F40">
        <v>0.80829099999999998</v>
      </c>
      <c r="G40">
        <v>-0.17252999999999999</v>
      </c>
      <c r="H40">
        <v>27.725300000000001</v>
      </c>
      <c r="I40">
        <v>20</v>
      </c>
    </row>
    <row r="41" spans="1:9">
      <c r="A41" t="s">
        <v>6</v>
      </c>
      <c r="B41" s="20">
        <v>0.16666666666666666</v>
      </c>
      <c r="C41">
        <v>90.851799999999997</v>
      </c>
      <c r="D41">
        <v>0.334011</v>
      </c>
      <c r="E41">
        <v>142.59800000000001</v>
      </c>
      <c r="F41">
        <v>1.4869000000000001</v>
      </c>
      <c r="G41">
        <v>-0.520648</v>
      </c>
      <c r="H41">
        <v>31.451599999999999</v>
      </c>
      <c r="I41">
        <v>20</v>
      </c>
    </row>
    <row r="42" spans="1:9">
      <c r="A42" t="s">
        <v>6</v>
      </c>
      <c r="B42" s="20">
        <v>0.20833333333333334</v>
      </c>
      <c r="C42">
        <v>90.846000000000004</v>
      </c>
      <c r="D42">
        <v>0.30693599999999999</v>
      </c>
      <c r="E42">
        <v>142.589</v>
      </c>
      <c r="F42">
        <v>1.4873499999999999</v>
      </c>
      <c r="G42">
        <v>-0.52071500000000004</v>
      </c>
      <c r="H42">
        <v>31.4526</v>
      </c>
      <c r="I42">
        <v>20</v>
      </c>
    </row>
    <row r="43" spans="1:9">
      <c r="A43" t="s">
        <v>6</v>
      </c>
      <c r="B43" s="20">
        <v>0.25</v>
      </c>
      <c r="C43">
        <v>90.877300000000005</v>
      </c>
      <c r="D43">
        <v>0.3483</v>
      </c>
      <c r="E43">
        <v>142.62</v>
      </c>
      <c r="F43">
        <v>1.48749</v>
      </c>
      <c r="G43">
        <v>-0.52042900000000003</v>
      </c>
      <c r="H43">
        <v>31.458100000000002</v>
      </c>
      <c r="I43">
        <v>20</v>
      </c>
    </row>
    <row r="44" spans="1:9">
      <c r="A44" t="s">
        <v>6</v>
      </c>
      <c r="B44" s="20">
        <v>0.29166666666666669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20</v>
      </c>
    </row>
    <row r="45" spans="1:9">
      <c r="A45" t="s">
        <v>6</v>
      </c>
      <c r="B45" s="20">
        <v>0.33333333333333331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20</v>
      </c>
    </row>
    <row r="46" spans="1:9">
      <c r="A46" t="s">
        <v>6</v>
      </c>
      <c r="B46" s="20">
        <v>0.375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20</v>
      </c>
    </row>
    <row r="47" spans="1:9">
      <c r="A47" t="s">
        <v>6</v>
      </c>
      <c r="B47" s="20">
        <v>0.41666666666666669</v>
      </c>
      <c r="C47">
        <v>90.701700000000002</v>
      </c>
      <c r="D47">
        <v>1.11551</v>
      </c>
      <c r="E47">
        <v>142.41</v>
      </c>
      <c r="F47">
        <v>2.0432700000000001</v>
      </c>
      <c r="G47">
        <v>-1.2720499999999999</v>
      </c>
      <c r="H47">
        <v>39.349899999999998</v>
      </c>
      <c r="I47">
        <v>20</v>
      </c>
    </row>
    <row r="48" spans="1:9">
      <c r="A48" t="s">
        <v>6</v>
      </c>
      <c r="B48" s="20">
        <v>0.45833333333333331</v>
      </c>
      <c r="C48">
        <v>90.699100000000001</v>
      </c>
      <c r="D48">
        <v>1.1272200000000001</v>
      </c>
      <c r="E48">
        <v>142.45400000000001</v>
      </c>
      <c r="F48">
        <v>2.0432899999999998</v>
      </c>
      <c r="G48">
        <v>-1.27007</v>
      </c>
      <c r="H48">
        <v>39.333599999999997</v>
      </c>
      <c r="I48">
        <v>20</v>
      </c>
    </row>
    <row r="49" spans="1:9">
      <c r="A49" t="s">
        <v>6</v>
      </c>
      <c r="B49" s="20">
        <v>0.5</v>
      </c>
      <c r="C49">
        <v>90.695700000000002</v>
      </c>
      <c r="D49">
        <v>1.1369199999999999</v>
      </c>
      <c r="E49">
        <v>142.42500000000001</v>
      </c>
      <c r="F49">
        <v>2.0437400000000001</v>
      </c>
      <c r="G49">
        <v>-1.2686599999999999</v>
      </c>
      <c r="H49">
        <v>39.3294</v>
      </c>
      <c r="I49">
        <v>20</v>
      </c>
    </row>
    <row r="50" spans="1:9">
      <c r="A50" t="s">
        <v>6</v>
      </c>
      <c r="B50" s="20">
        <v>0.54166666666666663</v>
      </c>
      <c r="C50">
        <v>90.763599999999997</v>
      </c>
      <c r="D50">
        <v>1.4348000000000001</v>
      </c>
      <c r="E50">
        <v>143.33000000000001</v>
      </c>
      <c r="F50">
        <v>3.23569</v>
      </c>
      <c r="G50">
        <v>-1.31986</v>
      </c>
      <c r="H50">
        <v>43.388599999999997</v>
      </c>
      <c r="I50">
        <v>20</v>
      </c>
    </row>
    <row r="51" spans="1:9">
      <c r="A51" t="s">
        <v>6</v>
      </c>
      <c r="B51" s="20">
        <v>0.58333333333333337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20</v>
      </c>
    </row>
    <row r="52" spans="1:9">
      <c r="A52" t="s">
        <v>6</v>
      </c>
      <c r="B52" s="20">
        <v>0.625</v>
      </c>
      <c r="C52">
        <v>90.559200000000004</v>
      </c>
      <c r="D52">
        <v>3.3535900000000001</v>
      </c>
      <c r="E52">
        <v>-137.495</v>
      </c>
      <c r="F52">
        <v>1.22512</v>
      </c>
      <c r="G52">
        <v>-1.88897</v>
      </c>
      <c r="H52">
        <v>47.166699999999999</v>
      </c>
      <c r="I52">
        <v>20</v>
      </c>
    </row>
    <row r="53" spans="1:9">
      <c r="A53" t="s">
        <v>6</v>
      </c>
      <c r="B53" s="20">
        <v>0.66666666666666663</v>
      </c>
      <c r="C53">
        <v>90.596299999999999</v>
      </c>
      <c r="D53">
        <v>3.33066</v>
      </c>
      <c r="E53">
        <v>-137.46299999999999</v>
      </c>
      <c r="F53">
        <v>1.2251099999999999</v>
      </c>
      <c r="G53">
        <v>-1.89052</v>
      </c>
      <c r="H53">
        <v>47.153700000000001</v>
      </c>
      <c r="I53">
        <v>20</v>
      </c>
    </row>
    <row r="54" spans="1:9">
      <c r="A54" t="s">
        <v>6</v>
      </c>
      <c r="B54" s="20">
        <v>0.70833333333333337</v>
      </c>
      <c r="C54">
        <v>90.287800000000004</v>
      </c>
      <c r="D54">
        <v>3.7929300000000001</v>
      </c>
      <c r="E54">
        <v>-136.768</v>
      </c>
      <c r="F54">
        <v>1.40449</v>
      </c>
      <c r="G54">
        <v>-2.4872000000000001</v>
      </c>
      <c r="H54">
        <v>54.405000000000001</v>
      </c>
      <c r="I54">
        <v>20</v>
      </c>
    </row>
    <row r="55" spans="1:9">
      <c r="A55" t="s">
        <v>6</v>
      </c>
      <c r="B55" s="20">
        <v>0.75</v>
      </c>
      <c r="C55">
        <v>90.32</v>
      </c>
      <c r="D55">
        <v>3.7155200000000002</v>
      </c>
      <c r="E55">
        <v>-136.738</v>
      </c>
      <c r="F55">
        <v>1.4041699999999999</v>
      </c>
      <c r="G55">
        <v>-2.4881799999999998</v>
      </c>
      <c r="H55">
        <v>54.406999999999996</v>
      </c>
      <c r="I55">
        <v>20</v>
      </c>
    </row>
    <row r="56" spans="1:9">
      <c r="A56" t="s">
        <v>6</v>
      </c>
      <c r="B56" s="20">
        <v>0.79166666666666663</v>
      </c>
      <c r="C56">
        <v>90.794799999999995</v>
      </c>
      <c r="D56">
        <v>3.02325</v>
      </c>
      <c r="E56">
        <v>139.33600000000001</v>
      </c>
      <c r="F56">
        <v>1.29423</v>
      </c>
      <c r="G56">
        <v>-3.1262500000000002</v>
      </c>
      <c r="H56">
        <v>62.245800000000003</v>
      </c>
      <c r="I56">
        <v>20</v>
      </c>
    </row>
    <row r="57" spans="1:9">
      <c r="A57" t="s">
        <v>6</v>
      </c>
      <c r="B57" s="20">
        <v>0.83333333333333337</v>
      </c>
      <c r="C57">
        <v>90.781000000000006</v>
      </c>
      <c r="D57">
        <v>2.9862500000000001</v>
      </c>
      <c r="E57">
        <v>139.273</v>
      </c>
      <c r="F57">
        <v>1.29674</v>
      </c>
      <c r="G57">
        <v>-3.1261999999999999</v>
      </c>
      <c r="H57">
        <v>62.254899999999999</v>
      </c>
      <c r="I57">
        <v>20</v>
      </c>
    </row>
    <row r="58" spans="1:9">
      <c r="A58" t="s">
        <v>6</v>
      </c>
      <c r="B58" s="20">
        <v>0.875</v>
      </c>
      <c r="C58">
        <v>91.001300000000001</v>
      </c>
      <c r="D58">
        <v>2.9862299999999999</v>
      </c>
      <c r="E58">
        <v>-137.452</v>
      </c>
      <c r="F58">
        <v>0.47859200000000002</v>
      </c>
      <c r="G58">
        <v>-3.9087999999999998</v>
      </c>
      <c r="H58">
        <v>69.638300000000001</v>
      </c>
      <c r="I58">
        <v>20</v>
      </c>
    </row>
    <row r="59" spans="1:9">
      <c r="A59" t="s">
        <v>6</v>
      </c>
      <c r="B59" s="20">
        <v>0.91666666666666663</v>
      </c>
      <c r="C59">
        <v>91.051100000000005</v>
      </c>
      <c r="D59">
        <v>2.9438900000000001</v>
      </c>
      <c r="E59">
        <v>-137.39500000000001</v>
      </c>
      <c r="F59">
        <v>0.48084300000000002</v>
      </c>
      <c r="G59">
        <v>-3.9108800000000001</v>
      </c>
      <c r="H59">
        <v>69.642799999999994</v>
      </c>
      <c r="I59">
        <v>20</v>
      </c>
    </row>
    <row r="60" spans="1:9">
      <c r="A60" t="s">
        <v>6</v>
      </c>
      <c r="B60" s="20">
        <v>0.95833333333333337</v>
      </c>
      <c r="C60">
        <v>90.832999999999998</v>
      </c>
      <c r="D60">
        <v>3.0925600000000002</v>
      </c>
      <c r="E60">
        <v>-137.81</v>
      </c>
      <c r="F60">
        <v>0.68109500000000001</v>
      </c>
      <c r="G60">
        <v>-4.5548200000000003</v>
      </c>
      <c r="H60">
        <v>78.210300000000004</v>
      </c>
      <c r="I60">
        <v>20</v>
      </c>
    </row>
    <row r="61" spans="1:9">
      <c r="A61" t="s">
        <v>6</v>
      </c>
      <c r="B61" s="21">
        <v>1</v>
      </c>
      <c r="C61">
        <v>90.866600000000005</v>
      </c>
      <c r="D61">
        <v>3.11294</v>
      </c>
      <c r="E61">
        <v>-137.738</v>
      </c>
      <c r="F61">
        <v>0.68385499999999999</v>
      </c>
      <c r="G61">
        <v>-4.5514700000000001</v>
      </c>
      <c r="H61">
        <v>78.184899999999999</v>
      </c>
      <c r="I61">
        <v>20</v>
      </c>
    </row>
    <row r="62" spans="1:9">
      <c r="A62" t="s">
        <v>6</v>
      </c>
      <c r="B62" s="21">
        <v>1.0416666666666667</v>
      </c>
      <c r="C62">
        <v>90.733800000000002</v>
      </c>
      <c r="D62">
        <v>6.6338699999999999</v>
      </c>
      <c r="E62">
        <v>-137.97399999999999</v>
      </c>
      <c r="F62">
        <v>0.38946700000000001</v>
      </c>
      <c r="G62">
        <v>-5.3259600000000002</v>
      </c>
      <c r="H62">
        <v>86.321799999999996</v>
      </c>
      <c r="I62">
        <v>20</v>
      </c>
    </row>
    <row r="63" spans="1:9">
      <c r="A63" t="s">
        <v>6</v>
      </c>
      <c r="B63" s="21">
        <v>1.0833333333333333</v>
      </c>
      <c r="C63">
        <v>90.730599999999995</v>
      </c>
      <c r="D63">
        <v>6.5402899999999997</v>
      </c>
      <c r="E63">
        <v>-137.899</v>
      </c>
      <c r="F63">
        <v>0.39033299999999999</v>
      </c>
      <c r="G63">
        <v>-5.3225800000000003</v>
      </c>
      <c r="H63">
        <v>86.341300000000004</v>
      </c>
      <c r="I63">
        <v>20</v>
      </c>
    </row>
    <row r="64" spans="1:9">
      <c r="A64" t="s">
        <v>6</v>
      </c>
      <c r="B64" s="21">
        <v>1.125</v>
      </c>
      <c r="C64">
        <v>91.1935</v>
      </c>
      <c r="D64">
        <v>3.2593999999999999</v>
      </c>
      <c r="E64">
        <v>-137.471</v>
      </c>
      <c r="F64">
        <v>0.82825700000000002</v>
      </c>
      <c r="G64">
        <v>-6.1299799999999998</v>
      </c>
      <c r="H64">
        <v>93.740799999999993</v>
      </c>
      <c r="I64">
        <v>20</v>
      </c>
    </row>
    <row r="65" spans="1:9">
      <c r="A65" t="s">
        <v>6</v>
      </c>
      <c r="B65" s="21">
        <v>1.1666666666666667</v>
      </c>
      <c r="C65">
        <v>91.486199999999997</v>
      </c>
      <c r="D65">
        <v>2.8887999999999998</v>
      </c>
      <c r="E65">
        <v>-137.53100000000001</v>
      </c>
      <c r="F65">
        <v>0.83556399999999997</v>
      </c>
      <c r="G65">
        <v>-6.1337999999999999</v>
      </c>
      <c r="H65">
        <v>93.750500000000002</v>
      </c>
      <c r="I65">
        <v>20</v>
      </c>
    </row>
    <row r="66" spans="1:9">
      <c r="A66" t="s">
        <v>6</v>
      </c>
      <c r="B66" s="21">
        <v>1.2083333333333333</v>
      </c>
      <c r="C66">
        <v>91.033699999999996</v>
      </c>
      <c r="D66">
        <v>-0.69767699999999999</v>
      </c>
      <c r="E66">
        <v>-135.989</v>
      </c>
      <c r="F66">
        <v>3.6526800000000001</v>
      </c>
      <c r="G66">
        <v>5.6822800000000004</v>
      </c>
      <c r="H66">
        <v>102.309</v>
      </c>
      <c r="I66">
        <v>20</v>
      </c>
    </row>
    <row r="67" spans="1:9">
      <c r="A67" t="s">
        <v>6</v>
      </c>
      <c r="B67" s="21">
        <v>1.25</v>
      </c>
      <c r="C67">
        <v>91.031800000000004</v>
      </c>
      <c r="D67">
        <v>-0.49021199999999998</v>
      </c>
      <c r="E67">
        <v>-135.92099999999999</v>
      </c>
      <c r="F67">
        <v>3.64825</v>
      </c>
      <c r="G67">
        <v>5.6747399999999999</v>
      </c>
      <c r="H67">
        <v>102.164</v>
      </c>
      <c r="I67">
        <v>20</v>
      </c>
    </row>
    <row r="68" spans="1:9">
      <c r="A68" t="s">
        <v>6</v>
      </c>
      <c r="B68" s="21">
        <v>1.2916666666666667</v>
      </c>
      <c r="C68">
        <v>91.312399999999997</v>
      </c>
      <c r="D68">
        <v>-3.7011799999999999</v>
      </c>
      <c r="E68">
        <v>-134.96700000000001</v>
      </c>
      <c r="F68">
        <v>3.52983</v>
      </c>
      <c r="G68">
        <v>6.16709</v>
      </c>
      <c r="H68">
        <v>108.90300000000001</v>
      </c>
      <c r="I68">
        <v>20</v>
      </c>
    </row>
    <row r="69" spans="1:9">
      <c r="A69" t="s">
        <v>6</v>
      </c>
      <c r="B69" s="21">
        <v>1.3333333333333333</v>
      </c>
      <c r="C69">
        <v>91.537599999999998</v>
      </c>
      <c r="D69">
        <v>-4.0441099999999999</v>
      </c>
      <c r="E69">
        <v>-135.03299999999999</v>
      </c>
      <c r="F69">
        <v>3.5314800000000002</v>
      </c>
      <c r="G69">
        <v>6.16411</v>
      </c>
      <c r="H69">
        <v>108.80200000000001</v>
      </c>
      <c r="I69">
        <v>20</v>
      </c>
    </row>
    <row r="70" spans="1:9">
      <c r="A70" t="s">
        <v>6</v>
      </c>
      <c r="B70" s="21">
        <v>1.375</v>
      </c>
      <c r="C70">
        <v>90.278999999999996</v>
      </c>
      <c r="D70">
        <v>-1.04129</v>
      </c>
      <c r="E70">
        <v>-137.52500000000001</v>
      </c>
      <c r="F70">
        <v>4.2524600000000001</v>
      </c>
      <c r="G70">
        <v>6.2327899999999996</v>
      </c>
      <c r="H70">
        <v>117.774</v>
      </c>
      <c r="I70">
        <v>20</v>
      </c>
    </row>
    <row r="71" spans="1:9">
      <c r="A71" t="s">
        <v>6</v>
      </c>
      <c r="B71" s="21">
        <v>1.4166666666666667</v>
      </c>
      <c r="C71">
        <v>90.6036</v>
      </c>
      <c r="D71">
        <v>-1.7775099999999999</v>
      </c>
      <c r="E71">
        <v>-137.33699999999999</v>
      </c>
      <c r="F71">
        <v>4.2524800000000003</v>
      </c>
      <c r="G71">
        <v>6.2419200000000004</v>
      </c>
      <c r="H71">
        <v>117.785</v>
      </c>
      <c r="I71">
        <v>20</v>
      </c>
    </row>
    <row r="73" spans="1:9">
      <c r="A73" t="s">
        <v>0</v>
      </c>
      <c r="B73" t="s">
        <v>7</v>
      </c>
      <c r="C73" t="s">
        <v>1</v>
      </c>
      <c r="D73" t="s">
        <v>3</v>
      </c>
      <c r="E73" t="s">
        <v>28</v>
      </c>
      <c r="F73" t="s">
        <v>29</v>
      </c>
      <c r="G73" t="s">
        <v>30</v>
      </c>
    </row>
    <row r="74" spans="1:9">
      <c r="A74" t="s">
        <v>6</v>
      </c>
      <c r="B74" s="20">
        <v>4.1666666666666664E-2</v>
      </c>
      <c r="C74">
        <v>91.042599999999993</v>
      </c>
      <c r="D74">
        <v>-1.68154</v>
      </c>
      <c r="E74">
        <v>179.40299999999999</v>
      </c>
      <c r="F74">
        <v>-0.113388</v>
      </c>
      <c r="G74">
        <v>-0.41615999999999997</v>
      </c>
      <c r="H74">
        <v>36.8322</v>
      </c>
      <c r="I74">
        <v>20</v>
      </c>
    </row>
    <row r="75" spans="1:9">
      <c r="A75" t="s">
        <v>6</v>
      </c>
      <c r="B75" s="20">
        <v>8.3333333333333329E-2</v>
      </c>
      <c r="C75">
        <v>91.049099999999996</v>
      </c>
      <c r="D75">
        <v>-1.42076</v>
      </c>
      <c r="E75">
        <v>179.512</v>
      </c>
      <c r="F75">
        <v>-0.11403199999999999</v>
      </c>
      <c r="G75">
        <v>-0.41370299999999999</v>
      </c>
      <c r="H75">
        <v>36.812899999999999</v>
      </c>
      <c r="I75">
        <v>20</v>
      </c>
    </row>
    <row r="76" spans="1:9">
      <c r="A76" t="s">
        <v>6</v>
      </c>
      <c r="B76" s="20">
        <v>0.125</v>
      </c>
      <c r="C76">
        <v>91.069900000000004</v>
      </c>
      <c r="D76">
        <v>-1.2684800000000001</v>
      </c>
      <c r="E76">
        <v>179.71299999999999</v>
      </c>
      <c r="F76">
        <v>-0.11508500000000001</v>
      </c>
      <c r="G76">
        <v>-0.41172500000000001</v>
      </c>
      <c r="H76">
        <v>36.810899999999997</v>
      </c>
      <c r="I76">
        <v>20</v>
      </c>
    </row>
    <row r="77" spans="1:9">
      <c r="A77" t="s">
        <v>6</v>
      </c>
      <c r="B77" s="20">
        <v>0.16666666666666666</v>
      </c>
      <c r="C77">
        <v>91.084999999999994</v>
      </c>
      <c r="D77">
        <v>0.581924</v>
      </c>
      <c r="E77">
        <v>179.93899999999999</v>
      </c>
      <c r="F77">
        <v>0.75659399999999999</v>
      </c>
      <c r="G77">
        <v>-0.78044599999999997</v>
      </c>
      <c r="H77">
        <v>41.943600000000004</v>
      </c>
      <c r="I77">
        <v>20</v>
      </c>
    </row>
    <row r="78" spans="1:9">
      <c r="A78" t="s">
        <v>6</v>
      </c>
      <c r="B78" s="20">
        <v>0.20833333333333334</v>
      </c>
      <c r="C78">
        <v>91.082999999999998</v>
      </c>
      <c r="D78">
        <v>0.75165099999999996</v>
      </c>
      <c r="E78">
        <v>179.755</v>
      </c>
      <c r="F78">
        <v>0.75894300000000003</v>
      </c>
      <c r="G78">
        <v>-0.77850200000000003</v>
      </c>
      <c r="H78">
        <v>41.945399999999999</v>
      </c>
      <c r="I78">
        <v>20</v>
      </c>
    </row>
    <row r="79" spans="1:9">
      <c r="A79" t="s">
        <v>6</v>
      </c>
      <c r="B79" s="20">
        <v>0.25</v>
      </c>
      <c r="C79">
        <v>91.106200000000001</v>
      </c>
      <c r="D79">
        <v>0.67154700000000001</v>
      </c>
      <c r="E79">
        <v>179.81</v>
      </c>
      <c r="F79">
        <v>0.75848400000000005</v>
      </c>
      <c r="G79">
        <v>-0.77945900000000001</v>
      </c>
      <c r="H79">
        <v>41.943100000000001</v>
      </c>
      <c r="I79">
        <v>20</v>
      </c>
    </row>
    <row r="80" spans="1:9">
      <c r="A80" t="s">
        <v>6</v>
      </c>
      <c r="B80" s="20">
        <v>0.29166666666666669</v>
      </c>
      <c r="C80">
        <v>91.07</v>
      </c>
      <c r="D80">
        <v>-1.6437200000000001</v>
      </c>
      <c r="E80">
        <v>-177.80699999999999</v>
      </c>
      <c r="F80">
        <v>0.81548200000000004</v>
      </c>
      <c r="G80">
        <v>-1.2431399999999999</v>
      </c>
      <c r="H80">
        <v>47.253900000000002</v>
      </c>
      <c r="I80">
        <v>20</v>
      </c>
    </row>
    <row r="81" spans="1:9">
      <c r="A81" t="s">
        <v>6</v>
      </c>
      <c r="B81" s="20">
        <v>0.33333333333333331</v>
      </c>
      <c r="C81">
        <v>91.083500000000001</v>
      </c>
      <c r="D81">
        <v>-1.26007</v>
      </c>
      <c r="E81">
        <v>-177.74</v>
      </c>
      <c r="F81">
        <v>0.81778399999999996</v>
      </c>
      <c r="G81">
        <v>-1.23895</v>
      </c>
      <c r="H81">
        <v>47.260599999999997</v>
      </c>
      <c r="I81">
        <v>20</v>
      </c>
    </row>
    <row r="82" spans="1:9">
      <c r="A82" t="s">
        <v>6</v>
      </c>
      <c r="B82" s="20">
        <v>0.375</v>
      </c>
      <c r="C82">
        <v>91.055599999999998</v>
      </c>
      <c r="D82">
        <v>-1.6052500000000001</v>
      </c>
      <c r="E82">
        <v>-177.898</v>
      </c>
      <c r="F82">
        <v>0.81510099999999996</v>
      </c>
      <c r="G82">
        <v>-1.24108</v>
      </c>
      <c r="H82">
        <v>47.226199999999999</v>
      </c>
      <c r="I82">
        <v>20</v>
      </c>
    </row>
    <row r="83" spans="1:9">
      <c r="A83" t="s">
        <v>6</v>
      </c>
      <c r="B83" s="20">
        <v>0.41666666666666669</v>
      </c>
      <c r="C83">
        <v>91.039000000000001</v>
      </c>
      <c r="D83">
        <v>-0.97534500000000002</v>
      </c>
      <c r="E83">
        <v>-179.17599999999999</v>
      </c>
      <c r="F83">
        <v>1.3923300000000001</v>
      </c>
      <c r="G83">
        <v>-1.61192</v>
      </c>
      <c r="H83">
        <v>52.604300000000002</v>
      </c>
      <c r="I83">
        <v>20</v>
      </c>
    </row>
    <row r="84" spans="1:9">
      <c r="A84" t="s">
        <v>6</v>
      </c>
      <c r="B84" s="20">
        <v>0.45833333333333331</v>
      </c>
      <c r="C84">
        <v>91.042900000000003</v>
      </c>
      <c r="D84">
        <v>-1.37904</v>
      </c>
      <c r="E84">
        <v>-179.136</v>
      </c>
      <c r="F84">
        <v>1.39174</v>
      </c>
      <c r="G84">
        <v>-1.61236</v>
      </c>
      <c r="H84">
        <v>52.555500000000002</v>
      </c>
      <c r="I84">
        <v>20</v>
      </c>
    </row>
    <row r="85" spans="1:9">
      <c r="A85" t="s">
        <v>6</v>
      </c>
      <c r="B85" s="20">
        <v>0.5</v>
      </c>
      <c r="C85">
        <v>91.038399999999996</v>
      </c>
      <c r="D85">
        <v>-1.2839499999999999</v>
      </c>
      <c r="E85">
        <v>-178.97399999999999</v>
      </c>
      <c r="F85">
        <v>1.39127</v>
      </c>
      <c r="G85">
        <v>-1.6106400000000001</v>
      </c>
      <c r="H85">
        <v>52.563800000000001</v>
      </c>
      <c r="I85">
        <v>20</v>
      </c>
    </row>
    <row r="86" spans="1:9">
      <c r="A86" t="s">
        <v>6</v>
      </c>
      <c r="B86" s="20">
        <v>0.54166666666666663</v>
      </c>
      <c r="C86">
        <v>90.8827</v>
      </c>
      <c r="D86">
        <v>2.5507399999999998</v>
      </c>
      <c r="E86">
        <v>-177.24</v>
      </c>
      <c r="F86">
        <v>2.9163999999999999</v>
      </c>
      <c r="G86">
        <v>-1.6715800000000001</v>
      </c>
      <c r="H86">
        <v>58.195399999999999</v>
      </c>
      <c r="I86">
        <v>20</v>
      </c>
    </row>
    <row r="87" spans="1:9">
      <c r="A87" t="s">
        <v>6</v>
      </c>
      <c r="B87" s="20">
        <v>0.58333333333333337</v>
      </c>
      <c r="C87">
        <v>90.872</v>
      </c>
      <c r="D87">
        <v>2.35311</v>
      </c>
      <c r="E87">
        <v>-176.69800000000001</v>
      </c>
      <c r="F87">
        <v>2.9090500000000001</v>
      </c>
      <c r="G87">
        <v>-1.6744600000000001</v>
      </c>
      <c r="H87">
        <v>58.180500000000002</v>
      </c>
      <c r="I87">
        <v>20</v>
      </c>
    </row>
    <row r="88" spans="1:9">
      <c r="A88" t="s">
        <v>6</v>
      </c>
      <c r="B88" s="20">
        <v>0.625</v>
      </c>
      <c r="C88">
        <v>91.063800000000001</v>
      </c>
      <c r="D88">
        <v>-0.59936199999999995</v>
      </c>
      <c r="E88">
        <v>-176.66399999999999</v>
      </c>
      <c r="F88">
        <v>0.842005</v>
      </c>
      <c r="G88">
        <v>-2.2955899999999998</v>
      </c>
      <c r="H88">
        <v>63.228299999999997</v>
      </c>
      <c r="I88">
        <v>20</v>
      </c>
    </row>
    <row r="89" spans="1:9">
      <c r="A89" t="s">
        <v>6</v>
      </c>
      <c r="B89" s="20">
        <v>0.66666666666666663</v>
      </c>
      <c r="C89">
        <v>91.092699999999994</v>
      </c>
      <c r="D89">
        <v>-0.51465899999999998</v>
      </c>
      <c r="E89">
        <v>-176.59200000000001</v>
      </c>
      <c r="F89">
        <v>0.84219599999999994</v>
      </c>
      <c r="G89">
        <v>-2.2967499999999998</v>
      </c>
      <c r="H89">
        <v>63.226799999999997</v>
      </c>
      <c r="I89">
        <v>20</v>
      </c>
    </row>
    <row r="90" spans="1:9">
      <c r="A90" t="s">
        <v>6</v>
      </c>
      <c r="B90" s="20">
        <v>0.70833333333333337</v>
      </c>
      <c r="C90">
        <v>90.475499999999997</v>
      </c>
      <c r="D90">
        <v>5.3752199999999997</v>
      </c>
      <c r="E90">
        <v>-170.09899999999999</v>
      </c>
      <c r="F90">
        <v>0.82805899999999999</v>
      </c>
      <c r="G90">
        <v>-2.9117999999999999</v>
      </c>
      <c r="H90">
        <v>72.841999999999999</v>
      </c>
      <c r="I90">
        <v>20</v>
      </c>
    </row>
    <row r="91" spans="1:9">
      <c r="A91" t="s">
        <v>6</v>
      </c>
      <c r="B91" s="20">
        <v>0.75</v>
      </c>
      <c r="C91">
        <v>90.489099999999993</v>
      </c>
      <c r="D91">
        <v>5.2869299999999999</v>
      </c>
      <c r="E91">
        <v>-170.01</v>
      </c>
      <c r="F91">
        <v>0.82723800000000003</v>
      </c>
      <c r="G91">
        <v>-2.9133300000000002</v>
      </c>
      <c r="H91">
        <v>72.857299999999995</v>
      </c>
      <c r="I91">
        <v>20</v>
      </c>
    </row>
    <row r="92" spans="1:9">
      <c r="A92" t="s">
        <v>6</v>
      </c>
      <c r="B92" s="20">
        <v>0.79166666666666663</v>
      </c>
      <c r="C92">
        <v>91.1417</v>
      </c>
      <c r="D92">
        <v>-2.55044</v>
      </c>
      <c r="E92">
        <v>-173.047</v>
      </c>
      <c r="F92">
        <v>-4.5266300000000002E-2</v>
      </c>
      <c r="G92">
        <v>-3.6639200000000001</v>
      </c>
      <c r="H92">
        <v>83.576599999999999</v>
      </c>
      <c r="I92">
        <v>20</v>
      </c>
    </row>
    <row r="93" spans="1:9">
      <c r="A93" t="s">
        <v>6</v>
      </c>
      <c r="B93" s="20">
        <v>0.83333333333333337</v>
      </c>
      <c r="C93">
        <v>91.104900000000001</v>
      </c>
      <c r="D93">
        <v>-2.0940699999999999</v>
      </c>
      <c r="E93">
        <v>-173.166</v>
      </c>
      <c r="F93">
        <v>-4.1627499999999998E-2</v>
      </c>
      <c r="G93">
        <v>-3.6648299999999998</v>
      </c>
      <c r="H93">
        <v>83.667500000000004</v>
      </c>
      <c r="I93">
        <v>20</v>
      </c>
    </row>
    <row r="94" spans="1:9">
      <c r="A94" t="s">
        <v>6</v>
      </c>
      <c r="B94" s="20">
        <v>0.875</v>
      </c>
      <c r="C94">
        <v>91.340199999999996</v>
      </c>
      <c r="D94">
        <v>-2.1741899999999998</v>
      </c>
      <c r="E94">
        <v>-171.10499999999999</v>
      </c>
      <c r="F94">
        <v>-0.81785399999999997</v>
      </c>
      <c r="G94">
        <v>-4.4946299999999999</v>
      </c>
      <c r="H94">
        <v>93.519800000000004</v>
      </c>
      <c r="I94">
        <v>20</v>
      </c>
    </row>
    <row r="95" spans="1:9">
      <c r="A95" t="s">
        <v>6</v>
      </c>
      <c r="B95" s="20">
        <v>0.91666666666666663</v>
      </c>
      <c r="C95">
        <v>91.401600000000002</v>
      </c>
      <c r="D95">
        <v>-2.1781199999999998</v>
      </c>
      <c r="E95">
        <v>-170.571</v>
      </c>
      <c r="F95">
        <v>-0.81696899999999995</v>
      </c>
      <c r="G95">
        <v>-4.4948600000000001</v>
      </c>
      <c r="H95">
        <v>93.491100000000003</v>
      </c>
      <c r="I95">
        <v>20</v>
      </c>
    </row>
    <row r="96" spans="1:9">
      <c r="A96" t="s">
        <v>6</v>
      </c>
      <c r="B96" s="20">
        <v>0.95833333333333337</v>
      </c>
      <c r="C96">
        <v>91.109300000000005</v>
      </c>
      <c r="D96">
        <v>-1.75535</v>
      </c>
      <c r="E96">
        <v>-172.178</v>
      </c>
      <c r="F96">
        <v>-0.76695000000000002</v>
      </c>
      <c r="G96">
        <v>-5.1933600000000002</v>
      </c>
      <c r="H96">
        <v>104.792</v>
      </c>
      <c r="I96">
        <v>20</v>
      </c>
    </row>
    <row r="97" spans="1:9">
      <c r="A97" t="s">
        <v>6</v>
      </c>
      <c r="B97" s="21">
        <v>1</v>
      </c>
      <c r="C97">
        <v>91.169700000000006</v>
      </c>
      <c r="D97">
        <v>-1.7958400000000001</v>
      </c>
      <c r="E97">
        <v>-171.76499999999999</v>
      </c>
      <c r="F97">
        <v>-0.76418299999999995</v>
      </c>
      <c r="G97">
        <v>-5.1899300000000004</v>
      </c>
      <c r="H97">
        <v>104.75700000000001</v>
      </c>
      <c r="I97">
        <v>20</v>
      </c>
    </row>
    <row r="98" spans="1:9">
      <c r="A98" t="s">
        <v>6</v>
      </c>
      <c r="B98" s="21">
        <v>1.0416666666666667</v>
      </c>
      <c r="C98">
        <v>91.229299999999995</v>
      </c>
      <c r="D98">
        <v>10.772600000000001</v>
      </c>
      <c r="E98">
        <v>-170.411</v>
      </c>
      <c r="F98">
        <v>-1.3656999999999999</v>
      </c>
      <c r="G98">
        <v>-5.9618900000000004</v>
      </c>
      <c r="H98">
        <v>115.13500000000001</v>
      </c>
      <c r="I98">
        <v>20</v>
      </c>
    </row>
    <row r="99" spans="1:9">
      <c r="A99" t="s">
        <v>6</v>
      </c>
      <c r="B99" s="21">
        <v>1.0833333333333333</v>
      </c>
      <c r="C99">
        <v>91.211200000000005</v>
      </c>
      <c r="D99">
        <v>10.366899999999999</v>
      </c>
      <c r="E99">
        <v>-170.15899999999999</v>
      </c>
      <c r="F99">
        <v>-1.3665099999999999</v>
      </c>
      <c r="G99">
        <v>-5.9630299999999998</v>
      </c>
      <c r="H99">
        <v>115.221</v>
      </c>
      <c r="I99">
        <v>20</v>
      </c>
    </row>
    <row r="100" spans="1:9">
      <c r="A100" t="s">
        <v>6</v>
      </c>
      <c r="B100" s="21">
        <v>1.125</v>
      </c>
      <c r="C100">
        <v>91.596400000000003</v>
      </c>
      <c r="D100">
        <v>-2.7304599999999999</v>
      </c>
      <c r="E100">
        <v>-169.989</v>
      </c>
      <c r="F100">
        <v>-0.97403899999999999</v>
      </c>
      <c r="G100">
        <v>-6.87608</v>
      </c>
      <c r="H100">
        <v>125.41500000000001</v>
      </c>
      <c r="I100">
        <v>20</v>
      </c>
    </row>
    <row r="101" spans="1:9">
      <c r="A101" t="s">
        <v>6</v>
      </c>
      <c r="B101" s="21">
        <v>1.1666666666666667</v>
      </c>
      <c r="C101">
        <v>91.962199999999996</v>
      </c>
      <c r="D101">
        <v>-4.4636800000000001</v>
      </c>
      <c r="E101">
        <v>-169.28100000000001</v>
      </c>
      <c r="F101">
        <v>-0.96357899999999996</v>
      </c>
      <c r="G101">
        <v>-6.8618300000000003</v>
      </c>
      <c r="H101">
        <v>125.017</v>
      </c>
      <c r="I101">
        <v>20</v>
      </c>
    </row>
    <row r="102" spans="1:9">
      <c r="A102" t="s">
        <v>6</v>
      </c>
      <c r="B102" s="21">
        <v>1.2083333333333333</v>
      </c>
      <c r="C102">
        <v>91.265199999999993</v>
      </c>
      <c r="D102">
        <v>4.3262299999999998</v>
      </c>
      <c r="E102">
        <v>-169.09700000000001</v>
      </c>
      <c r="F102">
        <v>2.5593599999999999</v>
      </c>
      <c r="G102">
        <v>4.8095299999999996</v>
      </c>
      <c r="H102">
        <v>136.77099999999999</v>
      </c>
      <c r="I102">
        <v>20</v>
      </c>
    </row>
    <row r="103" spans="1:9">
      <c r="A103" t="s">
        <v>6</v>
      </c>
      <c r="B103" s="21">
        <v>1.25</v>
      </c>
      <c r="C103">
        <v>91.264600000000002</v>
      </c>
      <c r="D103">
        <v>4.8077100000000002</v>
      </c>
      <c r="E103">
        <v>-168.63</v>
      </c>
      <c r="F103">
        <v>2.5542500000000001</v>
      </c>
      <c r="G103">
        <v>4.8014900000000003</v>
      </c>
      <c r="H103">
        <v>136.5</v>
      </c>
      <c r="I103">
        <v>20</v>
      </c>
    </row>
    <row r="104" spans="1:9">
      <c r="A104" t="s">
        <v>6</v>
      </c>
      <c r="B104" s="21">
        <v>1.2916666666666667</v>
      </c>
      <c r="C104">
        <v>91.736199999999997</v>
      </c>
      <c r="D104">
        <v>-6.5828499999999996</v>
      </c>
      <c r="E104">
        <v>-165.411</v>
      </c>
      <c r="F104">
        <v>2.2315900000000002</v>
      </c>
      <c r="G104">
        <v>5.2292199999999998</v>
      </c>
      <c r="H104">
        <v>146.131</v>
      </c>
      <c r="I104">
        <v>20</v>
      </c>
    </row>
    <row r="105" spans="1:9">
      <c r="A105" t="s">
        <v>6</v>
      </c>
      <c r="B105" s="21">
        <v>1.3333333333333333</v>
      </c>
      <c r="C105">
        <v>92.011200000000002</v>
      </c>
      <c r="D105">
        <v>-7.7502700000000004</v>
      </c>
      <c r="E105">
        <v>-165.24799999999999</v>
      </c>
      <c r="F105">
        <v>2.2318099999999998</v>
      </c>
      <c r="G105">
        <v>5.2153400000000003</v>
      </c>
      <c r="H105">
        <v>145.733</v>
      </c>
      <c r="I105">
        <v>20</v>
      </c>
    </row>
    <row r="106" spans="1:9">
      <c r="A106" t="s">
        <v>6</v>
      </c>
      <c r="B106" s="21">
        <v>1.375</v>
      </c>
      <c r="C106">
        <v>90.129900000000006</v>
      </c>
      <c r="D106">
        <v>9.7915600000000005</v>
      </c>
      <c r="E106">
        <v>-173.137</v>
      </c>
      <c r="F106">
        <v>2.9401600000000001</v>
      </c>
      <c r="G106">
        <v>5.1663100000000002</v>
      </c>
      <c r="H106">
        <v>155.24799999999999</v>
      </c>
      <c r="I106">
        <v>20</v>
      </c>
    </row>
    <row r="107" spans="1:9">
      <c r="A107" t="s">
        <v>6</v>
      </c>
      <c r="B107" s="21">
        <v>1.4166666666666667</v>
      </c>
      <c r="C107">
        <v>90.5428</v>
      </c>
      <c r="D107">
        <v>7.6856799999999996</v>
      </c>
      <c r="E107">
        <v>-175.44399999999999</v>
      </c>
      <c r="F107">
        <v>2.96441</v>
      </c>
      <c r="G107">
        <v>5.2035999999999998</v>
      </c>
      <c r="H107">
        <v>156.22499999999999</v>
      </c>
      <c r="I107">
        <v>20</v>
      </c>
    </row>
    <row r="109" spans="1:9">
      <c r="A109" t="s">
        <v>0</v>
      </c>
      <c r="B109" t="s">
        <v>7</v>
      </c>
      <c r="C109" t="s">
        <v>1</v>
      </c>
      <c r="D109" t="s">
        <v>3</v>
      </c>
      <c r="E109" t="s">
        <v>28</v>
      </c>
      <c r="F109" t="s">
        <v>32</v>
      </c>
    </row>
    <row r="110" spans="1:9">
      <c r="A110" t="s">
        <v>6</v>
      </c>
      <c r="B110" s="20">
        <v>4.1666666666666664E-2</v>
      </c>
      <c r="C110">
        <v>91.111800000000002</v>
      </c>
      <c r="D110">
        <v>-2.5</v>
      </c>
      <c r="E110">
        <v>178.95099999999999</v>
      </c>
      <c r="F110">
        <v>1.1725000000000001</v>
      </c>
      <c r="G110">
        <v>-0.101045</v>
      </c>
      <c r="H110">
        <v>36.150700000000001</v>
      </c>
      <c r="I110">
        <v>20</v>
      </c>
    </row>
    <row r="111" spans="1:9">
      <c r="A111" t="s">
        <v>6</v>
      </c>
      <c r="B111" s="20">
        <v>8.3333333333333329E-2</v>
      </c>
      <c r="C111">
        <v>91.115099999999998</v>
      </c>
      <c r="D111">
        <v>-2.1052200000000001</v>
      </c>
      <c r="E111">
        <v>179.07900000000001</v>
      </c>
      <c r="F111">
        <v>1.1709499999999999</v>
      </c>
      <c r="G111">
        <v>-9.7244300000000006E-2</v>
      </c>
      <c r="H111">
        <v>36.135800000000003</v>
      </c>
      <c r="I111">
        <v>20</v>
      </c>
    </row>
    <row r="112" spans="1:9">
      <c r="A112" t="s">
        <v>6</v>
      </c>
      <c r="B112" s="20">
        <v>0.125</v>
      </c>
      <c r="C112">
        <v>91.134</v>
      </c>
      <c r="D112">
        <v>-1.97438</v>
      </c>
      <c r="E112">
        <v>179.19399999999999</v>
      </c>
      <c r="F112">
        <v>1.17065</v>
      </c>
      <c r="G112">
        <v>-9.5502799999999999E-2</v>
      </c>
      <c r="H112">
        <v>36.135300000000001</v>
      </c>
      <c r="I112">
        <v>20</v>
      </c>
    </row>
    <row r="113" spans="1:9">
      <c r="A113" t="s">
        <v>6</v>
      </c>
      <c r="B113" s="20">
        <v>0.16666666666666666</v>
      </c>
      <c r="C113">
        <v>91.238</v>
      </c>
      <c r="D113">
        <v>-0.87160899999999997</v>
      </c>
      <c r="E113">
        <v>179.137</v>
      </c>
      <c r="F113">
        <v>2.21441</v>
      </c>
      <c r="G113">
        <v>-0.41924800000000001</v>
      </c>
      <c r="H113">
        <v>41.082999999999998</v>
      </c>
      <c r="I113">
        <v>20</v>
      </c>
    </row>
    <row r="114" spans="1:9">
      <c r="A114" t="s">
        <v>6</v>
      </c>
      <c r="B114" s="20">
        <v>0.20833333333333334</v>
      </c>
      <c r="C114">
        <v>91.2316</v>
      </c>
      <c r="D114">
        <v>-0.78986599999999996</v>
      </c>
      <c r="E114">
        <v>179.012</v>
      </c>
      <c r="F114">
        <v>2.2166899999999998</v>
      </c>
      <c r="G114">
        <v>-0.41820099999999999</v>
      </c>
      <c r="H114">
        <v>41.084899999999998</v>
      </c>
      <c r="I114">
        <v>20</v>
      </c>
    </row>
    <row r="115" spans="1:9">
      <c r="A115" t="s">
        <v>0</v>
      </c>
      <c r="B115" t="s">
        <v>7</v>
      </c>
      <c r="C115" t="s">
        <v>1</v>
      </c>
      <c r="D115" t="s">
        <v>3</v>
      </c>
      <c r="E115" t="s">
        <v>28</v>
      </c>
      <c r="F115" t="s">
        <v>32</v>
      </c>
    </row>
    <row r="116" spans="1:9">
      <c r="A116" t="s">
        <v>6</v>
      </c>
      <c r="B116" s="20">
        <v>4.1666666666666664E-2</v>
      </c>
      <c r="C116">
        <v>91.111800000000002</v>
      </c>
      <c r="D116">
        <v>-2.5</v>
      </c>
      <c r="E116">
        <v>178.95099999999999</v>
      </c>
      <c r="F116">
        <v>1.1725000000000001</v>
      </c>
      <c r="G116">
        <v>-0.101045</v>
      </c>
      <c r="H116">
        <v>36.150700000000001</v>
      </c>
      <c r="I116">
        <v>20</v>
      </c>
    </row>
    <row r="117" spans="1:9">
      <c r="A117" t="s">
        <v>6</v>
      </c>
      <c r="B117" s="20">
        <v>8.3333333333333329E-2</v>
      </c>
      <c r="C117">
        <v>91.115099999999998</v>
      </c>
      <c r="D117">
        <v>-2.1052200000000001</v>
      </c>
      <c r="E117">
        <v>179.07900000000001</v>
      </c>
      <c r="F117">
        <v>1.1709499999999999</v>
      </c>
      <c r="G117">
        <v>-9.7244300000000006E-2</v>
      </c>
      <c r="H117">
        <v>36.135800000000003</v>
      </c>
      <c r="I117">
        <v>20</v>
      </c>
    </row>
    <row r="118" spans="1:9">
      <c r="A118" t="s">
        <v>6</v>
      </c>
      <c r="B118" s="20">
        <v>0.125</v>
      </c>
      <c r="C118">
        <v>91.134</v>
      </c>
      <c r="D118">
        <v>-1.97438</v>
      </c>
      <c r="E118">
        <v>179.19399999999999</v>
      </c>
      <c r="F118">
        <v>1.17065</v>
      </c>
      <c r="G118">
        <v>-9.5502799999999999E-2</v>
      </c>
      <c r="H118">
        <v>36.135300000000001</v>
      </c>
      <c r="I118">
        <v>20</v>
      </c>
    </row>
    <row r="119" spans="1:9">
      <c r="A119" t="s">
        <v>6</v>
      </c>
      <c r="B119" s="20">
        <v>0.16666666666666666</v>
      </c>
      <c r="C119">
        <v>91.238</v>
      </c>
      <c r="D119">
        <v>-0.87160899999999997</v>
      </c>
      <c r="E119">
        <v>179.137</v>
      </c>
      <c r="F119">
        <v>2.21441</v>
      </c>
      <c r="G119">
        <v>-0.41924800000000001</v>
      </c>
      <c r="H119">
        <v>41.082999999999998</v>
      </c>
      <c r="I119">
        <v>20</v>
      </c>
    </row>
    <row r="120" spans="1:9">
      <c r="A120" t="s">
        <v>6</v>
      </c>
      <c r="B120" s="20">
        <v>0.20833333333333334</v>
      </c>
      <c r="C120">
        <v>91.2316</v>
      </c>
      <c r="D120">
        <v>-0.78986599999999996</v>
      </c>
      <c r="E120">
        <v>179.012</v>
      </c>
      <c r="F120">
        <v>2.2166899999999998</v>
      </c>
      <c r="G120">
        <v>-0.41820099999999999</v>
      </c>
      <c r="H120">
        <v>41.084899999999998</v>
      </c>
      <c r="I120">
        <v>20</v>
      </c>
    </row>
    <row r="121" spans="1:9">
      <c r="A121" t="s">
        <v>6</v>
      </c>
      <c r="B121" s="20">
        <v>0.25</v>
      </c>
      <c r="C121">
        <v>91.253200000000007</v>
      </c>
      <c r="D121">
        <v>-0.79664999999999997</v>
      </c>
      <c r="E121">
        <v>179.09</v>
      </c>
      <c r="F121">
        <v>2.21563</v>
      </c>
      <c r="G121">
        <v>-0.41840899999999998</v>
      </c>
      <c r="H121">
        <v>41.083199999999998</v>
      </c>
      <c r="I121">
        <v>20</v>
      </c>
    </row>
    <row r="122" spans="1:9">
      <c r="A122" t="s">
        <v>6</v>
      </c>
      <c r="B122" s="20">
        <v>0.29166666666666669</v>
      </c>
      <c r="C122">
        <v>91.153999999999996</v>
      </c>
      <c r="D122">
        <v>-2.5628000000000002</v>
      </c>
      <c r="E122">
        <v>-179.83099999999999</v>
      </c>
      <c r="F122">
        <v>2.4757400000000001</v>
      </c>
      <c r="G122">
        <v>-0.82182299999999997</v>
      </c>
      <c r="H122">
        <v>46.309699999999999</v>
      </c>
      <c r="I122">
        <v>20</v>
      </c>
    </row>
    <row r="123" spans="1:9">
      <c r="A123" t="s">
        <v>6</v>
      </c>
      <c r="B123" s="20">
        <v>0.33333333333333331</v>
      </c>
      <c r="C123">
        <v>91.160700000000006</v>
      </c>
      <c r="D123">
        <v>-2.0236000000000001</v>
      </c>
      <c r="E123">
        <v>-179.76400000000001</v>
      </c>
      <c r="F123">
        <v>2.4787699999999999</v>
      </c>
      <c r="G123">
        <v>-0.81616599999999995</v>
      </c>
      <c r="H123">
        <v>46.321100000000001</v>
      </c>
      <c r="I123">
        <v>20</v>
      </c>
    </row>
    <row r="124" spans="1:9">
      <c r="A124" t="s">
        <v>6</v>
      </c>
      <c r="B124" s="20">
        <v>0.375</v>
      </c>
      <c r="C124">
        <v>91.1404</v>
      </c>
      <c r="D124">
        <v>-2.5707399999999998</v>
      </c>
      <c r="E124">
        <v>-179.84800000000001</v>
      </c>
      <c r="F124">
        <v>2.4742700000000002</v>
      </c>
      <c r="G124">
        <v>-0.82042199999999998</v>
      </c>
      <c r="H124">
        <v>46.278199999999998</v>
      </c>
      <c r="I124">
        <v>20</v>
      </c>
    </row>
    <row r="125" spans="1:9">
      <c r="A125" t="s">
        <v>6</v>
      </c>
      <c r="B125" s="20">
        <v>0.41666666666666669</v>
      </c>
      <c r="C125">
        <v>91.168599999999998</v>
      </c>
      <c r="D125">
        <v>-2.1745399999999999</v>
      </c>
      <c r="E125">
        <v>178.99600000000001</v>
      </c>
      <c r="F125">
        <v>3.2120600000000001</v>
      </c>
      <c r="G125">
        <v>-1.1347700000000001</v>
      </c>
      <c r="H125">
        <v>51.4191</v>
      </c>
      <c r="I125">
        <v>20</v>
      </c>
    </row>
    <row r="126" spans="1:9">
      <c r="A126" t="s">
        <v>6</v>
      </c>
      <c r="B126" s="20">
        <v>0.45833333333333331</v>
      </c>
      <c r="C126">
        <v>91.169799999999995</v>
      </c>
      <c r="D126">
        <v>-2.4567199999999998</v>
      </c>
      <c r="E126">
        <v>179.04900000000001</v>
      </c>
      <c r="F126">
        <v>3.2098499999999999</v>
      </c>
      <c r="G126">
        <v>-1.13462</v>
      </c>
      <c r="H126">
        <v>51.374699999999997</v>
      </c>
      <c r="I126">
        <v>20</v>
      </c>
    </row>
    <row r="127" spans="1:9">
      <c r="A127" t="s">
        <v>6</v>
      </c>
      <c r="B127" s="20">
        <v>0.5</v>
      </c>
      <c r="C127">
        <v>91.164400000000001</v>
      </c>
      <c r="D127">
        <v>-2.3727800000000001</v>
      </c>
      <c r="E127">
        <v>179.14</v>
      </c>
      <c r="F127">
        <v>3.2103600000000001</v>
      </c>
      <c r="G127">
        <v>-1.1330100000000001</v>
      </c>
      <c r="H127">
        <v>51.385199999999998</v>
      </c>
      <c r="I127">
        <v>20</v>
      </c>
    </row>
    <row r="128" spans="1:9">
      <c r="A128" t="s">
        <v>6</v>
      </c>
      <c r="B128" s="20">
        <v>0.54166666666666663</v>
      </c>
      <c r="C128">
        <v>91.072999999999993</v>
      </c>
      <c r="D128">
        <v>-0.87842500000000001</v>
      </c>
      <c r="E128">
        <v>179.904</v>
      </c>
      <c r="F128">
        <v>4.9592000000000001</v>
      </c>
      <c r="G128">
        <v>-1.15208</v>
      </c>
      <c r="H128">
        <v>56.867400000000004</v>
      </c>
      <c r="I128">
        <v>20</v>
      </c>
    </row>
    <row r="129" spans="1:9">
      <c r="A129" t="s">
        <v>6</v>
      </c>
      <c r="B129" s="20">
        <v>0.58333333333333337</v>
      </c>
      <c r="C129">
        <v>91.048299999999998</v>
      </c>
      <c r="D129">
        <v>-0.572322</v>
      </c>
      <c r="E129">
        <v>-179.79400000000001</v>
      </c>
      <c r="F129">
        <v>4.9548500000000004</v>
      </c>
      <c r="G129">
        <v>-1.1515899999999999</v>
      </c>
      <c r="H129">
        <v>56.869700000000002</v>
      </c>
      <c r="I129">
        <v>20</v>
      </c>
    </row>
    <row r="130" spans="1:9">
      <c r="A130" t="s">
        <v>6</v>
      </c>
      <c r="B130" s="20">
        <v>0.625</v>
      </c>
      <c r="C130">
        <v>91.140100000000004</v>
      </c>
      <c r="D130">
        <v>-4.3819999999999997</v>
      </c>
      <c r="E130">
        <v>178.47200000000001</v>
      </c>
      <c r="F130">
        <v>3.04474</v>
      </c>
      <c r="G130">
        <v>-1.71993</v>
      </c>
      <c r="H130">
        <v>61.430199999999999</v>
      </c>
      <c r="I130">
        <v>20</v>
      </c>
    </row>
    <row r="131" spans="1:9">
      <c r="A131" t="s">
        <v>6</v>
      </c>
      <c r="B131" s="20">
        <v>0.66666666666666663</v>
      </c>
      <c r="C131">
        <v>91.169399999999996</v>
      </c>
      <c r="D131">
        <v>-4.1213600000000001</v>
      </c>
      <c r="E131">
        <v>178.541</v>
      </c>
      <c r="F131">
        <v>3.0456799999999999</v>
      </c>
      <c r="G131">
        <v>-1.7201900000000001</v>
      </c>
      <c r="H131">
        <v>61.445700000000002</v>
      </c>
      <c r="I131">
        <v>20</v>
      </c>
    </row>
    <row r="132" spans="1:9">
      <c r="A132" t="s">
        <v>6</v>
      </c>
      <c r="B132" s="20">
        <v>0.70833333333333337</v>
      </c>
      <c r="C132">
        <v>91.292299999999997</v>
      </c>
      <c r="D132">
        <v>-2.7867000000000002</v>
      </c>
      <c r="E132">
        <v>-178.077</v>
      </c>
      <c r="F132">
        <v>3.4346299999999998</v>
      </c>
      <c r="G132">
        <v>-2.3276400000000002</v>
      </c>
      <c r="H132">
        <v>71.571100000000001</v>
      </c>
      <c r="I132">
        <v>20</v>
      </c>
    </row>
    <row r="133" spans="1:9">
      <c r="A133" t="s">
        <v>6</v>
      </c>
      <c r="B133" s="20">
        <v>0.75</v>
      </c>
      <c r="C133">
        <v>91.260999999999996</v>
      </c>
      <c r="D133">
        <v>-1.12649</v>
      </c>
      <c r="E133">
        <v>-176.971</v>
      </c>
      <c r="F133">
        <v>3.4321299999999999</v>
      </c>
      <c r="G133">
        <v>-2.3214600000000001</v>
      </c>
      <c r="H133">
        <v>71.665300000000002</v>
      </c>
      <c r="I133">
        <v>20</v>
      </c>
    </row>
    <row r="134" spans="1:9">
      <c r="A134" t="s">
        <v>6</v>
      </c>
      <c r="B134" s="20">
        <v>0.79166666666666663</v>
      </c>
      <c r="C134">
        <v>90.994200000000006</v>
      </c>
      <c r="D134">
        <v>-1.10808</v>
      </c>
      <c r="E134">
        <v>177.01599999999999</v>
      </c>
      <c r="F134">
        <v>2.88165</v>
      </c>
      <c r="G134">
        <v>-2.9154399999999998</v>
      </c>
      <c r="H134">
        <v>81.877899999999997</v>
      </c>
      <c r="I134">
        <v>20</v>
      </c>
    </row>
    <row r="135" spans="1:9">
      <c r="A135" t="s">
        <v>6</v>
      </c>
      <c r="B135" s="20">
        <v>0.83333333333333337</v>
      </c>
      <c r="C135">
        <v>90.981999999999999</v>
      </c>
      <c r="D135">
        <v>-0.42702800000000002</v>
      </c>
      <c r="E135">
        <v>176.38200000000001</v>
      </c>
      <c r="F135">
        <v>2.8889499999999999</v>
      </c>
      <c r="G135">
        <v>-2.9122699999999999</v>
      </c>
      <c r="H135">
        <v>81.91</v>
      </c>
      <c r="I135">
        <v>20</v>
      </c>
    </row>
    <row r="136" spans="1:9">
      <c r="A136" t="s">
        <v>6</v>
      </c>
      <c r="B136" s="20">
        <v>0.875</v>
      </c>
      <c r="C136">
        <v>91.250399999999999</v>
      </c>
      <c r="D136">
        <v>-3.9170099999999999</v>
      </c>
      <c r="E136">
        <v>-178.02099999999999</v>
      </c>
      <c r="F136">
        <v>2.4480900000000001</v>
      </c>
      <c r="G136">
        <v>-3.6555900000000001</v>
      </c>
      <c r="H136">
        <v>91.685199999999995</v>
      </c>
      <c r="I136">
        <v>20</v>
      </c>
    </row>
    <row r="137" spans="1:9">
      <c r="A137" t="s">
        <v>6</v>
      </c>
      <c r="B137" s="20">
        <v>0.91666666666666663</v>
      </c>
      <c r="C137">
        <v>91.315299999999993</v>
      </c>
      <c r="D137">
        <v>-3.55294</v>
      </c>
      <c r="E137">
        <v>-177.27099999999999</v>
      </c>
      <c r="F137">
        <v>2.4491800000000001</v>
      </c>
      <c r="G137">
        <v>-3.6579199999999998</v>
      </c>
      <c r="H137">
        <v>91.749099999999999</v>
      </c>
      <c r="I137">
        <v>20</v>
      </c>
    </row>
    <row r="138" spans="1:9">
      <c r="A138" t="s">
        <v>6</v>
      </c>
      <c r="B138" s="20">
        <v>0.95833333333333337</v>
      </c>
      <c r="C138">
        <v>91.505200000000002</v>
      </c>
      <c r="D138">
        <v>-5.53294</v>
      </c>
      <c r="E138">
        <v>-172.40600000000001</v>
      </c>
      <c r="F138">
        <v>2.9066800000000002</v>
      </c>
      <c r="G138">
        <v>-4.2234600000000002</v>
      </c>
      <c r="H138">
        <v>102.651</v>
      </c>
      <c r="I138">
        <v>20</v>
      </c>
    </row>
    <row r="139" spans="1:9">
      <c r="A139" t="s">
        <v>6</v>
      </c>
      <c r="B139" s="21">
        <v>1</v>
      </c>
      <c r="C139">
        <v>91.654200000000003</v>
      </c>
      <c r="D139">
        <v>-5.9270100000000001</v>
      </c>
      <c r="E139">
        <v>-171.86799999999999</v>
      </c>
      <c r="F139">
        <v>2.90428</v>
      </c>
      <c r="G139">
        <v>-4.2195200000000002</v>
      </c>
      <c r="H139">
        <v>102.55500000000001</v>
      </c>
      <c r="I139">
        <v>20</v>
      </c>
    </row>
    <row r="140" spans="1:9">
      <c r="A140" t="s">
        <v>6</v>
      </c>
      <c r="B140" s="21">
        <v>1.0416666666666667</v>
      </c>
      <c r="C140">
        <v>91.438299999999998</v>
      </c>
      <c r="D140">
        <v>-7.98841</v>
      </c>
      <c r="E140">
        <v>174.56700000000001</v>
      </c>
      <c r="F140">
        <v>2.73882</v>
      </c>
      <c r="G140">
        <v>-4.9365600000000001</v>
      </c>
      <c r="H140">
        <v>112.736</v>
      </c>
      <c r="I140">
        <v>20</v>
      </c>
    </row>
    <row r="141" spans="1:9">
      <c r="A141" t="s">
        <v>6</v>
      </c>
      <c r="B141" s="21">
        <v>1.0833333333333333</v>
      </c>
      <c r="C141">
        <v>91.488900000000001</v>
      </c>
      <c r="D141">
        <v>-7.8703599999999998</v>
      </c>
      <c r="E141">
        <v>175.09</v>
      </c>
      <c r="F141">
        <v>2.7387600000000001</v>
      </c>
      <c r="G141">
        <v>-4.9373199999999997</v>
      </c>
      <c r="H141">
        <v>112.864</v>
      </c>
      <c r="I141">
        <v>20</v>
      </c>
    </row>
    <row r="142" spans="1:9">
      <c r="A142" t="s">
        <v>6</v>
      </c>
      <c r="B142" s="21">
        <v>1.125</v>
      </c>
      <c r="C142">
        <v>91.739000000000004</v>
      </c>
      <c r="D142">
        <v>-4.8139700000000003</v>
      </c>
      <c r="E142">
        <v>-170.96</v>
      </c>
      <c r="F142">
        <v>3.4320900000000001</v>
      </c>
      <c r="G142">
        <v>-5.6890700000000001</v>
      </c>
      <c r="H142">
        <v>122.83499999999999</v>
      </c>
      <c r="I142">
        <v>20</v>
      </c>
    </row>
    <row r="143" spans="1:9">
      <c r="A143" t="s">
        <v>6</v>
      </c>
      <c r="B143" s="21">
        <v>1.1666666666666667</v>
      </c>
      <c r="C143">
        <v>92.1404</v>
      </c>
      <c r="D143">
        <v>-6.3965199999999998</v>
      </c>
      <c r="E143">
        <v>-169.87299999999999</v>
      </c>
      <c r="F143">
        <v>3.4255900000000001</v>
      </c>
      <c r="G143">
        <v>-5.6760200000000003</v>
      </c>
      <c r="H143">
        <v>122.4</v>
      </c>
      <c r="I143">
        <v>20</v>
      </c>
    </row>
    <row r="144" spans="1:9">
      <c r="A144" t="s">
        <v>6</v>
      </c>
      <c r="B144" s="21">
        <v>1.2083333333333333</v>
      </c>
      <c r="C144">
        <v>91.305700000000002</v>
      </c>
      <c r="D144">
        <v>4.1444099999999997</v>
      </c>
      <c r="E144">
        <v>-170.768</v>
      </c>
      <c r="F144">
        <v>7.31081</v>
      </c>
      <c r="G144">
        <v>6.0419400000000003</v>
      </c>
      <c r="H144">
        <v>134.142</v>
      </c>
      <c r="I144">
        <v>20</v>
      </c>
    </row>
    <row r="145" spans="1:9">
      <c r="A145" t="s">
        <v>6</v>
      </c>
      <c r="B145" s="21">
        <v>1.25</v>
      </c>
      <c r="C145">
        <v>91.372600000000006</v>
      </c>
      <c r="D145">
        <v>4.2594200000000004</v>
      </c>
      <c r="E145">
        <v>-170.351</v>
      </c>
      <c r="F145">
        <v>7.3019400000000001</v>
      </c>
      <c r="G145">
        <v>6.0345300000000002</v>
      </c>
      <c r="H145">
        <v>133.97499999999999</v>
      </c>
      <c r="I145">
        <v>20</v>
      </c>
    </row>
    <row r="146" spans="1:9">
      <c r="A146" t="s">
        <v>6</v>
      </c>
      <c r="B146" s="21">
        <v>1.2916666666666667</v>
      </c>
      <c r="C146">
        <v>92.034499999999994</v>
      </c>
      <c r="D146">
        <v>-8.8625100000000003</v>
      </c>
      <c r="E146">
        <v>-166.726</v>
      </c>
      <c r="F146">
        <v>7.2929700000000004</v>
      </c>
      <c r="G146">
        <v>6.5236799999999997</v>
      </c>
      <c r="H146">
        <v>143.029</v>
      </c>
      <c r="I146">
        <v>20</v>
      </c>
    </row>
    <row r="147" spans="1:9">
      <c r="A147" t="s">
        <v>6</v>
      </c>
      <c r="B147" s="21">
        <v>1.3333333333333333</v>
      </c>
      <c r="C147">
        <v>92.339100000000002</v>
      </c>
      <c r="D147">
        <v>-10.0075</v>
      </c>
      <c r="E147">
        <v>-166.22</v>
      </c>
      <c r="F147">
        <v>7.2731700000000004</v>
      </c>
      <c r="G147">
        <v>6.5014900000000004</v>
      </c>
      <c r="H147">
        <v>142.541</v>
      </c>
      <c r="I147">
        <v>20</v>
      </c>
    </row>
    <row r="148" spans="1:9">
      <c r="A148" t="s">
        <v>6</v>
      </c>
      <c r="B148" s="21">
        <v>1.375</v>
      </c>
      <c r="C148">
        <v>89.855999999999995</v>
      </c>
      <c r="D148">
        <v>8.1908100000000008</v>
      </c>
      <c r="E148">
        <v>-171.315</v>
      </c>
      <c r="F148">
        <v>8.4281000000000006</v>
      </c>
      <c r="G148">
        <v>6.5876799999999998</v>
      </c>
      <c r="H148">
        <v>152.67699999999999</v>
      </c>
      <c r="I148">
        <v>20</v>
      </c>
    </row>
    <row r="149" spans="1:9">
      <c r="A149" t="s">
        <v>6</v>
      </c>
      <c r="B149" s="21">
        <v>1.4166666666666667</v>
      </c>
      <c r="C149">
        <v>90.335800000000006</v>
      </c>
      <c r="D149">
        <v>5.9566999999999997</v>
      </c>
      <c r="E149">
        <v>-173.74199999999999</v>
      </c>
      <c r="F149">
        <v>8.4853000000000005</v>
      </c>
      <c r="G149">
        <v>6.6314399999999996</v>
      </c>
      <c r="H149">
        <v>153.6</v>
      </c>
      <c r="I149">
        <v>20</v>
      </c>
    </row>
    <row r="151" spans="1:9">
      <c r="A151" t="s">
        <v>0</v>
      </c>
      <c r="B151" t="s">
        <v>1</v>
      </c>
      <c r="C151" t="s">
        <v>36</v>
      </c>
      <c r="D151" t="s">
        <v>3</v>
      </c>
      <c r="E151" t="s">
        <v>28</v>
      </c>
      <c r="F151" t="s">
        <v>32</v>
      </c>
    </row>
    <row r="152" spans="1:9">
      <c r="A152" t="s">
        <v>6</v>
      </c>
      <c r="B152" s="20">
        <v>4.1666666666666664E-2</v>
      </c>
      <c r="C152">
        <v>91.111800000000002</v>
      </c>
      <c r="D152">
        <v>-2.5</v>
      </c>
      <c r="E152">
        <v>178.95099999999999</v>
      </c>
      <c r="F152">
        <v>1.1725000000000001</v>
      </c>
      <c r="G152">
        <v>-0.101045</v>
      </c>
      <c r="H152">
        <v>36.150700000000001</v>
      </c>
      <c r="I152">
        <v>20</v>
      </c>
    </row>
    <row r="153" spans="1:9">
      <c r="A153" t="s">
        <v>6</v>
      </c>
      <c r="B153" s="20">
        <v>8.3333333333333329E-2</v>
      </c>
      <c r="C153">
        <v>91.115099999999998</v>
      </c>
      <c r="D153">
        <v>-2.1052200000000001</v>
      </c>
      <c r="E153">
        <v>179.07900000000001</v>
      </c>
      <c r="F153">
        <v>1.1709499999999999</v>
      </c>
      <c r="G153">
        <v>-9.7244300000000006E-2</v>
      </c>
      <c r="H153">
        <v>36.135800000000003</v>
      </c>
      <c r="I153">
        <v>20</v>
      </c>
    </row>
    <row r="154" spans="1:9">
      <c r="A154" t="s">
        <v>6</v>
      </c>
      <c r="B154" s="20">
        <v>0.125</v>
      </c>
      <c r="C154">
        <v>91.134</v>
      </c>
      <c r="D154">
        <v>-1.97438</v>
      </c>
      <c r="E154">
        <v>179.19399999999999</v>
      </c>
      <c r="F154">
        <v>1.17065</v>
      </c>
      <c r="G154">
        <v>-9.5502799999999999E-2</v>
      </c>
      <c r="H154">
        <v>36.135300000000001</v>
      </c>
      <c r="I154">
        <v>20</v>
      </c>
    </row>
    <row r="155" spans="1:9">
      <c r="A155" t="s">
        <v>6</v>
      </c>
      <c r="B155" s="20">
        <v>0.16666666666666666</v>
      </c>
      <c r="C155">
        <v>91.238</v>
      </c>
      <c r="D155">
        <v>-0.87160899999999997</v>
      </c>
      <c r="E155">
        <v>179.137</v>
      </c>
      <c r="F155">
        <v>2.21441</v>
      </c>
      <c r="G155">
        <v>-0.41924800000000001</v>
      </c>
      <c r="H155">
        <v>41.082999999999998</v>
      </c>
      <c r="I155">
        <v>20</v>
      </c>
    </row>
    <row r="156" spans="1:9">
      <c r="A156" t="s">
        <v>6</v>
      </c>
      <c r="B156" s="20">
        <v>0.20833333333333334</v>
      </c>
      <c r="C156">
        <v>91.2316</v>
      </c>
      <c r="D156">
        <v>-0.78986599999999996</v>
      </c>
      <c r="E156">
        <v>179.012</v>
      </c>
      <c r="F156">
        <v>2.2166899999999998</v>
      </c>
      <c r="G156">
        <v>-0.41820099999999999</v>
      </c>
      <c r="H156">
        <v>41.084899999999998</v>
      </c>
      <c r="I156">
        <v>20</v>
      </c>
    </row>
    <row r="157" spans="1:9">
      <c r="A157" t="s">
        <v>6</v>
      </c>
      <c r="B157" s="20">
        <v>0.25</v>
      </c>
      <c r="C157">
        <v>91.253200000000007</v>
      </c>
      <c r="D157">
        <v>-0.79664999999999997</v>
      </c>
      <c r="E157">
        <v>179.09</v>
      </c>
      <c r="F157">
        <v>2.21563</v>
      </c>
      <c r="G157">
        <v>-0.41840899999999998</v>
      </c>
      <c r="H157">
        <v>41.083199999999998</v>
      </c>
      <c r="I157">
        <v>20</v>
      </c>
    </row>
    <row r="158" spans="1:9">
      <c r="A158" t="s">
        <v>6</v>
      </c>
      <c r="B158" s="20">
        <v>0.29166666666666669</v>
      </c>
      <c r="C158">
        <v>91.153999999999996</v>
      </c>
      <c r="D158">
        <v>-2.5628000000000002</v>
      </c>
      <c r="E158">
        <v>-179.83099999999999</v>
      </c>
      <c r="F158">
        <v>2.4757400000000001</v>
      </c>
      <c r="G158">
        <v>-0.82182299999999997</v>
      </c>
      <c r="H158">
        <v>46.309699999999999</v>
      </c>
      <c r="I158">
        <v>20</v>
      </c>
    </row>
    <row r="159" spans="1:9">
      <c r="A159" t="s">
        <v>6</v>
      </c>
      <c r="B159" s="20">
        <v>0.33333333333333331</v>
      </c>
      <c r="C159">
        <v>91.160700000000006</v>
      </c>
      <c r="D159">
        <v>-2.0236000000000001</v>
      </c>
      <c r="E159">
        <v>-179.76400000000001</v>
      </c>
      <c r="F159">
        <v>2.4787699999999999</v>
      </c>
      <c r="G159">
        <v>-0.81616599999999995</v>
      </c>
      <c r="H159">
        <v>46.321100000000001</v>
      </c>
      <c r="I159">
        <v>20</v>
      </c>
    </row>
    <row r="160" spans="1:9">
      <c r="A160" t="s">
        <v>6</v>
      </c>
      <c r="B160" s="20">
        <v>0.375</v>
      </c>
      <c r="C160">
        <v>91.1404</v>
      </c>
      <c r="D160">
        <v>-2.5707399999999998</v>
      </c>
      <c r="E160">
        <v>-179.84800000000001</v>
      </c>
      <c r="F160">
        <v>2.4742700000000002</v>
      </c>
      <c r="G160">
        <v>-0.82042199999999998</v>
      </c>
      <c r="H160">
        <v>46.278199999999998</v>
      </c>
      <c r="I160">
        <v>20</v>
      </c>
    </row>
    <row r="161" spans="1:9">
      <c r="A161" t="s">
        <v>6</v>
      </c>
      <c r="B161" s="20">
        <v>0.41666666666666669</v>
      </c>
      <c r="C161">
        <v>91.168599999999998</v>
      </c>
      <c r="D161">
        <v>-2.1745399999999999</v>
      </c>
      <c r="E161">
        <v>178.99600000000001</v>
      </c>
      <c r="F161">
        <v>3.2120600000000001</v>
      </c>
      <c r="G161">
        <v>-1.1347700000000001</v>
      </c>
      <c r="H161">
        <v>51.4191</v>
      </c>
      <c r="I161">
        <v>20</v>
      </c>
    </row>
    <row r="162" spans="1:9">
      <c r="A162" t="s">
        <v>6</v>
      </c>
      <c r="B162" s="20">
        <v>0.45833333333333331</v>
      </c>
      <c r="C162">
        <v>91.169799999999995</v>
      </c>
      <c r="D162">
        <v>-2.4567199999999998</v>
      </c>
      <c r="E162">
        <v>179.04900000000001</v>
      </c>
      <c r="F162">
        <v>3.2098499999999999</v>
      </c>
      <c r="G162">
        <v>-1.13462</v>
      </c>
      <c r="H162">
        <v>51.374699999999997</v>
      </c>
      <c r="I162">
        <v>20</v>
      </c>
    </row>
    <row r="163" spans="1:9">
      <c r="A163" t="s">
        <v>6</v>
      </c>
      <c r="B163" s="20">
        <v>0.5</v>
      </c>
      <c r="C163">
        <v>91.164400000000001</v>
      </c>
      <c r="D163">
        <v>-2.3727800000000001</v>
      </c>
      <c r="E163">
        <v>179.14</v>
      </c>
      <c r="F163">
        <v>3.2103600000000001</v>
      </c>
      <c r="G163">
        <v>-1.1330100000000001</v>
      </c>
      <c r="H163">
        <v>51.385199999999998</v>
      </c>
      <c r="I163">
        <v>20</v>
      </c>
    </row>
    <row r="164" spans="1:9">
      <c r="A164" t="s">
        <v>6</v>
      </c>
      <c r="B164" s="20">
        <v>0.54166666666666663</v>
      </c>
      <c r="C164">
        <v>91.072999999999993</v>
      </c>
      <c r="D164">
        <v>-0.87842500000000001</v>
      </c>
      <c r="E164">
        <v>179.904</v>
      </c>
      <c r="F164">
        <v>4.9592000000000001</v>
      </c>
      <c r="G164">
        <v>-1.15208</v>
      </c>
      <c r="H164">
        <v>56.867400000000004</v>
      </c>
      <c r="I164">
        <v>20</v>
      </c>
    </row>
    <row r="165" spans="1:9">
      <c r="A165" t="s">
        <v>6</v>
      </c>
      <c r="B165" s="20">
        <v>0.58333333333333337</v>
      </c>
      <c r="C165">
        <v>91.048299999999998</v>
      </c>
      <c r="D165">
        <v>-0.572322</v>
      </c>
      <c r="E165">
        <v>-179.79400000000001</v>
      </c>
      <c r="F165">
        <v>4.9548500000000004</v>
      </c>
      <c r="G165">
        <v>-1.1515899999999999</v>
      </c>
      <c r="H165">
        <v>56.869700000000002</v>
      </c>
      <c r="I165">
        <v>20</v>
      </c>
    </row>
    <row r="166" spans="1:9">
      <c r="A166" t="s">
        <v>6</v>
      </c>
      <c r="B166" s="20">
        <v>0.625</v>
      </c>
      <c r="C166">
        <v>91.140100000000004</v>
      </c>
      <c r="D166">
        <v>-4.3819999999999997</v>
      </c>
      <c r="E166">
        <v>178.47200000000001</v>
      </c>
      <c r="F166">
        <v>3.04474</v>
      </c>
      <c r="G166">
        <v>-1.71993</v>
      </c>
      <c r="H166">
        <v>61.430199999999999</v>
      </c>
      <c r="I166">
        <v>20</v>
      </c>
    </row>
    <row r="167" spans="1:9">
      <c r="A167" t="s">
        <v>6</v>
      </c>
      <c r="B167" s="20">
        <v>0.66666666666666663</v>
      </c>
      <c r="C167">
        <v>91.169399999999996</v>
      </c>
      <c r="D167">
        <v>-4.1213600000000001</v>
      </c>
      <c r="E167">
        <v>178.541</v>
      </c>
      <c r="F167">
        <v>3.0456799999999999</v>
      </c>
      <c r="G167">
        <v>-1.7201900000000001</v>
      </c>
      <c r="H167">
        <v>61.445700000000002</v>
      </c>
      <c r="I167">
        <v>20</v>
      </c>
    </row>
    <row r="168" spans="1:9">
      <c r="A168" t="s">
        <v>6</v>
      </c>
      <c r="B168" s="20">
        <v>0.70833333333333337</v>
      </c>
      <c r="C168">
        <v>91.292299999999997</v>
      </c>
      <c r="D168">
        <v>-2.7867000000000002</v>
      </c>
      <c r="E168">
        <v>-178.077</v>
      </c>
      <c r="F168">
        <v>3.4346299999999998</v>
      </c>
      <c r="G168">
        <v>-2.3276400000000002</v>
      </c>
      <c r="H168">
        <v>71.571100000000001</v>
      </c>
      <c r="I168">
        <v>20</v>
      </c>
    </row>
    <row r="169" spans="1:9">
      <c r="A169" t="s">
        <v>6</v>
      </c>
      <c r="B169" s="20">
        <v>0.75</v>
      </c>
      <c r="C169">
        <v>91.260999999999996</v>
      </c>
      <c r="D169">
        <v>-1.12649</v>
      </c>
      <c r="E169">
        <v>-176.971</v>
      </c>
      <c r="F169">
        <v>3.4321299999999999</v>
      </c>
      <c r="G169">
        <v>-2.3214600000000001</v>
      </c>
      <c r="H169">
        <v>71.665300000000002</v>
      </c>
      <c r="I169">
        <v>20</v>
      </c>
    </row>
    <row r="170" spans="1:9">
      <c r="A170" t="s">
        <v>6</v>
      </c>
      <c r="B170" s="20">
        <v>0.79166666666666663</v>
      </c>
      <c r="C170">
        <v>90.994200000000006</v>
      </c>
      <c r="D170">
        <v>-1.10808</v>
      </c>
      <c r="E170">
        <v>177.01599999999999</v>
      </c>
      <c r="F170">
        <v>2.88165</v>
      </c>
      <c r="G170">
        <v>-2.9154399999999998</v>
      </c>
      <c r="H170">
        <v>81.877899999999997</v>
      </c>
      <c r="I170">
        <v>20</v>
      </c>
    </row>
    <row r="171" spans="1:9">
      <c r="A171" t="s">
        <v>6</v>
      </c>
      <c r="B171" s="20">
        <v>0.83333333333333337</v>
      </c>
      <c r="C171">
        <v>90.981999999999999</v>
      </c>
      <c r="D171">
        <v>-0.42702800000000002</v>
      </c>
      <c r="E171">
        <v>176.38200000000001</v>
      </c>
      <c r="F171">
        <v>2.8889499999999999</v>
      </c>
      <c r="G171">
        <v>-2.9122699999999999</v>
      </c>
      <c r="H171">
        <v>81.91</v>
      </c>
      <c r="I171">
        <v>20</v>
      </c>
    </row>
    <row r="172" spans="1:9">
      <c r="A172" t="s">
        <v>6</v>
      </c>
      <c r="B172" s="20">
        <v>0.875</v>
      </c>
      <c r="C172">
        <v>91.250399999999999</v>
      </c>
      <c r="D172">
        <v>-3.9170099999999999</v>
      </c>
      <c r="E172">
        <v>-178.02099999999999</v>
      </c>
      <c r="F172">
        <v>2.4480900000000001</v>
      </c>
      <c r="G172">
        <v>-3.6555900000000001</v>
      </c>
      <c r="H172">
        <v>91.685199999999995</v>
      </c>
      <c r="I172">
        <v>20</v>
      </c>
    </row>
    <row r="173" spans="1:9">
      <c r="A173" t="s">
        <v>6</v>
      </c>
      <c r="B173" s="20">
        <v>0.91666666666666663</v>
      </c>
      <c r="C173">
        <v>91.315299999999993</v>
      </c>
      <c r="D173">
        <v>-3.55294</v>
      </c>
      <c r="E173">
        <v>-177.27099999999999</v>
      </c>
      <c r="F173">
        <v>2.4491800000000001</v>
      </c>
      <c r="G173">
        <v>-3.6579199999999998</v>
      </c>
      <c r="H173">
        <v>91.749099999999999</v>
      </c>
      <c r="I173">
        <v>20</v>
      </c>
    </row>
    <row r="174" spans="1:9">
      <c r="A174" t="s">
        <v>6</v>
      </c>
      <c r="B174" s="20">
        <v>0.95833333333333337</v>
      </c>
      <c r="C174">
        <v>91.505200000000002</v>
      </c>
      <c r="D174">
        <v>-5.53294</v>
      </c>
      <c r="E174">
        <v>-172.40600000000001</v>
      </c>
      <c r="F174">
        <v>2.9066800000000002</v>
      </c>
      <c r="G174">
        <v>-4.2234600000000002</v>
      </c>
      <c r="H174">
        <v>102.651</v>
      </c>
      <c r="I174">
        <v>20</v>
      </c>
    </row>
    <row r="175" spans="1:9">
      <c r="A175" t="s">
        <v>6</v>
      </c>
      <c r="B175" s="21">
        <v>1</v>
      </c>
      <c r="C175">
        <v>91.654200000000003</v>
      </c>
      <c r="D175">
        <v>-5.9270100000000001</v>
      </c>
      <c r="E175">
        <v>-171.86799999999999</v>
      </c>
      <c r="F175">
        <v>2.90428</v>
      </c>
      <c r="G175">
        <v>-4.2195200000000002</v>
      </c>
      <c r="H175">
        <v>102.55500000000001</v>
      </c>
      <c r="I175">
        <v>20</v>
      </c>
    </row>
    <row r="176" spans="1:9">
      <c r="A176" t="s">
        <v>6</v>
      </c>
      <c r="B176" s="21">
        <v>1.0416666666666667</v>
      </c>
      <c r="C176">
        <v>91.438299999999998</v>
      </c>
      <c r="D176">
        <v>-7.98841</v>
      </c>
      <c r="E176">
        <v>174.56700000000001</v>
      </c>
      <c r="F176">
        <v>2.73882</v>
      </c>
      <c r="G176">
        <v>-4.9365600000000001</v>
      </c>
      <c r="H176">
        <v>112.736</v>
      </c>
      <c r="I176">
        <v>20</v>
      </c>
    </row>
    <row r="177" spans="1:9">
      <c r="A177" t="s">
        <v>6</v>
      </c>
      <c r="B177" s="21">
        <v>1.0833333333333333</v>
      </c>
      <c r="C177">
        <v>91.488900000000001</v>
      </c>
      <c r="D177">
        <v>-7.8703599999999998</v>
      </c>
      <c r="E177">
        <v>175.09</v>
      </c>
      <c r="F177">
        <v>2.7387600000000001</v>
      </c>
      <c r="G177">
        <v>-4.9373199999999997</v>
      </c>
      <c r="H177">
        <v>112.864</v>
      </c>
      <c r="I177">
        <v>20</v>
      </c>
    </row>
    <row r="178" spans="1:9">
      <c r="A178" t="s">
        <v>6</v>
      </c>
      <c r="B178" s="21">
        <v>1.125</v>
      </c>
      <c r="C178">
        <v>91.739000000000004</v>
      </c>
      <c r="D178">
        <v>-4.8139700000000003</v>
      </c>
      <c r="E178">
        <v>-170.96</v>
      </c>
      <c r="F178">
        <v>3.4320900000000001</v>
      </c>
      <c r="G178">
        <v>-5.6890700000000001</v>
      </c>
      <c r="H178">
        <v>122.83499999999999</v>
      </c>
      <c r="I178">
        <v>20</v>
      </c>
    </row>
    <row r="179" spans="1:9">
      <c r="A179" t="s">
        <v>6</v>
      </c>
      <c r="B179" s="21">
        <v>1.1666666666666667</v>
      </c>
      <c r="C179">
        <v>92.1404</v>
      </c>
      <c r="D179">
        <v>-6.3965199999999998</v>
      </c>
      <c r="E179">
        <v>-169.87299999999999</v>
      </c>
      <c r="F179">
        <v>3.4255900000000001</v>
      </c>
      <c r="G179">
        <v>-5.6760200000000003</v>
      </c>
      <c r="H179">
        <v>122.4</v>
      </c>
      <c r="I179">
        <v>20</v>
      </c>
    </row>
    <row r="180" spans="1:9">
      <c r="A180" t="s">
        <v>6</v>
      </c>
      <c r="B180" s="21">
        <v>1.2083333333333333</v>
      </c>
      <c r="C180">
        <v>91.305700000000002</v>
      </c>
      <c r="D180">
        <v>4.1444099999999997</v>
      </c>
      <c r="E180">
        <v>-170.768</v>
      </c>
      <c r="F180">
        <v>7.31081</v>
      </c>
      <c r="G180">
        <v>6.0419400000000003</v>
      </c>
      <c r="H180">
        <v>134.142</v>
      </c>
      <c r="I180">
        <v>20</v>
      </c>
    </row>
    <row r="181" spans="1:9">
      <c r="A181" t="s">
        <v>6</v>
      </c>
      <c r="B181" s="21">
        <v>1.25</v>
      </c>
      <c r="C181">
        <v>91.372600000000006</v>
      </c>
      <c r="D181">
        <v>4.2594200000000004</v>
      </c>
      <c r="E181">
        <v>-170.351</v>
      </c>
      <c r="F181">
        <v>7.3019400000000001</v>
      </c>
      <c r="G181">
        <v>6.0345300000000002</v>
      </c>
      <c r="H181">
        <v>133.97499999999999</v>
      </c>
      <c r="I181">
        <v>20</v>
      </c>
    </row>
    <row r="182" spans="1:9">
      <c r="A182" t="s">
        <v>6</v>
      </c>
      <c r="B182" s="21">
        <v>1.2916666666666667</v>
      </c>
      <c r="C182">
        <v>92.034499999999994</v>
      </c>
      <c r="D182">
        <v>-8.8625100000000003</v>
      </c>
      <c r="E182">
        <v>-166.726</v>
      </c>
      <c r="F182">
        <v>7.2929700000000004</v>
      </c>
      <c r="G182">
        <v>6.5236799999999997</v>
      </c>
      <c r="H182">
        <v>143.029</v>
      </c>
      <c r="I182">
        <v>20</v>
      </c>
    </row>
    <row r="183" spans="1:9">
      <c r="A183" t="s">
        <v>6</v>
      </c>
      <c r="B183" s="21">
        <v>1.3333333333333333</v>
      </c>
      <c r="C183">
        <v>92.339100000000002</v>
      </c>
      <c r="D183">
        <v>-10.0075</v>
      </c>
      <c r="E183">
        <v>-166.22</v>
      </c>
      <c r="F183">
        <v>7.2731700000000004</v>
      </c>
      <c r="G183">
        <v>6.5014900000000004</v>
      </c>
      <c r="H183">
        <v>142.541</v>
      </c>
      <c r="I183">
        <v>20</v>
      </c>
    </row>
    <row r="184" spans="1:9">
      <c r="A184" t="s">
        <v>6</v>
      </c>
      <c r="B184" s="21">
        <v>1.375</v>
      </c>
      <c r="C184">
        <v>89.855999999999995</v>
      </c>
      <c r="D184">
        <v>8.1908100000000008</v>
      </c>
      <c r="E184">
        <v>-171.315</v>
      </c>
      <c r="F184">
        <v>8.4281000000000006</v>
      </c>
      <c r="G184">
        <v>6.5876799999999998</v>
      </c>
      <c r="H184">
        <v>152.67699999999999</v>
      </c>
      <c r="I184">
        <v>20</v>
      </c>
    </row>
    <row r="185" spans="1:9">
      <c r="A185" t="s">
        <v>6</v>
      </c>
      <c r="B185" s="21">
        <v>1.4166666666666667</v>
      </c>
      <c r="C185">
        <v>90.335800000000006</v>
      </c>
      <c r="D185">
        <v>5.9566999999999997</v>
      </c>
      <c r="E185">
        <v>-173.74199999999999</v>
      </c>
      <c r="F185">
        <v>8.4853000000000005</v>
      </c>
      <c r="G185">
        <v>6.6314399999999996</v>
      </c>
      <c r="H185">
        <v>153.6</v>
      </c>
      <c r="I185">
        <v>20</v>
      </c>
    </row>
    <row r="187" spans="1:9">
      <c r="A187" t="s">
        <v>0</v>
      </c>
      <c r="B187" t="s">
        <v>1</v>
      </c>
      <c r="C187" t="s">
        <v>31</v>
      </c>
      <c r="D187" t="s">
        <v>3</v>
      </c>
      <c r="E187" t="s">
        <v>28</v>
      </c>
      <c r="F187" t="s">
        <v>32</v>
      </c>
    </row>
    <row r="188" spans="1:9">
      <c r="A188" t="s">
        <v>6</v>
      </c>
      <c r="B188" s="20">
        <v>4.1666666666666664E-2</v>
      </c>
      <c r="C188">
        <v>90.781700000000001</v>
      </c>
      <c r="D188">
        <v>-1.44407</v>
      </c>
      <c r="E188">
        <v>144.869</v>
      </c>
      <c r="F188">
        <v>1.76328</v>
      </c>
      <c r="G188">
        <v>0.14255300000000001</v>
      </c>
      <c r="H188">
        <v>27.394300000000001</v>
      </c>
      <c r="I188">
        <v>20</v>
      </c>
    </row>
    <row r="189" spans="1:9">
      <c r="A189" t="s">
        <v>6</v>
      </c>
      <c r="B189" s="20">
        <v>8.3333333333333329E-2</v>
      </c>
      <c r="C189">
        <v>90.794600000000003</v>
      </c>
      <c r="D189">
        <v>-1.41269</v>
      </c>
      <c r="E189">
        <v>144.90600000000001</v>
      </c>
      <c r="F189">
        <v>1.76309</v>
      </c>
      <c r="G189">
        <v>0.14211799999999999</v>
      </c>
      <c r="H189">
        <v>27.383900000000001</v>
      </c>
      <c r="I189">
        <v>20</v>
      </c>
    </row>
    <row r="190" spans="1:9">
      <c r="A190" t="s">
        <v>6</v>
      </c>
      <c r="B190" s="20">
        <v>0.125</v>
      </c>
      <c r="C190">
        <v>90.818100000000001</v>
      </c>
      <c r="D190">
        <v>-1.38565</v>
      </c>
      <c r="E190">
        <v>144.87700000000001</v>
      </c>
      <c r="F190">
        <v>1.7638100000000001</v>
      </c>
      <c r="G190">
        <v>0.14277500000000001</v>
      </c>
      <c r="H190">
        <v>27.375900000000001</v>
      </c>
      <c r="I190">
        <v>20</v>
      </c>
    </row>
    <row r="191" spans="1:9">
      <c r="A191" t="s">
        <v>6</v>
      </c>
      <c r="B191" s="20">
        <v>0.16666666666666666</v>
      </c>
      <c r="C191">
        <v>90.959199999999996</v>
      </c>
      <c r="D191">
        <v>-0.54301500000000003</v>
      </c>
      <c r="E191">
        <v>145.17699999999999</v>
      </c>
      <c r="F191">
        <v>2.5724300000000002</v>
      </c>
      <c r="G191">
        <v>-0.15765799999999999</v>
      </c>
      <c r="H191">
        <v>30.997499999999999</v>
      </c>
      <c r="I191">
        <v>20</v>
      </c>
    </row>
    <row r="192" spans="1:9">
      <c r="A192" t="s">
        <v>6</v>
      </c>
      <c r="B192" s="20">
        <v>0.20833333333333334</v>
      </c>
      <c r="C192">
        <v>90.948899999999995</v>
      </c>
      <c r="D192">
        <v>-0.57948200000000005</v>
      </c>
      <c r="E192">
        <v>145.131</v>
      </c>
      <c r="F192">
        <v>2.5731299999999999</v>
      </c>
      <c r="G192">
        <v>-0.157832</v>
      </c>
      <c r="H192">
        <v>30.992999999999999</v>
      </c>
      <c r="I192">
        <v>20</v>
      </c>
    </row>
    <row r="193" spans="1:9">
      <c r="A193" t="s">
        <v>6</v>
      </c>
      <c r="B193" s="20">
        <v>0.25</v>
      </c>
      <c r="C193">
        <v>90.976500000000001</v>
      </c>
      <c r="D193">
        <v>-0.53934000000000004</v>
      </c>
      <c r="E193">
        <v>145.16499999999999</v>
      </c>
      <c r="F193">
        <v>2.57321</v>
      </c>
      <c r="G193">
        <v>-0.157468</v>
      </c>
      <c r="H193">
        <v>30.9983</v>
      </c>
      <c r="I193">
        <v>20</v>
      </c>
    </row>
    <row r="194" spans="1:9">
      <c r="A194" t="s">
        <v>6</v>
      </c>
      <c r="B194" s="20">
        <v>0.29166666666666669</v>
      </c>
      <c r="C194">
        <v>90.744799999999998</v>
      </c>
      <c r="D194">
        <v>-0.17558699999999999</v>
      </c>
      <c r="E194">
        <v>144.63399999999999</v>
      </c>
      <c r="F194">
        <v>2.8088099999999998</v>
      </c>
      <c r="G194">
        <v>-0.51388599999999995</v>
      </c>
      <c r="H194">
        <v>34.838999999999999</v>
      </c>
      <c r="I194">
        <v>20</v>
      </c>
    </row>
    <row r="195" spans="1:9">
      <c r="A195" t="s">
        <v>6</v>
      </c>
      <c r="B195" s="20">
        <v>0.33333333333333331</v>
      </c>
      <c r="C195">
        <v>90.778999999999996</v>
      </c>
      <c r="D195">
        <v>-0.116701</v>
      </c>
      <c r="E195">
        <v>144.64599999999999</v>
      </c>
      <c r="F195">
        <v>2.8111999999999999</v>
      </c>
      <c r="G195">
        <v>-0.51230500000000001</v>
      </c>
      <c r="H195">
        <v>34.8401</v>
      </c>
      <c r="I195">
        <v>20</v>
      </c>
    </row>
    <row r="196" spans="1:9">
      <c r="A196" t="s">
        <v>6</v>
      </c>
      <c r="B196" s="20">
        <v>0.375</v>
      </c>
      <c r="C196">
        <v>90.734700000000004</v>
      </c>
      <c r="D196">
        <v>-0.17083799999999999</v>
      </c>
      <c r="E196">
        <v>144.708</v>
      </c>
      <c r="F196">
        <v>2.8081999999999998</v>
      </c>
      <c r="G196">
        <v>-0.51287499999999997</v>
      </c>
      <c r="H196">
        <v>34.833300000000001</v>
      </c>
      <c r="I196">
        <v>20</v>
      </c>
    </row>
    <row r="197" spans="1:9">
      <c r="A197" t="s">
        <v>6</v>
      </c>
      <c r="B197" s="20">
        <v>0.41666666666666669</v>
      </c>
      <c r="C197">
        <v>90.755300000000005</v>
      </c>
      <c r="D197">
        <v>6.8408300000000005E-2</v>
      </c>
      <c r="E197">
        <v>144.66499999999999</v>
      </c>
      <c r="F197">
        <v>3.39385</v>
      </c>
      <c r="G197">
        <v>-0.80154599999999998</v>
      </c>
      <c r="H197">
        <v>38.629899999999999</v>
      </c>
      <c r="I197">
        <v>20</v>
      </c>
    </row>
    <row r="198" spans="1:9">
      <c r="A198" t="s">
        <v>6</v>
      </c>
      <c r="B198" s="20">
        <v>0.45833333333333331</v>
      </c>
      <c r="C198">
        <v>90.752600000000001</v>
      </c>
      <c r="D198">
        <v>8.6823300000000006E-2</v>
      </c>
      <c r="E198">
        <v>144.70400000000001</v>
      </c>
      <c r="F198">
        <v>3.39323</v>
      </c>
      <c r="G198">
        <v>-0.79951499999999998</v>
      </c>
      <c r="H198">
        <v>38.612900000000003</v>
      </c>
      <c r="I198">
        <v>20</v>
      </c>
    </row>
    <row r="199" spans="1:9">
      <c r="A199" t="s">
        <v>6</v>
      </c>
      <c r="B199" s="20">
        <v>0.5</v>
      </c>
      <c r="C199">
        <v>90.748599999999996</v>
      </c>
      <c r="D199">
        <v>9.4338199999999997E-2</v>
      </c>
      <c r="E199">
        <v>144.67500000000001</v>
      </c>
      <c r="F199">
        <v>3.3935399999999998</v>
      </c>
      <c r="G199">
        <v>-0.79823</v>
      </c>
      <c r="H199">
        <v>38.609000000000002</v>
      </c>
      <c r="I199">
        <v>20</v>
      </c>
    </row>
    <row r="200" spans="1:9">
      <c r="A200" t="s">
        <v>6</v>
      </c>
      <c r="B200" s="20">
        <v>0.54166666666666663</v>
      </c>
      <c r="C200">
        <v>90.701499999999996</v>
      </c>
      <c r="D200">
        <v>6.1460800000000003E-2</v>
      </c>
      <c r="E200">
        <v>145.57599999999999</v>
      </c>
      <c r="F200">
        <v>4.7493699999999999</v>
      </c>
      <c r="G200">
        <v>-0.79542599999999997</v>
      </c>
      <c r="H200">
        <v>42.580500000000001</v>
      </c>
      <c r="I200">
        <v>20</v>
      </c>
    </row>
    <row r="201" spans="1:9">
      <c r="A201" t="s">
        <v>6</v>
      </c>
      <c r="B201" s="20">
        <v>0.58333333333333337</v>
      </c>
      <c r="C201">
        <v>90.702100000000002</v>
      </c>
      <c r="D201">
        <v>0.14787800000000001</v>
      </c>
      <c r="E201">
        <v>145.57499999999999</v>
      </c>
      <c r="F201">
        <v>4.7462900000000001</v>
      </c>
      <c r="G201">
        <v>-0.79632599999999998</v>
      </c>
      <c r="H201">
        <v>42.566899999999997</v>
      </c>
      <c r="I201">
        <v>20</v>
      </c>
    </row>
    <row r="202" spans="1:9">
      <c r="A202" t="s">
        <v>6</v>
      </c>
      <c r="B202" s="20">
        <v>0.625</v>
      </c>
      <c r="C202">
        <v>90.573099999999997</v>
      </c>
      <c r="D202">
        <v>-6.63995E-2</v>
      </c>
      <c r="E202">
        <v>143.46299999999999</v>
      </c>
      <c r="F202">
        <v>3.3559000000000001</v>
      </c>
      <c r="G202">
        <v>-1.3185800000000001</v>
      </c>
      <c r="H202">
        <v>46.076799999999999</v>
      </c>
      <c r="I202">
        <v>20</v>
      </c>
    </row>
    <row r="203" spans="1:9">
      <c r="A203" t="s">
        <v>6</v>
      </c>
      <c r="B203" s="20">
        <v>0.66666666666666663</v>
      </c>
      <c r="C203">
        <v>90.606300000000005</v>
      </c>
      <c r="D203">
        <v>-3.6184099999999997E-2</v>
      </c>
      <c r="E203">
        <v>143.42099999999999</v>
      </c>
      <c r="F203">
        <v>3.3557700000000001</v>
      </c>
      <c r="G203">
        <v>-1.3195399999999999</v>
      </c>
      <c r="H203">
        <v>46.064599999999999</v>
      </c>
      <c r="I203">
        <v>20</v>
      </c>
    </row>
    <row r="204" spans="1:9">
      <c r="A204" t="s">
        <v>6</v>
      </c>
      <c r="B204" s="20">
        <v>0.70833333333333337</v>
      </c>
      <c r="C204">
        <v>90.509500000000003</v>
      </c>
      <c r="D204">
        <v>3.4196800000000001</v>
      </c>
      <c r="E204">
        <v>-135.63499999999999</v>
      </c>
      <c r="F204">
        <v>3.3069799999999998</v>
      </c>
      <c r="G204">
        <v>-1.86511</v>
      </c>
      <c r="H204">
        <v>53.518799999999999</v>
      </c>
      <c r="I204">
        <v>20</v>
      </c>
    </row>
    <row r="205" spans="1:9">
      <c r="A205" t="s">
        <v>6</v>
      </c>
      <c r="B205" s="20">
        <v>0.75</v>
      </c>
      <c r="C205">
        <v>90.538700000000006</v>
      </c>
      <c r="D205">
        <v>3.3532899999999999</v>
      </c>
      <c r="E205">
        <v>-135.59</v>
      </c>
      <c r="F205">
        <v>3.3066599999999999</v>
      </c>
      <c r="G205">
        <v>-1.8660699999999999</v>
      </c>
      <c r="H205">
        <v>53.5169</v>
      </c>
      <c r="I205">
        <v>20</v>
      </c>
    </row>
    <row r="206" spans="1:9">
      <c r="A206" t="s">
        <v>6</v>
      </c>
      <c r="B206" s="20">
        <v>0.79166666666666663</v>
      </c>
      <c r="C206">
        <v>90.758600000000001</v>
      </c>
      <c r="D206">
        <v>1.6478600000000001</v>
      </c>
      <c r="E206">
        <v>141.98500000000001</v>
      </c>
      <c r="F206">
        <v>3.4340799999999998</v>
      </c>
      <c r="G206">
        <v>-2.4062399999999999</v>
      </c>
      <c r="H206">
        <v>61.133000000000003</v>
      </c>
      <c r="I206">
        <v>20</v>
      </c>
    </row>
    <row r="207" spans="1:9">
      <c r="A207" t="s">
        <v>6</v>
      </c>
      <c r="B207" s="20">
        <v>0.83333333333333337</v>
      </c>
      <c r="C207">
        <v>90.745800000000003</v>
      </c>
      <c r="D207">
        <v>1.6102399999999999</v>
      </c>
      <c r="E207">
        <v>141.923</v>
      </c>
      <c r="F207">
        <v>3.43675</v>
      </c>
      <c r="G207">
        <v>-2.4060700000000002</v>
      </c>
      <c r="H207">
        <v>61.140500000000003</v>
      </c>
      <c r="I207">
        <v>20</v>
      </c>
    </row>
    <row r="208" spans="1:9">
      <c r="A208" t="s">
        <v>6</v>
      </c>
      <c r="B208" s="20">
        <v>0.875</v>
      </c>
      <c r="C208">
        <v>90.817300000000003</v>
      </c>
      <c r="D208">
        <v>2.0866899999999999</v>
      </c>
      <c r="E208">
        <v>141.376</v>
      </c>
      <c r="F208">
        <v>3.2363400000000002</v>
      </c>
      <c r="G208">
        <v>-3.0740400000000001</v>
      </c>
      <c r="H208">
        <v>68.397099999999995</v>
      </c>
      <c r="I208">
        <v>20</v>
      </c>
    </row>
    <row r="209" spans="1:12">
      <c r="A209" t="s">
        <v>6</v>
      </c>
      <c r="B209" s="20">
        <v>0.91666666666666663</v>
      </c>
      <c r="C209">
        <v>90.872500000000002</v>
      </c>
      <c r="D209">
        <v>2.1587000000000001</v>
      </c>
      <c r="E209">
        <v>141.33199999999999</v>
      </c>
      <c r="F209">
        <v>3.23874</v>
      </c>
      <c r="G209">
        <v>-3.0752799999999998</v>
      </c>
      <c r="H209">
        <v>68.402299999999997</v>
      </c>
      <c r="I209">
        <v>20</v>
      </c>
    </row>
    <row r="210" spans="1:12">
      <c r="A210" t="s">
        <v>6</v>
      </c>
      <c r="B210" s="20">
        <v>0.95833333333333337</v>
      </c>
      <c r="C210">
        <v>90.918499999999995</v>
      </c>
      <c r="D210">
        <v>2.36869</v>
      </c>
      <c r="E210">
        <v>-136.47</v>
      </c>
      <c r="F210">
        <v>3.4303900000000001</v>
      </c>
      <c r="G210">
        <v>-3.6023499999999999</v>
      </c>
      <c r="H210">
        <v>77.099299999999999</v>
      </c>
      <c r="I210">
        <v>20</v>
      </c>
    </row>
    <row r="211" spans="1:12">
      <c r="A211" t="s">
        <v>6</v>
      </c>
      <c r="B211" s="21">
        <v>1</v>
      </c>
      <c r="C211">
        <v>91.020899999999997</v>
      </c>
      <c r="D211">
        <v>2.3035100000000002</v>
      </c>
      <c r="E211">
        <v>-136.411</v>
      </c>
      <c r="F211">
        <v>3.4307300000000001</v>
      </c>
      <c r="G211">
        <v>-3.5997499999999998</v>
      </c>
      <c r="H211">
        <v>77.069400000000002</v>
      </c>
      <c r="I211">
        <v>20</v>
      </c>
    </row>
    <row r="212" spans="1:12">
      <c r="A212" t="s">
        <v>6</v>
      </c>
      <c r="B212" s="21">
        <v>1.0416666666666667</v>
      </c>
      <c r="C212">
        <v>90.674099999999996</v>
      </c>
      <c r="D212">
        <v>5.8306899999999997</v>
      </c>
      <c r="E212">
        <v>-136.71100000000001</v>
      </c>
      <c r="F212">
        <v>3.4285199999999998</v>
      </c>
      <c r="G212">
        <v>-4.2624399999999998</v>
      </c>
      <c r="H212">
        <v>84.991399999999999</v>
      </c>
      <c r="I212">
        <v>20</v>
      </c>
    </row>
    <row r="213" spans="1:12">
      <c r="A213" t="s">
        <v>6</v>
      </c>
      <c r="B213" s="21">
        <v>1.0833333333333333</v>
      </c>
      <c r="C213">
        <v>90.728200000000001</v>
      </c>
      <c r="D213">
        <v>5.6806200000000002</v>
      </c>
      <c r="E213">
        <v>-136.679</v>
      </c>
      <c r="F213">
        <v>3.4286400000000001</v>
      </c>
      <c r="G213">
        <v>-4.2597500000000004</v>
      </c>
      <c r="H213">
        <v>85.016599999999997</v>
      </c>
      <c r="I213">
        <v>20</v>
      </c>
    </row>
    <row r="214" spans="1:12">
      <c r="A214" t="s">
        <v>6</v>
      </c>
      <c r="B214" s="21">
        <v>1.125</v>
      </c>
      <c r="C214">
        <v>91.083200000000005</v>
      </c>
      <c r="D214">
        <v>2.7601399999999998</v>
      </c>
      <c r="E214">
        <v>-136.166</v>
      </c>
      <c r="F214">
        <v>4.1200299999999999</v>
      </c>
      <c r="G214">
        <v>-4.9619499999999999</v>
      </c>
      <c r="H214">
        <v>92.148600000000002</v>
      </c>
      <c r="I214">
        <v>20</v>
      </c>
    </row>
    <row r="215" spans="1:12">
      <c r="A215" t="s">
        <v>6</v>
      </c>
      <c r="B215" s="21">
        <v>1.1666666666666667</v>
      </c>
      <c r="C215">
        <v>91.377099999999999</v>
      </c>
      <c r="D215">
        <v>2.4077099999999998</v>
      </c>
      <c r="E215">
        <v>-136.22399999999999</v>
      </c>
      <c r="F215">
        <v>4.1274899999999999</v>
      </c>
      <c r="G215">
        <v>-4.9656099999999999</v>
      </c>
      <c r="H215">
        <v>92.159700000000001</v>
      </c>
      <c r="I215">
        <v>20</v>
      </c>
    </row>
    <row r="216" spans="1:12">
      <c r="A216" t="s">
        <v>6</v>
      </c>
      <c r="B216" s="21">
        <v>1.2083333333333333</v>
      </c>
      <c r="C216">
        <v>91.290499999999994</v>
      </c>
      <c r="D216">
        <v>-1.84219</v>
      </c>
      <c r="E216">
        <v>-134.70699999999999</v>
      </c>
      <c r="F216">
        <v>7.21021</v>
      </c>
      <c r="G216">
        <v>6.9229799999999999</v>
      </c>
      <c r="H216">
        <v>100.61</v>
      </c>
      <c r="I216">
        <v>20</v>
      </c>
    </row>
    <row r="217" spans="1:12">
      <c r="A217" t="s">
        <v>6</v>
      </c>
      <c r="B217" s="21">
        <v>1.25</v>
      </c>
      <c r="C217">
        <v>91.3262</v>
      </c>
      <c r="D217">
        <v>-1.67763</v>
      </c>
      <c r="E217">
        <v>-134.63999999999999</v>
      </c>
      <c r="F217">
        <v>7.2017499999999997</v>
      </c>
      <c r="G217">
        <v>6.91411</v>
      </c>
      <c r="H217">
        <v>100.48</v>
      </c>
      <c r="I217">
        <v>20</v>
      </c>
    </row>
    <row r="218" spans="1:12">
      <c r="A218" t="s">
        <v>6</v>
      </c>
      <c r="B218" s="21">
        <v>1.2916666666666667</v>
      </c>
      <c r="C218">
        <v>91.463099999999997</v>
      </c>
      <c r="D218">
        <v>-4.5596500000000004</v>
      </c>
      <c r="E218">
        <v>-133.84299999999999</v>
      </c>
      <c r="F218">
        <v>7.3076299999999996</v>
      </c>
      <c r="G218">
        <v>7.4778200000000004</v>
      </c>
      <c r="H218">
        <v>106.95</v>
      </c>
      <c r="I218">
        <v>20</v>
      </c>
    </row>
    <row r="219" spans="1:12">
      <c r="A219" t="s">
        <v>6</v>
      </c>
      <c r="B219" s="21">
        <v>1.3333333333333333</v>
      </c>
      <c r="C219">
        <v>91.691500000000005</v>
      </c>
      <c r="D219">
        <v>-4.8816600000000001</v>
      </c>
      <c r="E219">
        <v>-133.905</v>
      </c>
      <c r="F219">
        <v>7.3059399999999997</v>
      </c>
      <c r="G219">
        <v>7.4737400000000003</v>
      </c>
      <c r="H219">
        <v>106.85599999999999</v>
      </c>
      <c r="I219">
        <v>20</v>
      </c>
    </row>
    <row r="220" spans="1:12">
      <c r="A220" t="s">
        <v>6</v>
      </c>
      <c r="B220" s="21">
        <v>1.375</v>
      </c>
      <c r="C220">
        <v>90.382599999999996</v>
      </c>
      <c r="D220">
        <v>-2.0606599999999999</v>
      </c>
      <c r="E220">
        <v>-135.221</v>
      </c>
      <c r="F220">
        <v>8.38626</v>
      </c>
      <c r="G220">
        <v>7.6479900000000001</v>
      </c>
      <c r="H220">
        <v>115.473</v>
      </c>
      <c r="I220">
        <v>20</v>
      </c>
    </row>
    <row r="221" spans="1:12">
      <c r="A221" t="s">
        <v>6</v>
      </c>
      <c r="B221" s="21">
        <v>1.4166666666666667</v>
      </c>
      <c r="C221">
        <v>90.716700000000003</v>
      </c>
      <c r="D221">
        <v>-2.74627</v>
      </c>
      <c r="E221">
        <v>-135.024</v>
      </c>
      <c r="F221">
        <v>8.3857499999999998</v>
      </c>
      <c r="G221">
        <v>7.6561199999999996</v>
      </c>
      <c r="H221">
        <v>115.471</v>
      </c>
      <c r="I221">
        <v>20</v>
      </c>
    </row>
    <row r="223" spans="1:12">
      <c r="A223" t="s">
        <v>0</v>
      </c>
      <c r="B223" t="s">
        <v>1</v>
      </c>
      <c r="C223" t="s">
        <v>36</v>
      </c>
      <c r="D223" t="s">
        <v>3</v>
      </c>
      <c r="E223" t="s">
        <v>28</v>
      </c>
      <c r="F223" t="s">
        <v>41</v>
      </c>
      <c r="G223" t="s">
        <v>28</v>
      </c>
      <c r="H223" t="s">
        <v>29</v>
      </c>
      <c r="I223" t="s">
        <v>42</v>
      </c>
      <c r="J223" t="s">
        <v>37</v>
      </c>
      <c r="K223" t="s">
        <v>38</v>
      </c>
      <c r="L223" t="s">
        <v>39</v>
      </c>
    </row>
    <row r="224" spans="1:12">
      <c r="A224" t="s">
        <v>6</v>
      </c>
      <c r="B224" s="20">
        <v>4.1666666666666664E-2</v>
      </c>
      <c r="C224">
        <v>91.111800000000002</v>
      </c>
      <c r="D224">
        <v>-2.5</v>
      </c>
      <c r="E224">
        <v>178.95099999999999</v>
      </c>
      <c r="F224">
        <v>1.1725000000000001</v>
      </c>
      <c r="G224">
        <v>-0.101045</v>
      </c>
      <c r="H224">
        <v>36.150700000000001</v>
      </c>
      <c r="I224">
        <v>20</v>
      </c>
      <c r="J224">
        <v>1</v>
      </c>
    </row>
    <row r="225" spans="1:10">
      <c r="A225" t="s">
        <v>6</v>
      </c>
      <c r="B225" s="20">
        <v>8.3333333333333329E-2</v>
      </c>
      <c r="C225">
        <v>91.115099999999998</v>
      </c>
      <c r="D225">
        <v>-2.1052200000000001</v>
      </c>
      <c r="E225">
        <v>179.07900000000001</v>
      </c>
      <c r="F225">
        <v>1.1709499999999999</v>
      </c>
      <c r="G225">
        <v>-9.7244300000000006E-2</v>
      </c>
      <c r="H225">
        <v>36.135800000000003</v>
      </c>
      <c r="I225">
        <v>20</v>
      </c>
      <c r="J225">
        <v>2</v>
      </c>
    </row>
    <row r="226" spans="1:10">
      <c r="A226" t="s">
        <v>6</v>
      </c>
      <c r="B226" s="20">
        <v>0.125</v>
      </c>
      <c r="C226">
        <v>91.134</v>
      </c>
      <c r="D226">
        <v>-1.97438</v>
      </c>
      <c r="E226">
        <v>179.19399999999999</v>
      </c>
      <c r="F226">
        <v>1.17065</v>
      </c>
      <c r="G226">
        <v>-9.5502799999999999E-2</v>
      </c>
      <c r="H226">
        <v>36.135300000000001</v>
      </c>
      <c r="I226">
        <v>20</v>
      </c>
      <c r="J226">
        <v>3</v>
      </c>
    </row>
    <row r="227" spans="1:10">
      <c r="A227" t="s">
        <v>6</v>
      </c>
      <c r="B227" s="20">
        <v>0.16666666666666666</v>
      </c>
      <c r="C227">
        <v>91.238</v>
      </c>
      <c r="D227">
        <v>-0.87160899999999997</v>
      </c>
      <c r="E227">
        <v>179.137</v>
      </c>
      <c r="F227">
        <v>2.21441</v>
      </c>
      <c r="G227">
        <v>-0.41924800000000001</v>
      </c>
      <c r="H227">
        <v>41.082999999999998</v>
      </c>
      <c r="I227">
        <v>20</v>
      </c>
      <c r="J227">
        <v>4</v>
      </c>
    </row>
    <row r="228" spans="1:10">
      <c r="A228" t="s">
        <v>6</v>
      </c>
      <c r="B228" s="20">
        <v>0.20833333333333334</v>
      </c>
      <c r="C228">
        <v>91.2316</v>
      </c>
      <c r="D228">
        <v>-0.78986599999999996</v>
      </c>
      <c r="E228">
        <v>179.012</v>
      </c>
      <c r="F228">
        <v>2.2166899999999998</v>
      </c>
      <c r="G228">
        <v>-0.41820099999999999</v>
      </c>
      <c r="H228">
        <v>41.084899999999998</v>
      </c>
      <c r="I228">
        <v>20</v>
      </c>
      <c r="J228">
        <v>5</v>
      </c>
    </row>
    <row r="229" spans="1:10">
      <c r="A229" t="s">
        <v>6</v>
      </c>
      <c r="B229" s="20">
        <v>0.25</v>
      </c>
      <c r="C229">
        <v>91.253200000000007</v>
      </c>
      <c r="D229">
        <v>-0.79664999999999997</v>
      </c>
      <c r="E229">
        <v>179.09</v>
      </c>
      <c r="F229">
        <v>2.21563</v>
      </c>
      <c r="G229">
        <v>-0.41840899999999998</v>
      </c>
      <c r="H229">
        <v>41.083199999999998</v>
      </c>
      <c r="I229">
        <v>20</v>
      </c>
      <c r="J229">
        <v>6</v>
      </c>
    </row>
    <row r="230" spans="1:10">
      <c r="A230" t="s">
        <v>6</v>
      </c>
      <c r="B230" s="20">
        <v>0.29166666666666669</v>
      </c>
      <c r="C230">
        <v>91.153999999999996</v>
      </c>
      <c r="D230">
        <v>-2.5628000000000002</v>
      </c>
      <c r="E230">
        <v>-179.83099999999999</v>
      </c>
      <c r="F230">
        <v>2.4757400000000001</v>
      </c>
      <c r="G230">
        <v>-0.82182299999999997</v>
      </c>
      <c r="H230">
        <v>46.309699999999999</v>
      </c>
      <c r="I230">
        <v>20</v>
      </c>
      <c r="J230">
        <v>7</v>
      </c>
    </row>
    <row r="231" spans="1:10">
      <c r="A231" t="s">
        <v>6</v>
      </c>
      <c r="B231" s="20">
        <v>0.33333333333333331</v>
      </c>
      <c r="C231">
        <v>91.160700000000006</v>
      </c>
      <c r="D231">
        <v>-2.0236000000000001</v>
      </c>
      <c r="E231">
        <v>-179.76400000000001</v>
      </c>
      <c r="F231">
        <v>2.4787699999999999</v>
      </c>
      <c r="G231">
        <v>-0.81616599999999995</v>
      </c>
      <c r="H231">
        <v>46.321100000000001</v>
      </c>
      <c r="I231">
        <v>20</v>
      </c>
      <c r="J231">
        <v>8</v>
      </c>
    </row>
    <row r="232" spans="1:10">
      <c r="A232" t="s">
        <v>6</v>
      </c>
      <c r="B232" s="20">
        <v>0.375</v>
      </c>
      <c r="C232">
        <v>91.1404</v>
      </c>
      <c r="D232">
        <v>-2.5707399999999998</v>
      </c>
      <c r="E232">
        <v>-179.84800000000001</v>
      </c>
      <c r="F232">
        <v>2.4742700000000002</v>
      </c>
      <c r="G232">
        <v>-0.82042199999999998</v>
      </c>
      <c r="H232">
        <v>46.278199999999998</v>
      </c>
      <c r="I232">
        <v>20</v>
      </c>
      <c r="J232">
        <v>9</v>
      </c>
    </row>
    <row r="233" spans="1:10">
      <c r="A233" t="s">
        <v>6</v>
      </c>
      <c r="B233" s="20">
        <v>0.41666666666666669</v>
      </c>
      <c r="C233">
        <v>91.168599999999998</v>
      </c>
      <c r="D233">
        <v>-2.1745399999999999</v>
      </c>
      <c r="E233">
        <v>178.99600000000001</v>
      </c>
      <c r="F233">
        <v>3.2120600000000001</v>
      </c>
      <c r="G233">
        <v>-1.1347700000000001</v>
      </c>
      <c r="H233">
        <v>51.4191</v>
      </c>
      <c r="I233">
        <v>20</v>
      </c>
      <c r="J233">
        <v>10</v>
      </c>
    </row>
    <row r="234" spans="1:10">
      <c r="A234" t="s">
        <v>6</v>
      </c>
      <c r="B234" s="20">
        <v>0.45833333333333331</v>
      </c>
      <c r="C234">
        <v>91.169799999999995</v>
      </c>
      <c r="D234">
        <v>-2.4567199999999998</v>
      </c>
      <c r="E234">
        <v>179.04900000000001</v>
      </c>
      <c r="F234">
        <v>3.2098499999999999</v>
      </c>
      <c r="G234">
        <v>-1.13462</v>
      </c>
      <c r="H234">
        <v>51.374699999999997</v>
      </c>
      <c r="I234">
        <v>20</v>
      </c>
      <c r="J234">
        <v>11</v>
      </c>
    </row>
    <row r="235" spans="1:10">
      <c r="A235" t="s">
        <v>6</v>
      </c>
      <c r="B235" s="20">
        <v>0.5</v>
      </c>
      <c r="C235">
        <v>91.164400000000001</v>
      </c>
      <c r="D235">
        <v>-2.3727800000000001</v>
      </c>
      <c r="E235">
        <v>179.14</v>
      </c>
      <c r="F235">
        <v>3.2103600000000001</v>
      </c>
      <c r="G235">
        <v>-1.1330100000000001</v>
      </c>
      <c r="H235">
        <v>51.385199999999998</v>
      </c>
      <c r="I235">
        <v>20</v>
      </c>
      <c r="J235">
        <v>12</v>
      </c>
    </row>
    <row r="236" spans="1:10">
      <c r="A236" t="s">
        <v>6</v>
      </c>
      <c r="B236" s="20">
        <v>0.54166666666666663</v>
      </c>
      <c r="C236">
        <v>91.072999999999993</v>
      </c>
      <c r="D236">
        <v>-0.87842500000000001</v>
      </c>
      <c r="E236">
        <v>179.904</v>
      </c>
      <c r="F236">
        <v>4.9592000000000001</v>
      </c>
      <c r="G236">
        <v>-1.15208</v>
      </c>
      <c r="H236">
        <v>56.867400000000004</v>
      </c>
      <c r="I236">
        <v>20</v>
      </c>
      <c r="J236">
        <v>13</v>
      </c>
    </row>
    <row r="237" spans="1:10">
      <c r="A237" t="s">
        <v>6</v>
      </c>
      <c r="B237" s="20">
        <v>0.58333333333333337</v>
      </c>
      <c r="C237">
        <v>91.048299999999998</v>
      </c>
      <c r="D237">
        <v>-0.572322</v>
      </c>
      <c r="E237">
        <v>-179.79400000000001</v>
      </c>
      <c r="F237">
        <v>4.9548500000000004</v>
      </c>
      <c r="G237">
        <v>-1.1515899999999999</v>
      </c>
      <c r="H237">
        <v>56.869700000000002</v>
      </c>
      <c r="I237">
        <v>20</v>
      </c>
      <c r="J237">
        <v>14</v>
      </c>
    </row>
    <row r="238" spans="1:10">
      <c r="A238" t="s">
        <v>6</v>
      </c>
      <c r="B238" s="20">
        <v>0.625</v>
      </c>
      <c r="C238">
        <v>91.140100000000004</v>
      </c>
      <c r="D238">
        <v>-4.3819999999999997</v>
      </c>
      <c r="E238">
        <v>178.47200000000001</v>
      </c>
      <c r="F238">
        <v>3.04474</v>
      </c>
      <c r="G238">
        <v>-1.71993</v>
      </c>
      <c r="H238">
        <v>61.430199999999999</v>
      </c>
      <c r="I238">
        <v>20</v>
      </c>
      <c r="J238">
        <v>15</v>
      </c>
    </row>
    <row r="239" spans="1:10">
      <c r="A239" t="s">
        <v>6</v>
      </c>
      <c r="B239" s="20">
        <v>0.66666666666666663</v>
      </c>
      <c r="C239">
        <v>91.169399999999996</v>
      </c>
      <c r="D239">
        <v>-4.1213600000000001</v>
      </c>
      <c r="E239">
        <v>178.541</v>
      </c>
      <c r="F239">
        <v>3.0456799999999999</v>
      </c>
      <c r="G239">
        <v>-1.7201900000000001</v>
      </c>
      <c r="H239">
        <v>61.445700000000002</v>
      </c>
      <c r="I239">
        <v>20</v>
      </c>
      <c r="J239">
        <v>16</v>
      </c>
    </row>
    <row r="240" spans="1:10">
      <c r="A240" t="s">
        <v>6</v>
      </c>
      <c r="B240" s="20">
        <v>0.70833333333333337</v>
      </c>
      <c r="C240">
        <v>91.292299999999997</v>
      </c>
      <c r="D240">
        <v>-2.7867000000000002</v>
      </c>
      <c r="E240">
        <v>-178.077</v>
      </c>
      <c r="F240">
        <v>3.4346299999999998</v>
      </c>
      <c r="G240">
        <v>-2.3276400000000002</v>
      </c>
      <c r="H240">
        <v>71.571100000000001</v>
      </c>
      <c r="I240">
        <v>20</v>
      </c>
      <c r="J240">
        <v>17</v>
      </c>
    </row>
    <row r="241" spans="1:10">
      <c r="A241" t="s">
        <v>6</v>
      </c>
      <c r="B241" s="20">
        <v>0.75</v>
      </c>
      <c r="C241">
        <v>91.260999999999996</v>
      </c>
      <c r="D241">
        <v>-1.12649</v>
      </c>
      <c r="E241">
        <v>-176.971</v>
      </c>
      <c r="F241">
        <v>3.4321299999999999</v>
      </c>
      <c r="G241">
        <v>-2.3214600000000001</v>
      </c>
      <c r="H241">
        <v>71.665300000000002</v>
      </c>
      <c r="I241">
        <v>20</v>
      </c>
      <c r="J241">
        <v>18</v>
      </c>
    </row>
    <row r="242" spans="1:10">
      <c r="A242" t="s">
        <v>6</v>
      </c>
      <c r="B242" s="20">
        <v>0.79166666666666663</v>
      </c>
      <c r="C242">
        <v>90.994200000000006</v>
      </c>
      <c r="D242">
        <v>-1.10808</v>
      </c>
      <c r="E242">
        <v>177.01599999999999</v>
      </c>
      <c r="F242">
        <v>2.88165</v>
      </c>
      <c r="G242">
        <v>-2.9154399999999998</v>
      </c>
      <c r="H242">
        <v>81.877899999999997</v>
      </c>
      <c r="I242">
        <v>20</v>
      </c>
      <c r="J242">
        <v>19</v>
      </c>
    </row>
    <row r="243" spans="1:10">
      <c r="A243" t="s">
        <v>6</v>
      </c>
      <c r="B243" s="20">
        <v>0.83333333333333337</v>
      </c>
      <c r="C243">
        <v>90.981999999999999</v>
      </c>
      <c r="D243">
        <v>-0.42702800000000002</v>
      </c>
      <c r="E243">
        <v>176.38200000000001</v>
      </c>
      <c r="F243">
        <v>2.8889499999999999</v>
      </c>
      <c r="G243">
        <v>-2.9122699999999999</v>
      </c>
      <c r="H243">
        <v>81.91</v>
      </c>
      <c r="I243">
        <v>20</v>
      </c>
      <c r="J243">
        <v>20</v>
      </c>
    </row>
    <row r="244" spans="1:10">
      <c r="A244" t="s">
        <v>6</v>
      </c>
      <c r="B244" s="20">
        <v>0.875</v>
      </c>
      <c r="C244">
        <v>91.250399999999999</v>
      </c>
      <c r="D244">
        <v>-3.9170099999999999</v>
      </c>
      <c r="E244">
        <v>-178.02099999999999</v>
      </c>
      <c r="F244">
        <v>2.4480900000000001</v>
      </c>
      <c r="G244">
        <v>-3.6555900000000001</v>
      </c>
      <c r="H244">
        <v>91.685199999999995</v>
      </c>
      <c r="I244">
        <v>20</v>
      </c>
      <c r="J244">
        <v>21</v>
      </c>
    </row>
    <row r="245" spans="1:10">
      <c r="A245" t="s">
        <v>6</v>
      </c>
      <c r="B245" s="20">
        <v>0.91666666666666663</v>
      </c>
      <c r="C245">
        <v>91.315299999999993</v>
      </c>
      <c r="D245">
        <v>-3.55294</v>
      </c>
      <c r="E245">
        <v>-177.27099999999999</v>
      </c>
      <c r="F245">
        <v>2.4491800000000001</v>
      </c>
      <c r="G245">
        <v>-3.6579199999999998</v>
      </c>
      <c r="H245">
        <v>91.749099999999999</v>
      </c>
      <c r="I245">
        <v>20</v>
      </c>
      <c r="J245">
        <v>22</v>
      </c>
    </row>
    <row r="246" spans="1:10">
      <c r="A246" t="s">
        <v>6</v>
      </c>
      <c r="B246" s="20">
        <v>0.95833333333333337</v>
      </c>
      <c r="C246">
        <v>91.505200000000002</v>
      </c>
      <c r="D246">
        <v>-5.53294</v>
      </c>
      <c r="E246">
        <v>-172.40600000000001</v>
      </c>
      <c r="F246">
        <v>2.9066800000000002</v>
      </c>
      <c r="G246">
        <v>-4.2234600000000002</v>
      </c>
      <c r="H246">
        <v>102.651</v>
      </c>
      <c r="I246">
        <v>20</v>
      </c>
      <c r="J246">
        <v>23</v>
      </c>
    </row>
    <row r="247" spans="1:10">
      <c r="A247" t="s">
        <v>6</v>
      </c>
      <c r="B247" s="21">
        <v>1</v>
      </c>
      <c r="C247">
        <v>91.654200000000003</v>
      </c>
      <c r="D247">
        <v>-5.9270100000000001</v>
      </c>
      <c r="E247">
        <v>-171.86799999999999</v>
      </c>
      <c r="F247">
        <v>2.90428</v>
      </c>
      <c r="G247">
        <v>-4.2195200000000002</v>
      </c>
      <c r="H247">
        <v>102.55500000000001</v>
      </c>
      <c r="I247">
        <v>20</v>
      </c>
      <c r="J247">
        <v>24</v>
      </c>
    </row>
    <row r="248" spans="1:10">
      <c r="A248" t="s">
        <v>6</v>
      </c>
      <c r="B248" s="21">
        <v>1.0416666666666667</v>
      </c>
      <c r="C248">
        <v>91.438299999999998</v>
      </c>
      <c r="D248">
        <v>-7.98841</v>
      </c>
      <c r="E248">
        <v>174.56700000000001</v>
      </c>
      <c r="F248">
        <v>2.73882</v>
      </c>
      <c r="G248">
        <v>-4.9365600000000001</v>
      </c>
      <c r="H248">
        <v>112.736</v>
      </c>
      <c r="I248">
        <v>20</v>
      </c>
      <c r="J248">
        <v>25</v>
      </c>
    </row>
    <row r="249" spans="1:10">
      <c r="A249" t="s">
        <v>6</v>
      </c>
      <c r="B249" s="21">
        <v>1.0833333333333333</v>
      </c>
      <c r="C249">
        <v>91.488900000000001</v>
      </c>
      <c r="D249">
        <v>-7.8703599999999998</v>
      </c>
      <c r="E249">
        <v>175.09</v>
      </c>
      <c r="F249">
        <v>2.7387600000000001</v>
      </c>
      <c r="G249">
        <v>-4.9373199999999997</v>
      </c>
      <c r="H249">
        <v>112.864</v>
      </c>
      <c r="I249">
        <v>20</v>
      </c>
      <c r="J249">
        <v>26</v>
      </c>
    </row>
    <row r="250" spans="1:10">
      <c r="A250" t="s">
        <v>6</v>
      </c>
      <c r="B250" s="21">
        <v>1.125</v>
      </c>
      <c r="C250">
        <v>91.739000000000004</v>
      </c>
      <c r="D250">
        <v>-4.8139700000000003</v>
      </c>
      <c r="E250">
        <v>-170.96</v>
      </c>
      <c r="F250">
        <v>3.4320900000000001</v>
      </c>
      <c r="G250">
        <v>-5.6890700000000001</v>
      </c>
      <c r="H250">
        <v>122.83499999999999</v>
      </c>
      <c r="I250">
        <v>20</v>
      </c>
      <c r="J250">
        <v>27</v>
      </c>
    </row>
    <row r="251" spans="1:10">
      <c r="A251" t="s">
        <v>6</v>
      </c>
      <c r="B251" s="21">
        <v>1.1666666666666667</v>
      </c>
      <c r="C251">
        <v>92.1404</v>
      </c>
      <c r="D251">
        <v>-6.3965199999999998</v>
      </c>
      <c r="E251">
        <v>-169.87299999999999</v>
      </c>
      <c r="F251">
        <v>3.4255900000000001</v>
      </c>
      <c r="G251">
        <v>-5.6760200000000003</v>
      </c>
      <c r="H251">
        <v>122.4</v>
      </c>
      <c r="I251">
        <v>20</v>
      </c>
      <c r="J251">
        <v>28</v>
      </c>
    </row>
    <row r="252" spans="1:10">
      <c r="A252" t="s">
        <v>6</v>
      </c>
      <c r="B252" s="21">
        <v>1.2083333333333333</v>
      </c>
      <c r="C252">
        <v>91.305700000000002</v>
      </c>
      <c r="D252">
        <v>4.1444099999999997</v>
      </c>
      <c r="E252">
        <v>-170.768</v>
      </c>
      <c r="F252">
        <v>7.31081</v>
      </c>
      <c r="G252">
        <v>6.0419400000000003</v>
      </c>
      <c r="H252">
        <v>134.142</v>
      </c>
      <c r="I252">
        <v>20</v>
      </c>
      <c r="J252">
        <v>29</v>
      </c>
    </row>
    <row r="253" spans="1:10">
      <c r="A253" t="s">
        <v>6</v>
      </c>
      <c r="B253" s="21">
        <v>1.25</v>
      </c>
      <c r="C253">
        <v>91.372600000000006</v>
      </c>
      <c r="D253">
        <v>4.2594200000000004</v>
      </c>
      <c r="E253">
        <v>-170.351</v>
      </c>
      <c r="F253">
        <v>7.3019400000000001</v>
      </c>
      <c r="G253">
        <v>6.0345300000000002</v>
      </c>
      <c r="H253">
        <v>133.97499999999999</v>
      </c>
      <c r="I253">
        <v>20</v>
      </c>
      <c r="J253">
        <v>30</v>
      </c>
    </row>
    <row r="254" spans="1:10">
      <c r="A254" t="s">
        <v>6</v>
      </c>
      <c r="B254" s="21">
        <v>1.2916666666666667</v>
      </c>
      <c r="C254">
        <v>92.034499999999994</v>
      </c>
      <c r="D254">
        <v>-8.8625100000000003</v>
      </c>
      <c r="E254">
        <v>-166.726</v>
      </c>
      <c r="F254">
        <v>7.2929700000000004</v>
      </c>
      <c r="G254">
        <v>6.5236799999999997</v>
      </c>
      <c r="H254">
        <v>143.029</v>
      </c>
      <c r="I254">
        <v>20</v>
      </c>
      <c r="J254">
        <v>31</v>
      </c>
    </row>
    <row r="255" spans="1:10">
      <c r="A255" t="s">
        <v>6</v>
      </c>
      <c r="B255" s="21">
        <v>1.3333333333333333</v>
      </c>
      <c r="C255">
        <v>92.339100000000002</v>
      </c>
      <c r="D255">
        <v>-10.0075</v>
      </c>
      <c r="E255">
        <v>-166.22</v>
      </c>
      <c r="F255">
        <v>7.2731700000000004</v>
      </c>
      <c r="G255">
        <v>6.5014900000000004</v>
      </c>
      <c r="H255">
        <v>142.541</v>
      </c>
      <c r="I255">
        <v>20</v>
      </c>
      <c r="J255">
        <v>32</v>
      </c>
    </row>
    <row r="256" spans="1:10">
      <c r="A256" t="s">
        <v>6</v>
      </c>
      <c r="B256" s="21">
        <v>1.375</v>
      </c>
      <c r="C256">
        <v>89.855999999999995</v>
      </c>
      <c r="D256">
        <v>8.1908100000000008</v>
      </c>
      <c r="E256">
        <v>-171.315</v>
      </c>
      <c r="F256">
        <v>8.4281000000000006</v>
      </c>
      <c r="G256">
        <v>6.5876799999999998</v>
      </c>
      <c r="H256">
        <v>152.67699999999999</v>
      </c>
      <c r="I256">
        <v>20</v>
      </c>
      <c r="J256">
        <v>33</v>
      </c>
    </row>
    <row r="257" spans="1:11">
      <c r="A257" t="s">
        <v>6</v>
      </c>
      <c r="B257" s="21">
        <v>1.4166666666666667</v>
      </c>
      <c r="C257">
        <v>90.335800000000006</v>
      </c>
      <c r="D257">
        <v>5.9566999999999997</v>
      </c>
      <c r="E257">
        <v>-173.74199999999999</v>
      </c>
      <c r="F257">
        <v>8.4853000000000005</v>
      </c>
      <c r="G257">
        <v>6.6314399999999996</v>
      </c>
      <c r="H257">
        <v>153.6</v>
      </c>
      <c r="I257">
        <v>20</v>
      </c>
      <c r="J257">
        <v>34</v>
      </c>
    </row>
    <row r="258" spans="1:11">
      <c r="A258" t="s">
        <v>0</v>
      </c>
      <c r="B258" t="s">
        <v>1</v>
      </c>
      <c r="C258" t="s">
        <v>36</v>
      </c>
      <c r="D258" t="s">
        <v>3</v>
      </c>
      <c r="E258" t="s">
        <v>28</v>
      </c>
      <c r="F258" t="s">
        <v>32</v>
      </c>
      <c r="G258" t="s">
        <v>31</v>
      </c>
      <c r="H258" t="s">
        <v>3</v>
      </c>
      <c r="I258" t="s">
        <v>37</v>
      </c>
      <c r="J258" t="s">
        <v>38</v>
      </c>
      <c r="K258" t="s">
        <v>39</v>
      </c>
    </row>
    <row r="259" spans="1:11">
      <c r="A259" t="s">
        <v>6</v>
      </c>
      <c r="B259" s="20">
        <v>4.1666666666666664E-2</v>
      </c>
      <c r="C259">
        <v>91.111800000000002</v>
      </c>
      <c r="D259">
        <v>-2.5</v>
      </c>
      <c r="E259">
        <v>178.95099999999999</v>
      </c>
      <c r="F259">
        <v>1.1725000000000001</v>
      </c>
      <c r="G259">
        <v>-0.101045</v>
      </c>
      <c r="H259">
        <v>36.150700000000001</v>
      </c>
      <c r="I259">
        <v>20</v>
      </c>
      <c r="J259">
        <v>1</v>
      </c>
    </row>
    <row r="260" spans="1:11">
      <c r="A260" t="s">
        <v>6</v>
      </c>
      <c r="B260" s="20">
        <v>8.3333333333333329E-2</v>
      </c>
      <c r="C260">
        <v>91.115099999999998</v>
      </c>
      <c r="D260">
        <v>-2.1052200000000001</v>
      </c>
      <c r="E260">
        <v>179.07900000000001</v>
      </c>
      <c r="F260">
        <v>1.1709499999999999</v>
      </c>
      <c r="G260">
        <v>-9.7244300000000006E-2</v>
      </c>
      <c r="H260">
        <v>36.135800000000003</v>
      </c>
      <c r="I260">
        <v>20</v>
      </c>
      <c r="J260">
        <v>2</v>
      </c>
    </row>
    <row r="261" spans="1:11">
      <c r="A261" t="s">
        <v>6</v>
      </c>
      <c r="B261" s="20">
        <v>0.125</v>
      </c>
      <c r="C261">
        <v>91.134</v>
      </c>
      <c r="D261">
        <v>-1.97438</v>
      </c>
      <c r="E261">
        <v>179.19399999999999</v>
      </c>
      <c r="F261">
        <v>1.17065</v>
      </c>
      <c r="G261">
        <v>-9.5502799999999999E-2</v>
      </c>
      <c r="H261">
        <v>36.135300000000001</v>
      </c>
      <c r="I261">
        <v>20</v>
      </c>
      <c r="J261">
        <v>3</v>
      </c>
    </row>
    <row r="262" spans="1:11">
      <c r="A262" t="s">
        <v>6</v>
      </c>
      <c r="B262" s="20">
        <v>0.16666666666666666</v>
      </c>
      <c r="C262">
        <v>91.238</v>
      </c>
      <c r="D262">
        <v>-0.87160899999999997</v>
      </c>
      <c r="E262">
        <v>179.137</v>
      </c>
      <c r="F262">
        <v>2.21441</v>
      </c>
      <c r="G262">
        <v>-0.41924800000000001</v>
      </c>
      <c r="H262">
        <v>41.082999999999998</v>
      </c>
      <c r="I262">
        <v>20</v>
      </c>
      <c r="J262">
        <v>4</v>
      </c>
    </row>
    <row r="263" spans="1:11">
      <c r="A263" t="s">
        <v>6</v>
      </c>
      <c r="B263" s="20">
        <v>0.20833333333333334</v>
      </c>
      <c r="C263">
        <v>91.2316</v>
      </c>
      <c r="D263">
        <v>-0.78986599999999996</v>
      </c>
      <c r="E263">
        <v>179.012</v>
      </c>
      <c r="F263">
        <v>2.2166899999999998</v>
      </c>
      <c r="G263">
        <v>-0.41820099999999999</v>
      </c>
      <c r="H263">
        <v>41.084899999999998</v>
      </c>
      <c r="I263">
        <v>20</v>
      </c>
      <c r="J263">
        <v>5</v>
      </c>
    </row>
    <row r="264" spans="1:11">
      <c r="A264" t="s">
        <v>6</v>
      </c>
      <c r="B264" s="20">
        <v>0.25</v>
      </c>
      <c r="C264">
        <v>91.253200000000007</v>
      </c>
      <c r="D264">
        <v>-0.79664999999999997</v>
      </c>
      <c r="E264">
        <v>179.09</v>
      </c>
      <c r="F264">
        <v>2.21563</v>
      </c>
      <c r="G264">
        <v>-0.41840899999999998</v>
      </c>
      <c r="H264">
        <v>41.083199999999998</v>
      </c>
      <c r="I264">
        <v>20</v>
      </c>
      <c r="J264">
        <v>6</v>
      </c>
    </row>
    <row r="265" spans="1:11">
      <c r="A265" t="s">
        <v>6</v>
      </c>
      <c r="B265" s="20">
        <v>0.29166666666666669</v>
      </c>
      <c r="C265">
        <v>91.153999999999996</v>
      </c>
      <c r="D265">
        <v>-2.5628000000000002</v>
      </c>
      <c r="E265">
        <v>-179.83099999999999</v>
      </c>
      <c r="F265">
        <v>2.4757400000000001</v>
      </c>
      <c r="G265">
        <v>-0.82182299999999997</v>
      </c>
      <c r="H265">
        <v>46.309699999999999</v>
      </c>
      <c r="I265">
        <v>20</v>
      </c>
      <c r="J265">
        <v>7</v>
      </c>
    </row>
    <row r="266" spans="1:11">
      <c r="A266" t="s">
        <v>6</v>
      </c>
      <c r="B266" s="20">
        <v>0.33333333333333331</v>
      </c>
      <c r="C266">
        <v>91.160700000000006</v>
      </c>
      <c r="D266">
        <v>-2.0236000000000001</v>
      </c>
      <c r="E266">
        <v>-179.76400000000001</v>
      </c>
      <c r="F266">
        <v>2.4787699999999999</v>
      </c>
      <c r="G266">
        <v>-0.81616599999999995</v>
      </c>
      <c r="H266">
        <v>46.321100000000001</v>
      </c>
      <c r="I266">
        <v>20</v>
      </c>
      <c r="J266">
        <v>8</v>
      </c>
    </row>
    <row r="267" spans="1:11">
      <c r="A267" t="s">
        <v>6</v>
      </c>
      <c r="B267" s="20">
        <v>0.375</v>
      </c>
      <c r="C267">
        <v>91.1404</v>
      </c>
      <c r="D267">
        <v>-2.5707399999999998</v>
      </c>
      <c r="E267">
        <v>-179.84800000000001</v>
      </c>
      <c r="F267">
        <v>2.4742700000000002</v>
      </c>
      <c r="G267">
        <v>-0.82042199999999998</v>
      </c>
      <c r="H267">
        <v>46.278199999999998</v>
      </c>
      <c r="I267">
        <v>20</v>
      </c>
      <c r="J267">
        <v>9</v>
      </c>
    </row>
    <row r="268" spans="1:11">
      <c r="A268" t="s">
        <v>6</v>
      </c>
      <c r="B268" s="20">
        <v>0.41666666666666669</v>
      </c>
      <c r="C268">
        <v>91.168599999999998</v>
      </c>
      <c r="D268">
        <v>-2.1745399999999999</v>
      </c>
      <c r="E268">
        <v>178.99600000000001</v>
      </c>
      <c r="F268">
        <v>3.2120600000000001</v>
      </c>
      <c r="G268">
        <v>-1.1347700000000001</v>
      </c>
      <c r="H268">
        <v>51.4191</v>
      </c>
      <c r="I268">
        <v>20</v>
      </c>
      <c r="J268">
        <v>10</v>
      </c>
    </row>
    <row r="269" spans="1:11">
      <c r="A269" t="s">
        <v>6</v>
      </c>
      <c r="B269" s="20">
        <v>0.45833333333333331</v>
      </c>
      <c r="C269">
        <v>91.169799999999995</v>
      </c>
      <c r="D269">
        <v>-2.4567199999999998</v>
      </c>
      <c r="E269">
        <v>179.04900000000001</v>
      </c>
      <c r="F269">
        <v>3.2098499999999999</v>
      </c>
      <c r="G269">
        <v>-1.13462</v>
      </c>
      <c r="H269">
        <v>51.374699999999997</v>
      </c>
      <c r="I269">
        <v>20</v>
      </c>
      <c r="J269">
        <v>11</v>
      </c>
    </row>
    <row r="270" spans="1:11">
      <c r="A270" t="s">
        <v>6</v>
      </c>
      <c r="B270" s="20">
        <v>0.5</v>
      </c>
      <c r="C270">
        <v>91.164400000000001</v>
      </c>
      <c r="D270">
        <v>-2.3727800000000001</v>
      </c>
      <c r="E270">
        <v>179.14</v>
      </c>
      <c r="F270">
        <v>3.2103600000000001</v>
      </c>
      <c r="G270">
        <v>-1.1330100000000001</v>
      </c>
      <c r="H270">
        <v>51.385199999999998</v>
      </c>
      <c r="I270">
        <v>20</v>
      </c>
      <c r="J270">
        <v>12</v>
      </c>
    </row>
    <row r="271" spans="1:11">
      <c r="A271" t="s">
        <v>6</v>
      </c>
      <c r="B271" s="20">
        <v>0.54166666666666663</v>
      </c>
      <c r="C271">
        <v>91.072999999999993</v>
      </c>
      <c r="D271">
        <v>-0.87842500000000001</v>
      </c>
      <c r="E271">
        <v>179.904</v>
      </c>
      <c r="F271">
        <v>4.9592000000000001</v>
      </c>
      <c r="G271">
        <v>-1.15208</v>
      </c>
      <c r="H271">
        <v>56.867400000000004</v>
      </c>
      <c r="I271">
        <v>20</v>
      </c>
      <c r="J271">
        <v>13</v>
      </c>
    </row>
    <row r="272" spans="1:11">
      <c r="A272" t="s">
        <v>6</v>
      </c>
      <c r="B272" s="20">
        <v>0.58333333333333337</v>
      </c>
      <c r="C272">
        <v>91.048299999999998</v>
      </c>
      <c r="D272">
        <v>-0.572322</v>
      </c>
      <c r="E272">
        <v>-179.79400000000001</v>
      </c>
      <c r="F272">
        <v>4.9548500000000004</v>
      </c>
      <c r="G272">
        <v>-1.1515899999999999</v>
      </c>
      <c r="H272">
        <v>56.869700000000002</v>
      </c>
      <c r="I272">
        <v>20</v>
      </c>
      <c r="J272">
        <v>14</v>
      </c>
    </row>
    <row r="273" spans="1:10">
      <c r="A273" t="s">
        <v>6</v>
      </c>
      <c r="B273" s="20">
        <v>0.625</v>
      </c>
      <c r="C273">
        <v>91.140100000000004</v>
      </c>
      <c r="D273">
        <v>-4.3819999999999997</v>
      </c>
      <c r="E273">
        <v>178.47200000000001</v>
      </c>
      <c r="F273">
        <v>3.04474</v>
      </c>
      <c r="G273">
        <v>-1.71993</v>
      </c>
      <c r="H273">
        <v>61.430199999999999</v>
      </c>
      <c r="I273">
        <v>20</v>
      </c>
      <c r="J273">
        <v>15</v>
      </c>
    </row>
    <row r="274" spans="1:10">
      <c r="A274" t="s">
        <v>6</v>
      </c>
      <c r="B274" s="20">
        <v>0.66666666666666663</v>
      </c>
      <c r="C274">
        <v>91.169399999999996</v>
      </c>
      <c r="D274">
        <v>-4.1213600000000001</v>
      </c>
      <c r="E274">
        <v>178.541</v>
      </c>
      <c r="F274">
        <v>3.0456799999999999</v>
      </c>
      <c r="G274">
        <v>-1.7201900000000001</v>
      </c>
      <c r="H274">
        <v>61.445700000000002</v>
      </c>
      <c r="I274">
        <v>20</v>
      </c>
      <c r="J274">
        <v>16</v>
      </c>
    </row>
    <row r="275" spans="1:10">
      <c r="A275" t="s">
        <v>6</v>
      </c>
      <c r="B275" s="20">
        <v>0.70833333333333337</v>
      </c>
      <c r="C275">
        <v>91.292299999999997</v>
      </c>
      <c r="D275">
        <v>-2.7867000000000002</v>
      </c>
      <c r="E275">
        <v>-178.077</v>
      </c>
      <c r="F275">
        <v>3.4346299999999998</v>
      </c>
      <c r="G275">
        <v>-2.3276400000000002</v>
      </c>
      <c r="H275">
        <v>71.571100000000001</v>
      </c>
      <c r="I275">
        <v>20</v>
      </c>
      <c r="J275">
        <v>17</v>
      </c>
    </row>
    <row r="276" spans="1:10">
      <c r="A276" t="s">
        <v>6</v>
      </c>
      <c r="B276" s="20">
        <v>0.75</v>
      </c>
      <c r="C276">
        <v>91.260999999999996</v>
      </c>
      <c r="D276">
        <v>-1.12649</v>
      </c>
      <c r="E276">
        <v>-176.971</v>
      </c>
      <c r="F276">
        <v>3.4321299999999999</v>
      </c>
      <c r="G276">
        <v>-2.3214600000000001</v>
      </c>
      <c r="H276">
        <v>71.665300000000002</v>
      </c>
      <c r="I276">
        <v>20</v>
      </c>
      <c r="J276">
        <v>18</v>
      </c>
    </row>
    <row r="277" spans="1:10">
      <c r="A277" t="s">
        <v>6</v>
      </c>
      <c r="B277" s="20">
        <v>0.79166666666666663</v>
      </c>
      <c r="C277">
        <v>90.994200000000006</v>
      </c>
      <c r="D277">
        <v>-1.10808</v>
      </c>
      <c r="E277">
        <v>177.01599999999999</v>
      </c>
      <c r="F277">
        <v>2.88165</v>
      </c>
      <c r="G277">
        <v>-2.9154399999999998</v>
      </c>
      <c r="H277">
        <v>81.877899999999997</v>
      </c>
      <c r="I277">
        <v>20</v>
      </c>
      <c r="J277">
        <v>19</v>
      </c>
    </row>
    <row r="278" spans="1:10">
      <c r="A278" t="s">
        <v>6</v>
      </c>
      <c r="B278" s="20">
        <v>0.83333333333333337</v>
      </c>
      <c r="C278">
        <v>90.981999999999999</v>
      </c>
      <c r="D278">
        <v>-0.42702800000000002</v>
      </c>
      <c r="E278">
        <v>176.38200000000001</v>
      </c>
      <c r="F278">
        <v>2.8889499999999999</v>
      </c>
      <c r="G278">
        <v>-2.9122699999999999</v>
      </c>
      <c r="H278">
        <v>81.91</v>
      </c>
      <c r="I278">
        <v>20</v>
      </c>
      <c r="J278">
        <v>20</v>
      </c>
    </row>
    <row r="279" spans="1:10">
      <c r="A279" t="s">
        <v>6</v>
      </c>
      <c r="B279" s="20">
        <v>0.875</v>
      </c>
      <c r="C279">
        <v>91.250399999999999</v>
      </c>
      <c r="D279">
        <v>-3.9170099999999999</v>
      </c>
      <c r="E279">
        <v>-178.02099999999999</v>
      </c>
      <c r="F279">
        <v>2.4480900000000001</v>
      </c>
      <c r="G279">
        <v>-3.6555900000000001</v>
      </c>
      <c r="H279">
        <v>91.685199999999995</v>
      </c>
      <c r="I279">
        <v>20</v>
      </c>
      <c r="J279">
        <v>21</v>
      </c>
    </row>
    <row r="280" spans="1:10">
      <c r="A280" t="s">
        <v>6</v>
      </c>
      <c r="B280" s="20">
        <v>0.91666666666666663</v>
      </c>
      <c r="C280">
        <v>91.315299999999993</v>
      </c>
      <c r="D280">
        <v>-3.55294</v>
      </c>
      <c r="E280">
        <v>-177.27099999999999</v>
      </c>
      <c r="F280">
        <v>2.4491800000000001</v>
      </c>
      <c r="G280">
        <v>-3.6579199999999998</v>
      </c>
      <c r="H280">
        <v>91.749099999999999</v>
      </c>
      <c r="I280">
        <v>20</v>
      </c>
      <c r="J280">
        <v>22</v>
      </c>
    </row>
    <row r="281" spans="1:10">
      <c r="A281" t="s">
        <v>6</v>
      </c>
      <c r="B281" s="20">
        <v>0.95833333333333337</v>
      </c>
      <c r="C281">
        <v>91.505200000000002</v>
      </c>
      <c r="D281">
        <v>-5.53294</v>
      </c>
      <c r="E281">
        <v>-172.40600000000001</v>
      </c>
      <c r="F281">
        <v>2.9066800000000002</v>
      </c>
      <c r="G281">
        <v>-4.2234600000000002</v>
      </c>
      <c r="H281">
        <v>102.651</v>
      </c>
      <c r="I281">
        <v>20</v>
      </c>
      <c r="J281">
        <v>23</v>
      </c>
    </row>
    <row r="282" spans="1:10">
      <c r="A282" t="s">
        <v>6</v>
      </c>
      <c r="B282" s="21">
        <v>1</v>
      </c>
      <c r="C282">
        <v>91.654200000000003</v>
      </c>
      <c r="D282">
        <v>-5.9270100000000001</v>
      </c>
      <c r="E282">
        <v>-171.86799999999999</v>
      </c>
      <c r="F282">
        <v>2.90428</v>
      </c>
      <c r="G282">
        <v>-4.2195200000000002</v>
      </c>
      <c r="H282">
        <v>102.55500000000001</v>
      </c>
      <c r="I282">
        <v>20</v>
      </c>
      <c r="J282">
        <v>24</v>
      </c>
    </row>
    <row r="283" spans="1:10">
      <c r="A283" t="s">
        <v>6</v>
      </c>
      <c r="B283" s="21">
        <v>1.0416666666666667</v>
      </c>
      <c r="C283">
        <v>91.438299999999998</v>
      </c>
      <c r="D283">
        <v>-7.98841</v>
      </c>
      <c r="E283">
        <v>174.56700000000001</v>
      </c>
      <c r="F283">
        <v>2.73882</v>
      </c>
      <c r="G283">
        <v>-4.9365600000000001</v>
      </c>
      <c r="H283">
        <v>112.736</v>
      </c>
      <c r="I283">
        <v>20</v>
      </c>
      <c r="J283">
        <v>25</v>
      </c>
    </row>
    <row r="284" spans="1:10">
      <c r="A284" t="s">
        <v>6</v>
      </c>
      <c r="B284" s="21">
        <v>1.0833333333333333</v>
      </c>
      <c r="C284">
        <v>91.488900000000001</v>
      </c>
      <c r="D284">
        <v>-7.8703599999999998</v>
      </c>
      <c r="E284">
        <v>175.09</v>
      </c>
      <c r="F284">
        <v>2.7387600000000001</v>
      </c>
      <c r="G284">
        <v>-4.9373199999999997</v>
      </c>
      <c r="H284">
        <v>112.864</v>
      </c>
      <c r="I284">
        <v>20</v>
      </c>
      <c r="J284">
        <v>26</v>
      </c>
    </row>
    <row r="285" spans="1:10">
      <c r="A285" t="s">
        <v>6</v>
      </c>
      <c r="B285" s="21">
        <v>1.125</v>
      </c>
      <c r="C285">
        <v>91.739000000000004</v>
      </c>
      <c r="D285">
        <v>-4.8139700000000003</v>
      </c>
      <c r="E285">
        <v>-170.96</v>
      </c>
      <c r="F285">
        <v>3.4320900000000001</v>
      </c>
      <c r="G285">
        <v>-5.6890700000000001</v>
      </c>
      <c r="H285">
        <v>122.83499999999999</v>
      </c>
      <c r="I285">
        <v>20</v>
      </c>
      <c r="J285">
        <v>27</v>
      </c>
    </row>
    <row r="286" spans="1:10">
      <c r="A286" t="s">
        <v>6</v>
      </c>
      <c r="B286" s="21">
        <v>1.1666666666666667</v>
      </c>
      <c r="C286">
        <v>92.1404</v>
      </c>
      <c r="D286">
        <v>-6.3965199999999998</v>
      </c>
      <c r="E286">
        <v>-169.87299999999999</v>
      </c>
      <c r="F286">
        <v>3.4255900000000001</v>
      </c>
      <c r="G286">
        <v>-5.6760200000000003</v>
      </c>
      <c r="H286">
        <v>122.4</v>
      </c>
      <c r="I286">
        <v>20</v>
      </c>
      <c r="J286">
        <v>28</v>
      </c>
    </row>
    <row r="287" spans="1:10">
      <c r="A287" t="s">
        <v>6</v>
      </c>
      <c r="B287" s="21">
        <v>1.2083333333333333</v>
      </c>
      <c r="C287">
        <v>91.305700000000002</v>
      </c>
      <c r="D287">
        <v>4.1444099999999997</v>
      </c>
      <c r="E287">
        <v>-170.768</v>
      </c>
      <c r="F287">
        <v>7.31081</v>
      </c>
      <c r="G287">
        <v>6.0419400000000003</v>
      </c>
      <c r="H287">
        <v>134.142</v>
      </c>
      <c r="I287">
        <v>20</v>
      </c>
      <c r="J287">
        <v>29</v>
      </c>
    </row>
    <row r="288" spans="1:10">
      <c r="A288" t="s">
        <v>6</v>
      </c>
      <c r="B288" s="21">
        <v>1.25</v>
      </c>
      <c r="C288">
        <v>91.372600000000006</v>
      </c>
      <c r="D288">
        <v>4.2594200000000004</v>
      </c>
      <c r="E288">
        <v>-170.351</v>
      </c>
      <c r="F288">
        <v>7.3019400000000001</v>
      </c>
      <c r="G288">
        <v>6.0345300000000002</v>
      </c>
      <c r="H288">
        <v>133.97499999999999</v>
      </c>
      <c r="I288">
        <v>20</v>
      </c>
      <c r="J288">
        <v>30</v>
      </c>
    </row>
    <row r="289" spans="1:10">
      <c r="A289" t="s">
        <v>6</v>
      </c>
      <c r="B289" s="21">
        <v>1.2916666666666667</v>
      </c>
      <c r="C289">
        <v>92.034499999999994</v>
      </c>
      <c r="D289">
        <v>-8.8625100000000003</v>
      </c>
      <c r="E289">
        <v>-166.726</v>
      </c>
      <c r="F289">
        <v>7.2929700000000004</v>
      </c>
      <c r="G289">
        <v>6.5236799999999997</v>
      </c>
      <c r="H289">
        <v>143.029</v>
      </c>
      <c r="I289">
        <v>20</v>
      </c>
      <c r="J289">
        <v>31</v>
      </c>
    </row>
    <row r="290" spans="1:10">
      <c r="A290" t="s">
        <v>6</v>
      </c>
      <c r="B290" s="21">
        <v>1.3333333333333333</v>
      </c>
      <c r="C290">
        <v>92.339100000000002</v>
      </c>
      <c r="D290">
        <v>-10.0075</v>
      </c>
      <c r="E290">
        <v>-166.22</v>
      </c>
      <c r="F290">
        <v>7.2731700000000004</v>
      </c>
      <c r="G290">
        <v>6.5014900000000004</v>
      </c>
      <c r="H290">
        <v>142.541</v>
      </c>
      <c r="I290">
        <v>20</v>
      </c>
      <c r="J290">
        <v>32</v>
      </c>
    </row>
    <row r="291" spans="1:10">
      <c r="A291" t="s">
        <v>6</v>
      </c>
      <c r="B291" s="21">
        <v>1.375</v>
      </c>
      <c r="C291">
        <v>89.855999999999995</v>
      </c>
      <c r="D291">
        <v>8.1908100000000008</v>
      </c>
      <c r="E291">
        <v>-171.315</v>
      </c>
      <c r="F291">
        <v>8.4281000000000006</v>
      </c>
      <c r="G291">
        <v>6.5876799999999998</v>
      </c>
      <c r="H291">
        <v>152.67699999999999</v>
      </c>
      <c r="I291">
        <v>20</v>
      </c>
      <c r="J291">
        <v>33</v>
      </c>
    </row>
    <row r="292" spans="1:10">
      <c r="A292" t="s">
        <v>6</v>
      </c>
      <c r="B292" s="21">
        <v>1.4166666666666667</v>
      </c>
      <c r="C292">
        <v>90.335800000000006</v>
      </c>
      <c r="D292">
        <v>5.9566999999999997</v>
      </c>
      <c r="E292">
        <v>-173.74199999999999</v>
      </c>
      <c r="F292">
        <v>8.4853000000000005</v>
      </c>
      <c r="G292">
        <v>6.6314399999999996</v>
      </c>
      <c r="H292">
        <v>153.6</v>
      </c>
      <c r="I292">
        <v>20</v>
      </c>
      <c r="J292">
        <v>34</v>
      </c>
    </row>
    <row r="294" spans="1:10">
      <c r="A294" t="s">
        <v>0</v>
      </c>
      <c r="B294" t="s">
        <v>1</v>
      </c>
      <c r="C294" t="s">
        <v>36</v>
      </c>
      <c r="D294" t="s">
        <v>3</v>
      </c>
      <c r="E294" t="s">
        <v>28</v>
      </c>
      <c r="F294" t="s">
        <v>32</v>
      </c>
      <c r="G294" t="s">
        <v>31</v>
      </c>
      <c r="H294" t="s">
        <v>3</v>
      </c>
      <c r="I294" t="s">
        <v>45</v>
      </c>
      <c r="J294" t="s">
        <v>46</v>
      </c>
    </row>
    <row r="295" spans="1:10">
      <c r="A295" t="s">
        <v>6</v>
      </c>
      <c r="B295" s="20">
        <v>4.1666666666666664E-2</v>
      </c>
      <c r="C295">
        <v>90.728700000000003</v>
      </c>
      <c r="D295">
        <v>-1.0630900000000001</v>
      </c>
      <c r="E295">
        <v>143.97499999999999</v>
      </c>
      <c r="F295">
        <v>1.2836399999999999</v>
      </c>
      <c r="G295">
        <v>-7.9009899999999994E-2</v>
      </c>
      <c r="H295">
        <v>27.4009</v>
      </c>
      <c r="I295">
        <v>20</v>
      </c>
      <c r="J295">
        <v>1</v>
      </c>
    </row>
    <row r="296" spans="1:10">
      <c r="A296" t="s">
        <v>6</v>
      </c>
      <c r="B296" s="20">
        <v>8.3333333333333329E-2</v>
      </c>
      <c r="C296">
        <v>90.7423</v>
      </c>
      <c r="D296">
        <v>-1.03159</v>
      </c>
      <c r="E296">
        <v>144.01300000000001</v>
      </c>
      <c r="F296">
        <v>1.2836399999999999</v>
      </c>
      <c r="G296">
        <v>-7.9352199999999998E-2</v>
      </c>
      <c r="H296">
        <v>27.390499999999999</v>
      </c>
      <c r="I296">
        <v>20</v>
      </c>
      <c r="J296">
        <v>2</v>
      </c>
    </row>
    <row r="297" spans="1:10">
      <c r="A297" t="s">
        <v>6</v>
      </c>
      <c r="B297" s="20">
        <v>0.125</v>
      </c>
      <c r="C297">
        <v>90.767600000000002</v>
      </c>
      <c r="D297">
        <v>-1.0015099999999999</v>
      </c>
      <c r="E297">
        <v>144.02000000000001</v>
      </c>
      <c r="F297">
        <v>1.28433</v>
      </c>
      <c r="G297">
        <v>-7.8602599999999995E-2</v>
      </c>
      <c r="H297">
        <v>27.387499999999999</v>
      </c>
      <c r="I297">
        <v>20</v>
      </c>
      <c r="J297">
        <v>3</v>
      </c>
    </row>
    <row r="298" spans="1:10">
      <c r="A298" t="s">
        <v>6</v>
      </c>
      <c r="B298" s="20">
        <v>0.16666666666666666</v>
      </c>
      <c r="C298">
        <v>90.916799999999995</v>
      </c>
      <c r="D298">
        <v>-0.14963599999999999</v>
      </c>
      <c r="E298">
        <v>144.298</v>
      </c>
      <c r="F298">
        <v>2.02786</v>
      </c>
      <c r="G298">
        <v>-0.40991499999999997</v>
      </c>
      <c r="H298">
        <v>31.006399999999999</v>
      </c>
      <c r="I298">
        <v>20</v>
      </c>
      <c r="J298">
        <v>4</v>
      </c>
    </row>
    <row r="299" spans="1:10">
      <c r="A299" t="s">
        <v>6</v>
      </c>
      <c r="B299" s="20">
        <v>0.20833333333333334</v>
      </c>
      <c r="C299">
        <v>90.905900000000003</v>
      </c>
      <c r="D299">
        <v>-0.185475</v>
      </c>
      <c r="E299">
        <v>144.25</v>
      </c>
      <c r="F299">
        <v>2.0286499999999998</v>
      </c>
      <c r="G299">
        <v>-0.41004099999999999</v>
      </c>
      <c r="H299">
        <v>31.001899999999999</v>
      </c>
      <c r="I299">
        <v>20</v>
      </c>
      <c r="J299">
        <v>5</v>
      </c>
    </row>
    <row r="300" spans="1:10">
      <c r="A300" t="s">
        <v>6</v>
      </c>
      <c r="B300" s="20">
        <v>0.25</v>
      </c>
      <c r="C300">
        <v>90.934899999999999</v>
      </c>
      <c r="D300">
        <v>-0.14394799999999999</v>
      </c>
      <c r="E300">
        <v>144.31700000000001</v>
      </c>
      <c r="F300">
        <v>2.0286499999999998</v>
      </c>
      <c r="G300">
        <v>-0.40977799999999998</v>
      </c>
      <c r="H300">
        <v>31.0123</v>
      </c>
      <c r="I300">
        <v>20</v>
      </c>
      <c r="J300">
        <v>6</v>
      </c>
    </row>
    <row r="301" spans="1:10">
      <c r="A301" t="s">
        <v>6</v>
      </c>
      <c r="B301" s="20">
        <v>0.29166666666666669</v>
      </c>
      <c r="C301">
        <v>90.709199999999996</v>
      </c>
      <c r="D301">
        <v>0.239061</v>
      </c>
      <c r="E301">
        <v>143.74299999999999</v>
      </c>
      <c r="F301">
        <v>2.1951499999999999</v>
      </c>
      <c r="G301">
        <v>-0.79863700000000004</v>
      </c>
      <c r="H301">
        <v>34.849200000000003</v>
      </c>
      <c r="I301">
        <v>20</v>
      </c>
      <c r="J301">
        <v>7</v>
      </c>
    </row>
    <row r="302" spans="1:10">
      <c r="A302" t="s">
        <v>6</v>
      </c>
      <c r="B302" s="20">
        <v>0.33333333333333331</v>
      </c>
      <c r="C302">
        <v>90.745099999999994</v>
      </c>
      <c r="D302">
        <v>0.29883300000000002</v>
      </c>
      <c r="E302">
        <v>143.785</v>
      </c>
      <c r="F302">
        <v>2.1976</v>
      </c>
      <c r="G302">
        <v>-0.79718500000000003</v>
      </c>
      <c r="H302">
        <v>34.855800000000002</v>
      </c>
      <c r="I302">
        <v>20</v>
      </c>
      <c r="J302">
        <v>8</v>
      </c>
    </row>
    <row r="303" spans="1:10">
      <c r="A303" t="s">
        <v>6</v>
      </c>
      <c r="B303" s="20">
        <v>0.375</v>
      </c>
      <c r="C303">
        <v>90.699200000000005</v>
      </c>
      <c r="D303">
        <v>0.24362800000000001</v>
      </c>
      <c r="E303">
        <v>143.81800000000001</v>
      </c>
      <c r="F303">
        <v>2.1946599999999998</v>
      </c>
      <c r="G303">
        <v>-0.79758399999999996</v>
      </c>
      <c r="H303">
        <v>34.843699999999998</v>
      </c>
      <c r="I303">
        <v>20</v>
      </c>
      <c r="J303">
        <v>9</v>
      </c>
    </row>
    <row r="304" spans="1:10">
      <c r="A304" t="s">
        <v>6</v>
      </c>
      <c r="B304" s="20">
        <v>0.41666666666666669</v>
      </c>
      <c r="C304">
        <v>90.721299999999999</v>
      </c>
      <c r="D304">
        <v>0.49167100000000002</v>
      </c>
      <c r="E304">
        <v>143.75299999999999</v>
      </c>
      <c r="F304">
        <v>2.7121</v>
      </c>
      <c r="G304">
        <v>-1.11825</v>
      </c>
      <c r="H304">
        <v>38.6372</v>
      </c>
      <c r="I304">
        <v>20</v>
      </c>
      <c r="J304">
        <v>10</v>
      </c>
    </row>
    <row r="305" spans="1:10">
      <c r="A305" t="s">
        <v>6</v>
      </c>
      <c r="B305" s="20">
        <v>0.45833333333333331</v>
      </c>
      <c r="C305">
        <v>90.719399999999993</v>
      </c>
      <c r="D305">
        <v>0.51058099999999995</v>
      </c>
      <c r="E305">
        <v>143.81899999999999</v>
      </c>
      <c r="F305">
        <v>2.7119499999999999</v>
      </c>
      <c r="G305">
        <v>-1.1162399999999999</v>
      </c>
      <c r="H305">
        <v>38.625799999999998</v>
      </c>
      <c r="I305">
        <v>20</v>
      </c>
      <c r="J305">
        <v>11</v>
      </c>
    </row>
    <row r="306" spans="1:10">
      <c r="A306" t="s">
        <v>6</v>
      </c>
      <c r="B306" s="20">
        <v>0.5</v>
      </c>
      <c r="C306">
        <v>90.715500000000006</v>
      </c>
      <c r="D306">
        <v>0.51846999999999999</v>
      </c>
      <c r="E306">
        <v>143.79</v>
      </c>
      <c r="F306">
        <v>2.7123200000000001</v>
      </c>
      <c r="G306">
        <v>-1.1149199999999999</v>
      </c>
      <c r="H306">
        <v>38.621699999999997</v>
      </c>
      <c r="I306">
        <v>20</v>
      </c>
      <c r="J306">
        <v>12</v>
      </c>
    </row>
    <row r="307" spans="1:10">
      <c r="A307" t="s">
        <v>6</v>
      </c>
      <c r="B307" s="20">
        <v>0.54166666666666663</v>
      </c>
      <c r="C307">
        <v>90.659899999999993</v>
      </c>
      <c r="D307">
        <v>0.47560999999999998</v>
      </c>
      <c r="E307">
        <v>144.697</v>
      </c>
      <c r="F307">
        <v>3.9968300000000001</v>
      </c>
      <c r="G307">
        <v>-1.14561</v>
      </c>
      <c r="H307">
        <v>42.588999999999999</v>
      </c>
      <c r="I307">
        <v>20</v>
      </c>
      <c r="J307">
        <v>13</v>
      </c>
    </row>
    <row r="308" spans="1:10">
      <c r="A308" t="s">
        <v>6</v>
      </c>
      <c r="B308" s="20">
        <v>0.58333333333333337</v>
      </c>
      <c r="C308">
        <v>90.661900000000003</v>
      </c>
      <c r="D308">
        <v>0.56203000000000003</v>
      </c>
      <c r="E308">
        <v>144.69</v>
      </c>
      <c r="F308">
        <v>3.9938899999999999</v>
      </c>
      <c r="G308">
        <v>-1.14635</v>
      </c>
      <c r="H308">
        <v>42.573799999999999</v>
      </c>
      <c r="I308">
        <v>20</v>
      </c>
      <c r="J308">
        <v>14</v>
      </c>
    </row>
    <row r="309" spans="1:10">
      <c r="A309" t="s">
        <v>6</v>
      </c>
      <c r="B309" s="20">
        <v>0.625</v>
      </c>
      <c r="C309">
        <v>90.543199999999999</v>
      </c>
      <c r="D309">
        <v>0.38270700000000002</v>
      </c>
      <c r="E309">
        <v>142.55199999999999</v>
      </c>
      <c r="F309">
        <v>2.54074</v>
      </c>
      <c r="G309">
        <v>-1.69817</v>
      </c>
      <c r="H309">
        <v>46.092199999999998</v>
      </c>
      <c r="I309">
        <v>20</v>
      </c>
      <c r="J309">
        <v>15</v>
      </c>
    </row>
    <row r="310" spans="1:10">
      <c r="A310" t="s">
        <v>6</v>
      </c>
      <c r="B310" s="20">
        <v>0.66666666666666663</v>
      </c>
      <c r="C310">
        <v>90.577399999999997</v>
      </c>
      <c r="D310">
        <v>0.41304099999999999</v>
      </c>
      <c r="E310">
        <v>142.52799999999999</v>
      </c>
      <c r="F310">
        <v>2.5409600000000001</v>
      </c>
      <c r="G310">
        <v>-1.69919</v>
      </c>
      <c r="H310">
        <v>46.084600000000002</v>
      </c>
      <c r="I310">
        <v>20</v>
      </c>
      <c r="J310">
        <v>16</v>
      </c>
    </row>
    <row r="311" spans="1:10">
      <c r="A311" t="s">
        <v>6</v>
      </c>
      <c r="B311" s="20">
        <v>0.70833333333333337</v>
      </c>
      <c r="C311">
        <v>90.552800000000005</v>
      </c>
      <c r="D311">
        <v>3.86198</v>
      </c>
      <c r="E311">
        <v>-136.73500000000001</v>
      </c>
      <c r="F311">
        <v>2.35907</v>
      </c>
      <c r="G311">
        <v>-2.3074400000000002</v>
      </c>
      <c r="H311">
        <v>53.534700000000001</v>
      </c>
      <c r="I311">
        <v>20</v>
      </c>
      <c r="J311">
        <v>17</v>
      </c>
    </row>
    <row r="312" spans="1:10">
      <c r="A312" t="s">
        <v>6</v>
      </c>
      <c r="B312" s="20">
        <v>0.75</v>
      </c>
      <c r="C312">
        <v>90.5822</v>
      </c>
      <c r="D312">
        <v>3.7916599999999998</v>
      </c>
      <c r="E312">
        <v>-136.69499999999999</v>
      </c>
      <c r="F312">
        <v>2.35887</v>
      </c>
      <c r="G312">
        <v>-2.3084799999999999</v>
      </c>
      <c r="H312">
        <v>53.534300000000002</v>
      </c>
      <c r="I312">
        <v>20</v>
      </c>
      <c r="J312">
        <v>18</v>
      </c>
    </row>
    <row r="313" spans="1:10">
      <c r="A313" t="s">
        <v>6</v>
      </c>
      <c r="B313" s="20">
        <v>0.79166666666666663</v>
      </c>
      <c r="C313">
        <v>90.767799999999994</v>
      </c>
      <c r="D313">
        <v>2.1279699999999999</v>
      </c>
      <c r="E313">
        <v>141.036</v>
      </c>
      <c r="F313">
        <v>2.34945</v>
      </c>
      <c r="G313">
        <v>-2.9125100000000002</v>
      </c>
      <c r="H313">
        <v>61.154299999999999</v>
      </c>
      <c r="I313">
        <v>20</v>
      </c>
      <c r="J313">
        <v>19</v>
      </c>
    </row>
    <row r="314" spans="1:10">
      <c r="A314" t="s">
        <v>6</v>
      </c>
      <c r="B314" s="20">
        <v>0.83333333333333337</v>
      </c>
      <c r="C314">
        <v>90.754300000000001</v>
      </c>
      <c r="D314">
        <v>2.0905999999999998</v>
      </c>
      <c r="E314">
        <v>140.97399999999999</v>
      </c>
      <c r="F314">
        <v>2.3519800000000002</v>
      </c>
      <c r="G314">
        <v>-2.9124099999999999</v>
      </c>
      <c r="H314">
        <v>61.161999999999999</v>
      </c>
      <c r="I314">
        <v>20</v>
      </c>
      <c r="J314">
        <v>20</v>
      </c>
    </row>
    <row r="315" spans="1:10">
      <c r="A315" t="s">
        <v>6</v>
      </c>
      <c r="B315" s="20">
        <v>0.875</v>
      </c>
      <c r="C315">
        <v>90.838200000000001</v>
      </c>
      <c r="D315">
        <v>2.5767799999999998</v>
      </c>
      <c r="E315">
        <v>140.42500000000001</v>
      </c>
      <c r="F315">
        <v>2.0218699999999998</v>
      </c>
      <c r="G315">
        <v>-3.6416300000000001</v>
      </c>
      <c r="H315">
        <v>68.426400000000001</v>
      </c>
      <c r="I315">
        <v>20</v>
      </c>
      <c r="J315">
        <v>21</v>
      </c>
    </row>
    <row r="316" spans="1:10">
      <c r="A316" t="s">
        <v>6</v>
      </c>
      <c r="B316" s="20">
        <v>0.91666666666666663</v>
      </c>
      <c r="C316">
        <v>90.894800000000004</v>
      </c>
      <c r="D316">
        <v>2.6482199999999998</v>
      </c>
      <c r="E316">
        <v>140.381</v>
      </c>
      <c r="F316">
        <v>2.0241699999999998</v>
      </c>
      <c r="G316">
        <v>-3.6429100000000001</v>
      </c>
      <c r="H316">
        <v>68.431399999999996</v>
      </c>
      <c r="I316">
        <v>20</v>
      </c>
      <c r="J316">
        <v>22</v>
      </c>
    </row>
    <row r="317" spans="1:10">
      <c r="A317" t="s">
        <v>6</v>
      </c>
      <c r="B317" s="20">
        <v>0.95833333333333337</v>
      </c>
      <c r="C317">
        <v>90.948899999999995</v>
      </c>
      <c r="D317">
        <v>2.7881300000000002</v>
      </c>
      <c r="E317">
        <v>-137.57</v>
      </c>
      <c r="F317">
        <v>2.06108</v>
      </c>
      <c r="G317">
        <v>-4.2434000000000003</v>
      </c>
      <c r="H317">
        <v>77.132300000000001</v>
      </c>
      <c r="I317">
        <v>20</v>
      </c>
      <c r="J317">
        <v>23</v>
      </c>
    </row>
    <row r="318" spans="1:10">
      <c r="A318" t="s">
        <v>6</v>
      </c>
      <c r="B318" s="21">
        <v>1</v>
      </c>
      <c r="C318">
        <v>91.052800000000005</v>
      </c>
      <c r="D318">
        <v>2.7135600000000002</v>
      </c>
      <c r="E318">
        <v>-137.505</v>
      </c>
      <c r="F318">
        <v>2.0618300000000001</v>
      </c>
      <c r="G318">
        <v>-4.2404200000000003</v>
      </c>
      <c r="H318">
        <v>77.099100000000007</v>
      </c>
      <c r="I318">
        <v>20</v>
      </c>
      <c r="J318">
        <v>24</v>
      </c>
    </row>
    <row r="319" spans="1:10">
      <c r="A319" t="s">
        <v>6</v>
      </c>
      <c r="B319" s="21">
        <v>1.0416666666666667</v>
      </c>
      <c r="C319">
        <v>90.769499999999994</v>
      </c>
      <c r="D319">
        <v>6.2495799999999999</v>
      </c>
      <c r="E319">
        <v>-137.81299999999999</v>
      </c>
      <c r="F319">
        <v>1.91842</v>
      </c>
      <c r="G319">
        <v>-4.9699</v>
      </c>
      <c r="H319">
        <v>85.0334</v>
      </c>
      <c r="I319">
        <v>20</v>
      </c>
      <c r="J319">
        <v>25</v>
      </c>
    </row>
    <row r="320" spans="1:10">
      <c r="A320" t="s">
        <v>6</v>
      </c>
      <c r="B320" s="21">
        <v>1.0833333333333333</v>
      </c>
      <c r="C320">
        <v>90.821600000000004</v>
      </c>
      <c r="D320">
        <v>6.0961999999999996</v>
      </c>
      <c r="E320">
        <v>-137.78</v>
      </c>
      <c r="F320">
        <v>1.9180600000000001</v>
      </c>
      <c r="G320">
        <v>-4.9673999999999996</v>
      </c>
      <c r="H320">
        <v>85.0578</v>
      </c>
      <c r="I320">
        <v>20</v>
      </c>
      <c r="J320">
        <v>26</v>
      </c>
    </row>
    <row r="321" spans="1:15">
      <c r="A321" t="s">
        <v>6</v>
      </c>
      <c r="B321" s="21">
        <v>1.125</v>
      </c>
      <c r="C321">
        <v>91.120699999999999</v>
      </c>
      <c r="D321">
        <v>3.1700400000000002</v>
      </c>
      <c r="E321">
        <v>-137.27099999999999</v>
      </c>
      <c r="F321">
        <v>2.4823200000000001</v>
      </c>
      <c r="G321">
        <v>-5.7296100000000001</v>
      </c>
      <c r="H321">
        <v>92.192800000000005</v>
      </c>
      <c r="I321">
        <v>20</v>
      </c>
      <c r="J321">
        <v>27</v>
      </c>
    </row>
    <row r="322" spans="1:15">
      <c r="A322" t="s">
        <v>6</v>
      </c>
      <c r="B322" s="21">
        <v>1.1666666666666667</v>
      </c>
      <c r="C322">
        <v>91.408500000000004</v>
      </c>
      <c r="D322">
        <v>2.8113100000000002</v>
      </c>
      <c r="E322">
        <v>-137.33099999999999</v>
      </c>
      <c r="F322">
        <v>2.48956</v>
      </c>
      <c r="G322">
        <v>-5.7333499999999997</v>
      </c>
      <c r="H322">
        <v>92.203100000000006</v>
      </c>
      <c r="I322">
        <v>20</v>
      </c>
      <c r="J322">
        <v>28</v>
      </c>
    </row>
    <row r="323" spans="1:15">
      <c r="A323" t="s">
        <v>6</v>
      </c>
      <c r="B323" s="21">
        <v>1.2083333333333333</v>
      </c>
      <c r="C323">
        <v>91.227199999999996</v>
      </c>
      <c r="D323">
        <v>-1.2894600000000001</v>
      </c>
      <c r="E323">
        <v>-135.76900000000001</v>
      </c>
      <c r="F323">
        <v>5.4167399999999999</v>
      </c>
      <c r="G323">
        <v>6.0846099999999996</v>
      </c>
      <c r="H323">
        <v>100.551</v>
      </c>
      <c r="I323">
        <v>20</v>
      </c>
      <c r="J323">
        <v>29</v>
      </c>
    </row>
    <row r="324" spans="1:15">
      <c r="A324" t="s">
        <v>6</v>
      </c>
      <c r="B324" s="21">
        <v>1.25</v>
      </c>
      <c r="C324">
        <v>91.265900000000002</v>
      </c>
      <c r="D324">
        <v>-1.12582</v>
      </c>
      <c r="E324">
        <v>-135.702</v>
      </c>
      <c r="F324">
        <v>5.41059</v>
      </c>
      <c r="G324">
        <v>6.0768199999999997</v>
      </c>
      <c r="H324">
        <v>100.42</v>
      </c>
      <c r="I324">
        <v>20</v>
      </c>
      <c r="J324">
        <v>30</v>
      </c>
    </row>
    <row r="325" spans="1:15">
      <c r="A325" t="s">
        <v>6</v>
      </c>
      <c r="B325" s="21">
        <v>1.2916666666666667</v>
      </c>
      <c r="C325">
        <v>91.352500000000006</v>
      </c>
      <c r="D325">
        <v>-4.01417</v>
      </c>
      <c r="E325">
        <v>-134.911</v>
      </c>
      <c r="F325">
        <v>5.4013900000000001</v>
      </c>
      <c r="G325">
        <v>6.5866300000000004</v>
      </c>
      <c r="H325">
        <v>106.896</v>
      </c>
      <c r="I325">
        <v>20</v>
      </c>
      <c r="J325">
        <v>31</v>
      </c>
    </row>
    <row r="326" spans="1:15">
      <c r="A326" t="s">
        <v>6</v>
      </c>
      <c r="B326" s="21">
        <v>1.3333333333333333</v>
      </c>
      <c r="C326">
        <v>91.573300000000003</v>
      </c>
      <c r="D326">
        <v>-4.3358699999999999</v>
      </c>
      <c r="E326">
        <v>-134.98400000000001</v>
      </c>
      <c r="F326">
        <v>5.4017200000000001</v>
      </c>
      <c r="G326">
        <v>6.5837300000000001</v>
      </c>
      <c r="H326">
        <v>106.80800000000001</v>
      </c>
      <c r="I326">
        <v>20</v>
      </c>
      <c r="J326">
        <v>32</v>
      </c>
    </row>
    <row r="327" spans="1:15">
      <c r="A327" t="s">
        <v>6</v>
      </c>
      <c r="B327" s="21">
        <v>1.375</v>
      </c>
      <c r="C327">
        <v>90.311599999999999</v>
      </c>
      <c r="D327">
        <v>-1.4825200000000001</v>
      </c>
      <c r="E327">
        <v>-136.27099999999999</v>
      </c>
      <c r="F327">
        <v>6.32707</v>
      </c>
      <c r="G327">
        <v>6.6851799999999999</v>
      </c>
      <c r="H327">
        <v>115.40300000000001</v>
      </c>
      <c r="I327">
        <v>20</v>
      </c>
      <c r="J327">
        <v>33</v>
      </c>
    </row>
    <row r="328" spans="1:15">
      <c r="A328" t="s">
        <v>6</v>
      </c>
      <c r="B328" s="21">
        <v>1.4166666666666667</v>
      </c>
      <c r="C328">
        <v>90.633700000000005</v>
      </c>
      <c r="D328">
        <v>-2.1758000000000002</v>
      </c>
      <c r="E328">
        <v>-136.08099999999999</v>
      </c>
      <c r="F328">
        <v>6.3267699999999998</v>
      </c>
      <c r="G328">
        <v>6.6934899999999997</v>
      </c>
      <c r="H328">
        <v>115.405</v>
      </c>
      <c r="I328">
        <v>20</v>
      </c>
      <c r="J328">
        <v>34</v>
      </c>
    </row>
    <row r="330" spans="1:15">
      <c r="A330" t="s">
        <v>0</v>
      </c>
      <c r="B330" t="s">
        <v>1</v>
      </c>
      <c r="C330" t="s">
        <v>36</v>
      </c>
      <c r="D330" t="s">
        <v>3</v>
      </c>
      <c r="E330" t="s">
        <v>28</v>
      </c>
      <c r="F330" t="s">
        <v>32</v>
      </c>
      <c r="G330" t="s">
        <v>31</v>
      </c>
      <c r="H330" t="s">
        <v>3</v>
      </c>
      <c r="I330" t="s">
        <v>45</v>
      </c>
      <c r="J330" t="s">
        <v>46</v>
      </c>
      <c r="K330" t="s">
        <v>48</v>
      </c>
      <c r="L330" t="s">
        <v>49</v>
      </c>
      <c r="M330" t="s">
        <v>48</v>
      </c>
      <c r="N330" t="s">
        <v>50</v>
      </c>
      <c r="O330">
        <f>1</f>
        <v>1</v>
      </c>
    </row>
    <row r="331" spans="1:15">
      <c r="A331" t="s">
        <v>6</v>
      </c>
      <c r="B331" s="20">
        <v>4.1666666666666664E-2</v>
      </c>
      <c r="C331">
        <v>90.732299999999995</v>
      </c>
      <c r="D331">
        <v>-1.07501</v>
      </c>
      <c r="E331">
        <v>144.01</v>
      </c>
      <c r="F331">
        <v>1.2965599999999999</v>
      </c>
      <c r="G331">
        <v>-7.9636799999999994E-2</v>
      </c>
      <c r="H331">
        <v>27.139700000000001</v>
      </c>
      <c r="I331">
        <v>20</v>
      </c>
      <c r="J331">
        <v>1</v>
      </c>
    </row>
    <row r="332" spans="1:15">
      <c r="A332" t="s">
        <v>6</v>
      </c>
      <c r="B332" s="20">
        <v>8.3333333333333329E-2</v>
      </c>
      <c r="C332">
        <v>90.742500000000007</v>
      </c>
      <c r="D332">
        <v>-1.04959</v>
      </c>
      <c r="E332">
        <v>144</v>
      </c>
      <c r="F332">
        <v>1.29688</v>
      </c>
      <c r="G332">
        <v>-8.0058900000000002E-2</v>
      </c>
      <c r="H332">
        <v>27.122399999999999</v>
      </c>
      <c r="I332">
        <v>20</v>
      </c>
      <c r="J332">
        <v>2</v>
      </c>
    </row>
    <row r="333" spans="1:15">
      <c r="A333" t="s">
        <v>6</v>
      </c>
      <c r="B333" s="20">
        <v>0.125</v>
      </c>
      <c r="C333">
        <v>90.764899999999997</v>
      </c>
      <c r="D333">
        <v>-1.02142</v>
      </c>
      <c r="E333">
        <v>144.05699999999999</v>
      </c>
      <c r="F333">
        <v>1.2973300000000001</v>
      </c>
      <c r="G333">
        <v>-7.94155E-2</v>
      </c>
      <c r="H333">
        <v>27.126200000000001</v>
      </c>
      <c r="I333">
        <v>20</v>
      </c>
      <c r="J333">
        <v>3</v>
      </c>
    </row>
    <row r="334" spans="1:15">
      <c r="A334" t="s">
        <v>6</v>
      </c>
      <c r="B334" s="20">
        <v>0.16666666666666666</v>
      </c>
      <c r="C334">
        <v>90.941400000000002</v>
      </c>
      <c r="D334">
        <v>-8.5830100000000006E-2</v>
      </c>
      <c r="E334">
        <v>144.40299999999999</v>
      </c>
      <c r="F334">
        <v>2.0419999999999998</v>
      </c>
      <c r="G334">
        <v>-0.41351399999999999</v>
      </c>
      <c r="H334">
        <v>30.7453</v>
      </c>
      <c r="I334">
        <v>20</v>
      </c>
      <c r="J334">
        <v>4</v>
      </c>
    </row>
    <row r="335" spans="1:15">
      <c r="A335" t="s">
        <v>6</v>
      </c>
      <c r="B335" s="20">
        <v>0.20833333333333334</v>
      </c>
      <c r="C335">
        <v>90.932100000000005</v>
      </c>
      <c r="D335">
        <v>-0.118314</v>
      </c>
      <c r="E335">
        <v>144.42099999999999</v>
      </c>
      <c r="F335">
        <v>2.0428099999999998</v>
      </c>
      <c r="G335">
        <v>-0.41373799999999999</v>
      </c>
      <c r="H335">
        <v>30.751100000000001</v>
      </c>
      <c r="I335">
        <v>20</v>
      </c>
      <c r="J335">
        <v>5</v>
      </c>
    </row>
    <row r="336" spans="1:15">
      <c r="A336" t="s">
        <v>6</v>
      </c>
      <c r="B336" s="20">
        <v>0.25</v>
      </c>
      <c r="C336">
        <v>90.960499999999996</v>
      </c>
      <c r="D336">
        <v>-7.8383599999999998E-2</v>
      </c>
      <c r="E336">
        <v>144.45599999999999</v>
      </c>
      <c r="F336">
        <v>2.0428099999999998</v>
      </c>
      <c r="G336">
        <v>-0.41343299999999999</v>
      </c>
      <c r="H336">
        <v>30.756499999999999</v>
      </c>
      <c r="I336">
        <v>20</v>
      </c>
      <c r="J336">
        <v>6</v>
      </c>
    </row>
    <row r="337" spans="1:10">
      <c r="A337" t="s">
        <v>6</v>
      </c>
      <c r="B337" s="20">
        <v>0.29166666666666669</v>
      </c>
      <c r="C337">
        <v>90.751400000000004</v>
      </c>
      <c r="D337">
        <v>0.35773899999999997</v>
      </c>
      <c r="E337">
        <v>143.858</v>
      </c>
      <c r="F337">
        <v>2.2073700000000001</v>
      </c>
      <c r="G337">
        <v>-0.80442800000000003</v>
      </c>
      <c r="H337">
        <v>34.603299999999997</v>
      </c>
      <c r="I337">
        <v>20</v>
      </c>
      <c r="J337">
        <v>7</v>
      </c>
    </row>
    <row r="338" spans="1:10">
      <c r="A338" t="s">
        <v>6</v>
      </c>
      <c r="B338" s="20">
        <v>0.33333333333333331</v>
      </c>
      <c r="C338">
        <v>90.787300000000002</v>
      </c>
      <c r="D338">
        <v>0.41806399999999999</v>
      </c>
      <c r="E338">
        <v>143.87</v>
      </c>
      <c r="F338">
        <v>2.2097500000000001</v>
      </c>
      <c r="G338">
        <v>-0.80283800000000005</v>
      </c>
      <c r="H338">
        <v>34.604300000000002</v>
      </c>
      <c r="I338">
        <v>20</v>
      </c>
      <c r="J338">
        <v>8</v>
      </c>
    </row>
    <row r="339" spans="1:10">
      <c r="A339" t="s">
        <v>6</v>
      </c>
      <c r="B339" s="20">
        <v>0.375</v>
      </c>
      <c r="C339">
        <v>90.738600000000005</v>
      </c>
      <c r="D339">
        <v>0.35820600000000002</v>
      </c>
      <c r="E339">
        <v>143.905</v>
      </c>
      <c r="F339">
        <v>2.2068699999999999</v>
      </c>
      <c r="G339">
        <v>-0.80328999999999995</v>
      </c>
      <c r="H339">
        <v>34.592399999999998</v>
      </c>
      <c r="I339">
        <v>20</v>
      </c>
      <c r="J339">
        <v>9</v>
      </c>
    </row>
    <row r="340" spans="1:10">
      <c r="A340" t="s">
        <v>6</v>
      </c>
      <c r="B340" s="20">
        <v>0.41666666666666669</v>
      </c>
      <c r="C340">
        <v>90.775499999999994</v>
      </c>
      <c r="D340">
        <v>0.65252500000000002</v>
      </c>
      <c r="E340">
        <v>143.93299999999999</v>
      </c>
      <c r="F340">
        <v>2.7239499999999999</v>
      </c>
      <c r="G340">
        <v>-1.1249800000000001</v>
      </c>
      <c r="H340">
        <v>38.3919</v>
      </c>
      <c r="I340">
        <v>20</v>
      </c>
      <c r="J340">
        <v>10</v>
      </c>
    </row>
    <row r="341" spans="1:10">
      <c r="A341" t="s">
        <v>6</v>
      </c>
      <c r="B341" s="20">
        <v>0.45833333333333331</v>
      </c>
      <c r="C341">
        <v>90.772900000000007</v>
      </c>
      <c r="D341">
        <v>0.66976800000000003</v>
      </c>
      <c r="E341">
        <v>143.97300000000001</v>
      </c>
      <c r="F341">
        <v>2.7236699999999998</v>
      </c>
      <c r="G341">
        <v>-1.1227799999999999</v>
      </c>
      <c r="H341">
        <v>38.375100000000003</v>
      </c>
      <c r="I341">
        <v>20</v>
      </c>
      <c r="J341">
        <v>11</v>
      </c>
    </row>
    <row r="342" spans="1:10">
      <c r="A342" t="s">
        <v>6</v>
      </c>
      <c r="B342" s="20">
        <v>0.5</v>
      </c>
      <c r="C342">
        <v>90.767700000000005</v>
      </c>
      <c r="D342">
        <v>0.67550900000000003</v>
      </c>
      <c r="E342">
        <v>143.97200000000001</v>
      </c>
      <c r="F342">
        <v>2.7242700000000002</v>
      </c>
      <c r="G342">
        <v>-1.1216299999999999</v>
      </c>
      <c r="H342">
        <v>38.3765</v>
      </c>
      <c r="I342">
        <v>20</v>
      </c>
      <c r="J342">
        <v>12</v>
      </c>
    </row>
    <row r="343" spans="1:10">
      <c r="A343" t="s">
        <v>6</v>
      </c>
      <c r="B343" s="20">
        <v>0.54166666666666663</v>
      </c>
      <c r="C343">
        <v>90.718500000000006</v>
      </c>
      <c r="D343">
        <v>0.658578</v>
      </c>
      <c r="E343">
        <v>145.03100000000001</v>
      </c>
      <c r="F343">
        <v>4.0100100000000003</v>
      </c>
      <c r="G343">
        <v>-1.15089</v>
      </c>
      <c r="H343">
        <v>42.311799999999998</v>
      </c>
      <c r="I343">
        <v>20</v>
      </c>
      <c r="J343">
        <v>13</v>
      </c>
    </row>
    <row r="344" spans="1:10">
      <c r="A344" t="s">
        <v>6</v>
      </c>
      <c r="B344" s="20">
        <v>0.58333333333333337</v>
      </c>
      <c r="C344">
        <v>90.720200000000006</v>
      </c>
      <c r="D344">
        <v>0.74685800000000002</v>
      </c>
      <c r="E344">
        <v>145.00299999999999</v>
      </c>
      <c r="F344">
        <v>4.0067500000000003</v>
      </c>
      <c r="G344">
        <v>-1.15151</v>
      </c>
      <c r="H344">
        <v>42.291699999999999</v>
      </c>
      <c r="I344">
        <v>20</v>
      </c>
      <c r="J344">
        <v>14</v>
      </c>
    </row>
    <row r="345" spans="1:10">
      <c r="A345" t="s">
        <v>6</v>
      </c>
      <c r="B345" s="20">
        <v>0.625</v>
      </c>
      <c r="C345">
        <v>90.602800000000002</v>
      </c>
      <c r="D345">
        <v>0.55198100000000005</v>
      </c>
      <c r="E345">
        <v>142.59200000000001</v>
      </c>
      <c r="F345">
        <v>2.54853</v>
      </c>
      <c r="G345">
        <v>-1.7047300000000001</v>
      </c>
      <c r="H345">
        <v>45.851700000000001</v>
      </c>
      <c r="I345">
        <v>20</v>
      </c>
      <c r="J345">
        <v>15</v>
      </c>
    </row>
    <row r="346" spans="1:10">
      <c r="A346" t="s">
        <v>6</v>
      </c>
      <c r="B346" s="20">
        <v>0.66666666666666663</v>
      </c>
      <c r="C346">
        <v>90.637200000000007</v>
      </c>
      <c r="D346">
        <v>0.58227899999999999</v>
      </c>
      <c r="E346">
        <v>142.56800000000001</v>
      </c>
      <c r="F346">
        <v>2.5487299999999999</v>
      </c>
      <c r="G346">
        <v>-1.70577</v>
      </c>
      <c r="H346">
        <v>45.843899999999998</v>
      </c>
      <c r="I346">
        <v>20</v>
      </c>
      <c r="J346">
        <v>16</v>
      </c>
    </row>
    <row r="347" spans="1:10">
      <c r="A347" t="s">
        <v>6</v>
      </c>
      <c r="B347" s="20">
        <v>0.70833333333333337</v>
      </c>
      <c r="C347">
        <v>90.609800000000007</v>
      </c>
      <c r="D347">
        <v>3.76959</v>
      </c>
      <c r="E347">
        <v>-136.732</v>
      </c>
      <c r="F347">
        <v>2.3635600000000001</v>
      </c>
      <c r="G347">
        <v>-2.3158099999999999</v>
      </c>
      <c r="H347">
        <v>53.298699999999997</v>
      </c>
      <c r="I347">
        <v>20</v>
      </c>
      <c r="J347">
        <v>17</v>
      </c>
    </row>
    <row r="348" spans="1:10">
      <c r="A348" t="s">
        <v>6</v>
      </c>
      <c r="B348" s="20">
        <v>0.75</v>
      </c>
      <c r="C348">
        <v>90.643799999999999</v>
      </c>
      <c r="D348">
        <v>3.68919</v>
      </c>
      <c r="E348">
        <v>-136.673</v>
      </c>
      <c r="F348">
        <v>2.36294</v>
      </c>
      <c r="G348">
        <v>-2.31671</v>
      </c>
      <c r="H348">
        <v>53.2926</v>
      </c>
      <c r="I348">
        <v>20</v>
      </c>
      <c r="J348">
        <v>18</v>
      </c>
    </row>
    <row r="349" spans="1:10">
      <c r="A349" t="s">
        <v>6</v>
      </c>
      <c r="B349" s="20">
        <v>0.79166666666666663</v>
      </c>
      <c r="C349">
        <v>90.828500000000005</v>
      </c>
      <c r="D349">
        <v>2.2883</v>
      </c>
      <c r="E349">
        <v>141.024</v>
      </c>
      <c r="F349">
        <v>2.35338</v>
      </c>
      <c r="G349">
        <v>-2.9179599999999999</v>
      </c>
      <c r="H349">
        <v>60.914700000000003</v>
      </c>
      <c r="I349">
        <v>20</v>
      </c>
      <c r="J349">
        <v>19</v>
      </c>
    </row>
    <row r="350" spans="1:10">
      <c r="A350" t="s">
        <v>6</v>
      </c>
      <c r="B350" s="20">
        <v>0.83333333333333337</v>
      </c>
      <c r="C350">
        <v>90.815100000000001</v>
      </c>
      <c r="D350">
        <v>2.2507899999999998</v>
      </c>
      <c r="E350">
        <v>140.96199999999999</v>
      </c>
      <c r="F350">
        <v>2.3559000000000001</v>
      </c>
      <c r="G350">
        <v>-2.9178500000000001</v>
      </c>
      <c r="H350">
        <v>60.922400000000003</v>
      </c>
      <c r="I350">
        <v>20</v>
      </c>
      <c r="J350">
        <v>20</v>
      </c>
    </row>
    <row r="351" spans="1:10">
      <c r="A351" t="s">
        <v>6</v>
      </c>
      <c r="B351" s="20">
        <v>0.875</v>
      </c>
      <c r="C351">
        <v>90.896600000000007</v>
      </c>
      <c r="D351">
        <v>2.7301199999999999</v>
      </c>
      <c r="E351">
        <v>140.35599999999999</v>
      </c>
      <c r="F351">
        <v>2.0244300000000002</v>
      </c>
      <c r="G351">
        <v>-3.64513</v>
      </c>
      <c r="H351">
        <v>68.160799999999995</v>
      </c>
      <c r="I351">
        <v>20</v>
      </c>
      <c r="J351">
        <v>21</v>
      </c>
    </row>
    <row r="352" spans="1:10">
      <c r="A352" t="s">
        <v>6</v>
      </c>
      <c r="B352" s="20">
        <v>0.91666666666666663</v>
      </c>
      <c r="C352">
        <v>90.953500000000005</v>
      </c>
      <c r="D352">
        <v>2.8027099999999998</v>
      </c>
      <c r="E352">
        <v>140.30000000000001</v>
      </c>
      <c r="F352">
        <v>2.0266299999999999</v>
      </c>
      <c r="G352">
        <v>-3.64615</v>
      </c>
      <c r="H352">
        <v>68.160799999999995</v>
      </c>
      <c r="I352">
        <v>20</v>
      </c>
      <c r="J352">
        <v>22</v>
      </c>
    </row>
    <row r="353" spans="1:14">
      <c r="A353" t="s">
        <v>6</v>
      </c>
      <c r="B353" s="20">
        <v>0.95833333333333337</v>
      </c>
      <c r="C353">
        <v>91.005499999999998</v>
      </c>
      <c r="D353">
        <v>2.6796799999999998</v>
      </c>
      <c r="E353">
        <v>-137.47999999999999</v>
      </c>
      <c r="F353">
        <v>2.0614300000000001</v>
      </c>
      <c r="G353">
        <v>-4.2460399999999998</v>
      </c>
      <c r="H353">
        <v>76.840699999999998</v>
      </c>
      <c r="I353">
        <v>20</v>
      </c>
      <c r="J353">
        <v>23</v>
      </c>
    </row>
    <row r="354" spans="1:14">
      <c r="A354" t="s">
        <v>6</v>
      </c>
      <c r="B354" s="21">
        <v>1</v>
      </c>
      <c r="C354">
        <v>91.1053</v>
      </c>
      <c r="D354">
        <v>2.61951</v>
      </c>
      <c r="E354">
        <v>-137.43</v>
      </c>
      <c r="F354">
        <v>2.0623999999999998</v>
      </c>
      <c r="G354">
        <v>-4.24336</v>
      </c>
      <c r="H354">
        <v>76.813900000000004</v>
      </c>
      <c r="I354">
        <v>20</v>
      </c>
      <c r="J354">
        <v>24</v>
      </c>
    </row>
    <row r="355" spans="1:14">
      <c r="A355" t="s">
        <v>6</v>
      </c>
      <c r="B355" s="21">
        <v>1.0416666666666667</v>
      </c>
      <c r="C355">
        <v>90.821799999999996</v>
      </c>
      <c r="D355">
        <v>6.1465899999999998</v>
      </c>
      <c r="E355">
        <v>-137.71700000000001</v>
      </c>
      <c r="F355">
        <v>1.9182399999999999</v>
      </c>
      <c r="G355">
        <v>-4.9706700000000001</v>
      </c>
      <c r="H355">
        <v>84.723600000000005</v>
      </c>
      <c r="I355">
        <v>20</v>
      </c>
      <c r="J355">
        <v>25</v>
      </c>
    </row>
    <row r="356" spans="1:14">
      <c r="A356" t="s">
        <v>6</v>
      </c>
      <c r="B356" s="21">
        <v>1.0833333333333333</v>
      </c>
      <c r="C356">
        <v>90.872699999999995</v>
      </c>
      <c r="D356">
        <v>5.9964599999999999</v>
      </c>
      <c r="E356">
        <v>-137.691</v>
      </c>
      <c r="F356">
        <v>1.9179600000000001</v>
      </c>
      <c r="G356">
        <v>-4.9683400000000004</v>
      </c>
      <c r="H356">
        <v>84.751599999999996</v>
      </c>
      <c r="I356">
        <v>20</v>
      </c>
      <c r="J356">
        <v>26</v>
      </c>
    </row>
    <row r="357" spans="1:14">
      <c r="A357" t="s">
        <v>6</v>
      </c>
      <c r="B357" s="21">
        <v>1.125</v>
      </c>
      <c r="C357">
        <v>91.1845</v>
      </c>
      <c r="D357">
        <v>3.0491199999999998</v>
      </c>
      <c r="E357">
        <v>-137.16999999999999</v>
      </c>
      <c r="F357">
        <v>2.4808699999999999</v>
      </c>
      <c r="G357">
        <v>-5.7272600000000002</v>
      </c>
      <c r="H357">
        <v>91.822999999999993</v>
      </c>
      <c r="I357">
        <v>20</v>
      </c>
      <c r="J357">
        <v>27</v>
      </c>
    </row>
    <row r="358" spans="1:14">
      <c r="A358" t="s">
        <v>6</v>
      </c>
      <c r="B358" s="21">
        <v>1.1666666666666667</v>
      </c>
      <c r="C358">
        <v>91.472399999999993</v>
      </c>
      <c r="D358">
        <v>2.6892200000000002</v>
      </c>
      <c r="E358">
        <v>-137.226</v>
      </c>
      <c r="F358">
        <v>2.4880599999999999</v>
      </c>
      <c r="G358">
        <v>-5.7309000000000001</v>
      </c>
      <c r="H358">
        <v>91.830699999999993</v>
      </c>
      <c r="I358">
        <v>20</v>
      </c>
      <c r="J358">
        <v>28</v>
      </c>
    </row>
    <row r="359" spans="1:14">
      <c r="A359" t="s">
        <v>6</v>
      </c>
      <c r="B359" s="21">
        <v>1.2083333333333333</v>
      </c>
      <c r="C359">
        <v>91.106700000000004</v>
      </c>
      <c r="D359">
        <v>-1.0576399999999999</v>
      </c>
      <c r="E359">
        <v>-135.75800000000001</v>
      </c>
      <c r="F359">
        <v>5.4110699999999996</v>
      </c>
      <c r="G359">
        <v>6.0812299999999997</v>
      </c>
      <c r="H359">
        <v>100.087</v>
      </c>
      <c r="I359">
        <v>20</v>
      </c>
      <c r="J359">
        <v>29</v>
      </c>
    </row>
    <row r="360" spans="1:14">
      <c r="A360" t="s">
        <v>6</v>
      </c>
      <c r="B360" s="21">
        <v>1.25</v>
      </c>
      <c r="C360">
        <v>91.143799999999999</v>
      </c>
      <c r="D360">
        <v>-0.89015599999999995</v>
      </c>
      <c r="E360">
        <v>-135.697</v>
      </c>
      <c r="F360">
        <v>5.4050900000000004</v>
      </c>
      <c r="G360">
        <v>6.0736499999999998</v>
      </c>
      <c r="H360">
        <v>99.959699999999998</v>
      </c>
      <c r="I360">
        <v>20</v>
      </c>
      <c r="J360">
        <v>30</v>
      </c>
    </row>
    <row r="361" spans="1:14">
      <c r="A361" t="s">
        <v>6</v>
      </c>
      <c r="B361" s="21">
        <v>1.2916666666666667</v>
      </c>
      <c r="C361">
        <v>91.236800000000002</v>
      </c>
      <c r="D361">
        <v>-3.7987600000000001</v>
      </c>
      <c r="E361">
        <v>-134.899</v>
      </c>
      <c r="F361">
        <v>5.3957800000000002</v>
      </c>
      <c r="G361">
        <v>6.5825399999999998</v>
      </c>
      <c r="H361">
        <v>106.43300000000001</v>
      </c>
      <c r="I361">
        <v>20</v>
      </c>
      <c r="J361">
        <v>31</v>
      </c>
    </row>
    <row r="362" spans="1:14">
      <c r="A362" t="s">
        <v>6</v>
      </c>
      <c r="B362" s="21">
        <v>1.3333333333333333</v>
      </c>
      <c r="C362">
        <v>91.460499999999996</v>
      </c>
      <c r="D362">
        <v>-4.1273400000000002</v>
      </c>
      <c r="E362">
        <v>-134.971</v>
      </c>
      <c r="F362">
        <v>5.3961899999999998</v>
      </c>
      <c r="G362">
        <v>6.57972</v>
      </c>
      <c r="H362">
        <v>106.34699999999999</v>
      </c>
      <c r="I362">
        <v>20</v>
      </c>
      <c r="J362">
        <v>32</v>
      </c>
    </row>
    <row r="363" spans="1:14">
      <c r="A363" t="s">
        <v>6</v>
      </c>
      <c r="B363" s="21">
        <v>1.375</v>
      </c>
      <c r="C363">
        <v>90.195800000000006</v>
      </c>
      <c r="D363">
        <v>-1.25684</v>
      </c>
      <c r="E363">
        <v>-136.273</v>
      </c>
      <c r="F363">
        <v>6.3204900000000004</v>
      </c>
      <c r="G363">
        <v>6.6802900000000003</v>
      </c>
      <c r="H363">
        <v>114.91200000000001</v>
      </c>
      <c r="I363">
        <v>20</v>
      </c>
      <c r="J363">
        <v>33</v>
      </c>
    </row>
    <row r="364" spans="1:14">
      <c r="A364" t="s">
        <v>6</v>
      </c>
      <c r="B364" s="21">
        <v>1.4166666666666667</v>
      </c>
      <c r="C364">
        <v>90.517899999999997</v>
      </c>
      <c r="D364">
        <v>-1.9513</v>
      </c>
      <c r="E364">
        <v>-136.089</v>
      </c>
      <c r="F364">
        <v>6.3205499999999999</v>
      </c>
      <c r="G364">
        <v>6.6889799999999999</v>
      </c>
      <c r="H364">
        <v>114.92100000000001</v>
      </c>
      <c r="I364">
        <v>20</v>
      </c>
      <c r="J364">
        <v>34</v>
      </c>
    </row>
    <row r="365" spans="1:14">
      <c r="A365" t="s">
        <v>0</v>
      </c>
      <c r="B365" t="s">
        <v>1</v>
      </c>
      <c r="C365" t="s">
        <v>36</v>
      </c>
      <c r="D365" t="s">
        <v>3</v>
      </c>
      <c r="E365" t="s">
        <v>28</v>
      </c>
      <c r="F365" t="s">
        <v>32</v>
      </c>
      <c r="G365" t="s">
        <v>31</v>
      </c>
      <c r="H365" t="s">
        <v>3</v>
      </c>
      <c r="I365" t="s">
        <v>45</v>
      </c>
      <c r="J365" t="s">
        <v>46</v>
      </c>
      <c r="K365" t="s">
        <v>48</v>
      </c>
      <c r="L365" t="s">
        <v>49</v>
      </c>
      <c r="M365" t="s">
        <v>48</v>
      </c>
      <c r="N365" t="s">
        <v>51</v>
      </c>
    </row>
    <row r="366" spans="1:14">
      <c r="A366" t="s">
        <v>6</v>
      </c>
      <c r="B366" s="20">
        <v>4.1666666666666664E-2</v>
      </c>
      <c r="C366">
        <v>90.732399999999998</v>
      </c>
      <c r="D366">
        <v>-1.07545</v>
      </c>
      <c r="E366">
        <v>144.012</v>
      </c>
      <c r="F366">
        <v>1.29688</v>
      </c>
      <c r="G366">
        <v>-7.9657900000000004E-2</v>
      </c>
      <c r="H366">
        <v>27.134499999999999</v>
      </c>
      <c r="I366">
        <v>20</v>
      </c>
      <c r="J366">
        <v>1</v>
      </c>
    </row>
    <row r="367" spans="1:14">
      <c r="A367" t="s">
        <v>6</v>
      </c>
      <c r="B367" s="20">
        <v>8.3333333333333329E-2</v>
      </c>
      <c r="C367">
        <v>90.744100000000003</v>
      </c>
      <c r="D367">
        <v>-1.04677</v>
      </c>
      <c r="E367">
        <v>144.05199999999999</v>
      </c>
      <c r="F367">
        <v>1.2969599999999999</v>
      </c>
      <c r="G367">
        <v>-8.0058799999999999E-2</v>
      </c>
      <c r="H367">
        <v>27.124099999999999</v>
      </c>
      <c r="I367">
        <v>20</v>
      </c>
      <c r="J367">
        <v>2</v>
      </c>
    </row>
    <row r="368" spans="1:14">
      <c r="A368" t="s">
        <v>6</v>
      </c>
      <c r="B368" s="20">
        <v>0.125</v>
      </c>
      <c r="C368">
        <v>90.763300000000001</v>
      </c>
      <c r="D368">
        <v>-1.0255399999999999</v>
      </c>
      <c r="E368">
        <v>144.00800000000001</v>
      </c>
      <c r="F368">
        <v>1.2979000000000001</v>
      </c>
      <c r="G368">
        <v>-7.9465099999999997E-2</v>
      </c>
      <c r="H368">
        <v>27.1142</v>
      </c>
      <c r="I368">
        <v>20</v>
      </c>
      <c r="J368">
        <v>3</v>
      </c>
    </row>
    <row r="369" spans="1:10">
      <c r="A369" t="s">
        <v>6</v>
      </c>
      <c r="B369" s="20">
        <v>0.16666666666666666</v>
      </c>
      <c r="C369">
        <v>90.942599999999999</v>
      </c>
      <c r="D369">
        <v>-8.1993700000000003E-2</v>
      </c>
      <c r="E369">
        <v>144.40799999999999</v>
      </c>
      <c r="F369">
        <v>2.0423499999999999</v>
      </c>
      <c r="G369">
        <v>-0.41361199999999998</v>
      </c>
      <c r="H369">
        <v>30.7408</v>
      </c>
      <c r="I369">
        <v>20</v>
      </c>
      <c r="J369">
        <v>4</v>
      </c>
    </row>
    <row r="370" spans="1:10">
      <c r="A370" t="s">
        <v>6</v>
      </c>
      <c r="B370" s="20">
        <v>0.20833333333333334</v>
      </c>
      <c r="C370">
        <v>90.932599999999994</v>
      </c>
      <c r="D370">
        <v>-0.116213</v>
      </c>
      <c r="E370">
        <v>144.393</v>
      </c>
      <c r="F370">
        <v>2.0431400000000002</v>
      </c>
      <c r="G370">
        <v>-0.41378100000000001</v>
      </c>
      <c r="H370">
        <v>30.741399999999999</v>
      </c>
      <c r="I370">
        <v>20</v>
      </c>
      <c r="J370">
        <v>5</v>
      </c>
    </row>
    <row r="371" spans="1:10">
      <c r="A371" t="s">
        <v>6</v>
      </c>
      <c r="B371" s="20">
        <v>0.25</v>
      </c>
      <c r="C371">
        <v>90.960999999999999</v>
      </c>
      <c r="D371">
        <v>-7.6181700000000005E-2</v>
      </c>
      <c r="E371">
        <v>144.428</v>
      </c>
      <c r="F371">
        <v>2.0431499999999998</v>
      </c>
      <c r="G371">
        <v>-0.41347499999999998</v>
      </c>
      <c r="H371">
        <v>30.746700000000001</v>
      </c>
      <c r="I371">
        <v>20</v>
      </c>
      <c r="J371">
        <v>6</v>
      </c>
    </row>
    <row r="372" spans="1:10">
      <c r="A372" t="s">
        <v>6</v>
      </c>
      <c r="B372" s="20">
        <v>0.29166666666666669</v>
      </c>
      <c r="C372">
        <v>90.753600000000006</v>
      </c>
      <c r="D372">
        <v>0.36425800000000003</v>
      </c>
      <c r="E372">
        <v>143.892</v>
      </c>
      <c r="F372">
        <v>2.2077</v>
      </c>
      <c r="G372">
        <v>-0.80467500000000003</v>
      </c>
      <c r="H372">
        <v>34.604999999999997</v>
      </c>
      <c r="I372">
        <v>20</v>
      </c>
      <c r="J372">
        <v>7</v>
      </c>
    </row>
    <row r="373" spans="1:10">
      <c r="A373" t="s">
        <v>6</v>
      </c>
      <c r="B373" s="20">
        <v>0.33333333333333331</v>
      </c>
      <c r="C373">
        <v>90.789100000000005</v>
      </c>
      <c r="D373">
        <v>0.423931</v>
      </c>
      <c r="E373">
        <v>143.874</v>
      </c>
      <c r="F373">
        <v>2.21</v>
      </c>
      <c r="G373">
        <v>-0.80295700000000003</v>
      </c>
      <c r="H373">
        <v>34.6004</v>
      </c>
      <c r="I373">
        <v>20</v>
      </c>
      <c r="J373">
        <v>8</v>
      </c>
    </row>
    <row r="374" spans="1:10">
      <c r="A374" t="s">
        <v>6</v>
      </c>
      <c r="B374" s="20">
        <v>0.375</v>
      </c>
      <c r="C374">
        <v>90.740799999999993</v>
      </c>
      <c r="D374">
        <v>0.364622</v>
      </c>
      <c r="E374">
        <v>143.93899999999999</v>
      </c>
      <c r="F374">
        <v>2.2072099999999999</v>
      </c>
      <c r="G374">
        <v>-0.80353600000000003</v>
      </c>
      <c r="H374">
        <v>34.594099999999997</v>
      </c>
      <c r="I374">
        <v>20</v>
      </c>
      <c r="J374">
        <v>9</v>
      </c>
    </row>
    <row r="375" spans="1:10">
      <c r="A375" t="s">
        <v>6</v>
      </c>
      <c r="B375" s="20">
        <v>0.41666666666666669</v>
      </c>
      <c r="C375">
        <v>90.777100000000004</v>
      </c>
      <c r="D375">
        <v>0.65905400000000003</v>
      </c>
      <c r="E375">
        <v>143.90899999999999</v>
      </c>
      <c r="F375">
        <v>2.7240099999999998</v>
      </c>
      <c r="G375">
        <v>-1.1249400000000001</v>
      </c>
      <c r="H375">
        <v>38.382399999999997</v>
      </c>
      <c r="I375">
        <v>20</v>
      </c>
      <c r="J375">
        <v>10</v>
      </c>
    </row>
    <row r="376" spans="1:10">
      <c r="A376" t="s">
        <v>6</v>
      </c>
      <c r="B376" s="20">
        <v>0.45833333333333331</v>
      </c>
      <c r="C376">
        <v>90.7744</v>
      </c>
      <c r="D376">
        <v>0.67628600000000005</v>
      </c>
      <c r="E376">
        <v>143.94800000000001</v>
      </c>
      <c r="F376">
        <v>2.7237399999999998</v>
      </c>
      <c r="G376">
        <v>-1.1227400000000001</v>
      </c>
      <c r="H376">
        <v>38.365600000000001</v>
      </c>
      <c r="I376">
        <v>20</v>
      </c>
      <c r="J376">
        <v>11</v>
      </c>
    </row>
    <row r="377" spans="1:10">
      <c r="A377" t="s">
        <v>6</v>
      </c>
      <c r="B377" s="20">
        <v>0.5</v>
      </c>
      <c r="C377">
        <v>90.7697</v>
      </c>
      <c r="D377">
        <v>0.68249800000000005</v>
      </c>
      <c r="E377">
        <v>143.976</v>
      </c>
      <c r="F377">
        <v>2.72451</v>
      </c>
      <c r="G377">
        <v>-1.1217600000000001</v>
      </c>
      <c r="H377">
        <v>38.372700000000002</v>
      </c>
      <c r="I377">
        <v>20</v>
      </c>
      <c r="J377">
        <v>12</v>
      </c>
    </row>
    <row r="378" spans="1:10">
      <c r="A378" t="s">
        <v>6</v>
      </c>
      <c r="B378" s="20">
        <v>0.54166666666666663</v>
      </c>
      <c r="C378">
        <v>90.720600000000005</v>
      </c>
      <c r="D378">
        <v>0.66652699999999998</v>
      </c>
      <c r="E378">
        <v>145.03899999999999</v>
      </c>
      <c r="F378">
        <v>4.0103299999999997</v>
      </c>
      <c r="G378">
        <v>-1.15099</v>
      </c>
      <c r="H378">
        <v>42.307499999999997</v>
      </c>
      <c r="I378">
        <v>20</v>
      </c>
      <c r="J378">
        <v>13</v>
      </c>
    </row>
    <row r="379" spans="1:10">
      <c r="A379" t="s">
        <v>6</v>
      </c>
      <c r="B379" s="20">
        <v>0.58333333333333337</v>
      </c>
      <c r="C379">
        <v>90.722300000000004</v>
      </c>
      <c r="D379">
        <v>0.75487400000000004</v>
      </c>
      <c r="E379">
        <v>145.011</v>
      </c>
      <c r="F379">
        <v>4.0070699999999997</v>
      </c>
      <c r="G379">
        <v>-1.15161</v>
      </c>
      <c r="H379">
        <v>42.287399999999998</v>
      </c>
      <c r="I379">
        <v>20</v>
      </c>
      <c r="J379">
        <v>14</v>
      </c>
    </row>
    <row r="380" spans="1:10">
      <c r="A380" t="s">
        <v>6</v>
      </c>
      <c r="B380" s="20">
        <v>0.625</v>
      </c>
      <c r="C380">
        <v>90.604500000000002</v>
      </c>
      <c r="D380">
        <v>0.55757599999999996</v>
      </c>
      <c r="E380">
        <v>142.59299999999999</v>
      </c>
      <c r="F380">
        <v>2.5486399999999998</v>
      </c>
      <c r="G380">
        <v>-1.7048399999999999</v>
      </c>
      <c r="H380">
        <v>45.8489</v>
      </c>
      <c r="I380">
        <v>20</v>
      </c>
      <c r="J380">
        <v>15</v>
      </c>
    </row>
    <row r="381" spans="1:10">
      <c r="A381" t="s">
        <v>6</v>
      </c>
      <c r="B381" s="20">
        <v>0.66666666666666663</v>
      </c>
      <c r="C381">
        <v>90.639399999999995</v>
      </c>
      <c r="D381">
        <v>0.58826299999999998</v>
      </c>
      <c r="E381">
        <v>142.595</v>
      </c>
      <c r="F381">
        <v>2.5490300000000001</v>
      </c>
      <c r="G381">
        <v>-1.70611</v>
      </c>
      <c r="H381">
        <v>45.8476</v>
      </c>
      <c r="I381">
        <v>20</v>
      </c>
      <c r="J381">
        <v>16</v>
      </c>
    </row>
    <row r="382" spans="1:10">
      <c r="A382" t="s">
        <v>6</v>
      </c>
      <c r="B382" s="20">
        <v>0.70833333333333337</v>
      </c>
      <c r="C382">
        <v>90.611400000000003</v>
      </c>
      <c r="D382">
        <v>3.7659400000000001</v>
      </c>
      <c r="E382">
        <v>-136.732</v>
      </c>
      <c r="F382">
        <v>2.36361</v>
      </c>
      <c r="G382">
        <v>-2.31595</v>
      </c>
      <c r="H382">
        <v>53.296100000000003</v>
      </c>
      <c r="I382">
        <v>20</v>
      </c>
      <c r="J382">
        <v>17</v>
      </c>
    </row>
    <row r="383" spans="1:10">
      <c r="A383" t="s">
        <v>6</v>
      </c>
      <c r="B383" s="20">
        <v>0.75</v>
      </c>
      <c r="C383">
        <v>90.645399999999995</v>
      </c>
      <c r="D383">
        <v>3.6855899999999999</v>
      </c>
      <c r="E383">
        <v>-136.672</v>
      </c>
      <c r="F383">
        <v>2.3629899999999999</v>
      </c>
      <c r="G383">
        <v>-2.31684</v>
      </c>
      <c r="H383">
        <v>53.29</v>
      </c>
      <c r="I383">
        <v>20</v>
      </c>
      <c r="J383">
        <v>18</v>
      </c>
    </row>
    <row r="384" spans="1:10">
      <c r="A384" t="s">
        <v>6</v>
      </c>
      <c r="B384" s="20">
        <v>0.79166666666666663</v>
      </c>
      <c r="C384">
        <v>90.829800000000006</v>
      </c>
      <c r="D384">
        <v>2.2925200000000001</v>
      </c>
      <c r="E384">
        <v>141.012</v>
      </c>
      <c r="F384">
        <v>2.35331</v>
      </c>
      <c r="G384">
        <v>-2.9178099999999998</v>
      </c>
      <c r="H384">
        <v>60.9084</v>
      </c>
      <c r="I384">
        <v>20</v>
      </c>
      <c r="J384">
        <v>19</v>
      </c>
    </row>
    <row r="385" spans="1:12">
      <c r="A385" t="s">
        <v>6</v>
      </c>
      <c r="B385" s="20">
        <v>0.83333333333333337</v>
      </c>
      <c r="C385">
        <v>90.816400000000002</v>
      </c>
      <c r="D385">
        <v>2.2549000000000001</v>
      </c>
      <c r="E385">
        <v>140.94999999999999</v>
      </c>
      <c r="F385">
        <v>2.3558300000000001</v>
      </c>
      <c r="G385">
        <v>-2.91771</v>
      </c>
      <c r="H385">
        <v>60.916200000000003</v>
      </c>
      <c r="I385">
        <v>20</v>
      </c>
      <c r="J385">
        <v>20</v>
      </c>
    </row>
    <row r="386" spans="1:12">
      <c r="A386" t="s">
        <v>6</v>
      </c>
      <c r="B386" s="20">
        <v>0.875</v>
      </c>
      <c r="C386">
        <v>90.897199999999998</v>
      </c>
      <c r="D386">
        <v>2.7318500000000001</v>
      </c>
      <c r="E386">
        <v>140.37100000000001</v>
      </c>
      <c r="F386">
        <v>2.02454</v>
      </c>
      <c r="G386">
        <v>-3.6454900000000001</v>
      </c>
      <c r="H386">
        <v>68.164400000000001</v>
      </c>
      <c r="I386">
        <v>20</v>
      </c>
      <c r="J386">
        <v>21</v>
      </c>
    </row>
    <row r="387" spans="1:12">
      <c r="A387" t="s">
        <v>6</v>
      </c>
      <c r="B387" s="20">
        <v>0.91666666666666663</v>
      </c>
      <c r="C387">
        <v>90.954400000000007</v>
      </c>
      <c r="D387">
        <v>2.80538</v>
      </c>
      <c r="E387">
        <v>140.29900000000001</v>
      </c>
      <c r="F387">
        <v>2.02664</v>
      </c>
      <c r="G387">
        <v>-3.6461800000000002</v>
      </c>
      <c r="H387">
        <v>68.1584</v>
      </c>
      <c r="I387">
        <v>20</v>
      </c>
      <c r="J387">
        <v>22</v>
      </c>
    </row>
    <row r="388" spans="1:12">
      <c r="A388" t="s">
        <v>6</v>
      </c>
      <c r="B388" s="20">
        <v>0.95833333333333337</v>
      </c>
      <c r="C388">
        <v>91.006299999999996</v>
      </c>
      <c r="D388">
        <v>2.6778200000000001</v>
      </c>
      <c r="E388">
        <v>-137.47900000000001</v>
      </c>
      <c r="F388">
        <v>2.0614300000000001</v>
      </c>
      <c r="G388">
        <v>-4.2460699999999996</v>
      </c>
      <c r="H388">
        <v>76.838300000000004</v>
      </c>
      <c r="I388">
        <v>20</v>
      </c>
      <c r="J388">
        <v>23</v>
      </c>
    </row>
    <row r="389" spans="1:12">
      <c r="A389" t="s">
        <v>6</v>
      </c>
      <c r="B389" s="21">
        <v>1</v>
      </c>
      <c r="C389">
        <v>91.106099999999998</v>
      </c>
      <c r="D389">
        <v>2.6176400000000002</v>
      </c>
      <c r="E389">
        <v>-137.429</v>
      </c>
      <c r="F389">
        <v>2.0623900000000002</v>
      </c>
      <c r="G389">
        <v>-4.2433899999999998</v>
      </c>
      <c r="H389">
        <v>76.811499999999995</v>
      </c>
      <c r="I389">
        <v>20</v>
      </c>
      <c r="J389">
        <v>24</v>
      </c>
    </row>
    <row r="390" spans="1:12">
      <c r="A390" t="s">
        <v>6</v>
      </c>
      <c r="B390" s="21">
        <v>1.0416666666666667</v>
      </c>
      <c r="C390">
        <v>90.820999999999998</v>
      </c>
      <c r="D390">
        <v>6.1497099999999998</v>
      </c>
      <c r="E390">
        <v>-137.72300000000001</v>
      </c>
      <c r="F390">
        <v>1.91832</v>
      </c>
      <c r="G390">
        <v>-4.9708399999999999</v>
      </c>
      <c r="H390">
        <v>84.724299999999999</v>
      </c>
      <c r="I390">
        <v>20</v>
      </c>
      <c r="J390">
        <v>25</v>
      </c>
    </row>
    <row r="391" spans="1:12">
      <c r="A391" t="s">
        <v>6</v>
      </c>
      <c r="B391" s="21">
        <v>1.0833333333333333</v>
      </c>
      <c r="C391">
        <v>90.874099999999999</v>
      </c>
      <c r="D391">
        <v>5.9924299999999997</v>
      </c>
      <c r="E391">
        <v>-137.68299999999999</v>
      </c>
      <c r="F391">
        <v>1.9178500000000001</v>
      </c>
      <c r="G391">
        <v>-4.9682000000000004</v>
      </c>
      <c r="H391">
        <v>84.746300000000005</v>
      </c>
      <c r="I391">
        <v>20</v>
      </c>
      <c r="J391">
        <v>26</v>
      </c>
    </row>
    <row r="392" spans="1:12">
      <c r="A392" t="s">
        <v>6</v>
      </c>
      <c r="B392" s="21">
        <v>1.125</v>
      </c>
      <c r="C392">
        <v>91.185299999999998</v>
      </c>
      <c r="D392">
        <v>3.0472399999999999</v>
      </c>
      <c r="E392">
        <v>-137.16900000000001</v>
      </c>
      <c r="F392">
        <v>2.4808400000000002</v>
      </c>
      <c r="G392">
        <v>-5.7272400000000001</v>
      </c>
      <c r="H392">
        <v>91.820099999999996</v>
      </c>
      <c r="I392">
        <v>20</v>
      </c>
      <c r="J392">
        <v>27</v>
      </c>
    </row>
    <row r="393" spans="1:12">
      <c r="A393" t="s">
        <v>6</v>
      </c>
      <c r="B393" s="21">
        <v>1.1666666666666667</v>
      </c>
      <c r="C393">
        <v>91.473100000000002</v>
      </c>
      <c r="D393">
        <v>2.6873999999999998</v>
      </c>
      <c r="E393">
        <v>-137.22499999999999</v>
      </c>
      <c r="F393">
        <v>2.4880399999999998</v>
      </c>
      <c r="G393">
        <v>-5.73088</v>
      </c>
      <c r="H393">
        <v>91.827799999999996</v>
      </c>
      <c r="I393">
        <v>20</v>
      </c>
      <c r="J393">
        <v>28</v>
      </c>
    </row>
    <row r="394" spans="1:12">
      <c r="A394" t="s">
        <v>6</v>
      </c>
      <c r="B394" s="21">
        <v>1.2083333333333333</v>
      </c>
      <c r="C394">
        <v>91.105099999999993</v>
      </c>
      <c r="D394">
        <v>-1.0540700000000001</v>
      </c>
      <c r="E394">
        <v>-135.75800000000001</v>
      </c>
      <c r="F394">
        <v>5.4109800000000003</v>
      </c>
      <c r="G394">
        <v>6.0811900000000003</v>
      </c>
      <c r="H394">
        <v>100.083</v>
      </c>
      <c r="I394">
        <v>20</v>
      </c>
      <c r="J394">
        <v>29</v>
      </c>
    </row>
    <row r="395" spans="1:12">
      <c r="A395" t="s">
        <v>6</v>
      </c>
      <c r="B395" s="21">
        <v>1.25</v>
      </c>
      <c r="C395">
        <v>91.143699999999995</v>
      </c>
      <c r="D395">
        <v>-0.89111099999999999</v>
      </c>
      <c r="E395">
        <v>-135.691</v>
      </c>
      <c r="F395">
        <v>5.4047900000000002</v>
      </c>
      <c r="G395">
        <v>6.0733800000000002</v>
      </c>
      <c r="H395">
        <v>99.951999999999998</v>
      </c>
      <c r="I395">
        <v>20</v>
      </c>
      <c r="J395">
        <v>30</v>
      </c>
    </row>
    <row r="396" spans="1:12">
      <c r="A396" t="s">
        <v>6</v>
      </c>
      <c r="B396" s="21">
        <v>1.2916666666666667</v>
      </c>
      <c r="C396">
        <v>91.235399999999998</v>
      </c>
      <c r="D396">
        <v>-3.7957399999999999</v>
      </c>
      <c r="E396">
        <v>-134.899</v>
      </c>
      <c r="F396">
        <v>5.3956999999999997</v>
      </c>
      <c r="G396">
        <v>6.5824999999999996</v>
      </c>
      <c r="H396">
        <v>106.429</v>
      </c>
      <c r="I396">
        <v>20</v>
      </c>
      <c r="J396">
        <v>31</v>
      </c>
    </row>
    <row r="397" spans="1:12">
      <c r="A397" t="s">
        <v>6</v>
      </c>
      <c r="B397" s="21">
        <v>1.3333333333333333</v>
      </c>
      <c r="C397">
        <v>91.459000000000003</v>
      </c>
      <c r="D397">
        <v>-4.1242900000000002</v>
      </c>
      <c r="E397">
        <v>-134.971</v>
      </c>
      <c r="F397">
        <v>5.3961199999999998</v>
      </c>
      <c r="G397">
        <v>6.5796799999999998</v>
      </c>
      <c r="H397">
        <v>106.343</v>
      </c>
      <c r="I397">
        <v>20</v>
      </c>
      <c r="J397">
        <v>32</v>
      </c>
    </row>
    <row r="398" spans="1:12">
      <c r="A398" t="s">
        <v>6</v>
      </c>
      <c r="B398" s="21">
        <v>1.375</v>
      </c>
      <c r="C398">
        <v>90.194500000000005</v>
      </c>
      <c r="D398">
        <v>-1.2538400000000001</v>
      </c>
      <c r="E398">
        <v>-136.273</v>
      </c>
      <c r="F398">
        <v>6.3204200000000004</v>
      </c>
      <c r="G398">
        <v>6.6802400000000004</v>
      </c>
      <c r="H398">
        <v>114.908</v>
      </c>
      <c r="I398">
        <v>20</v>
      </c>
      <c r="J398">
        <v>33</v>
      </c>
    </row>
    <row r="399" spans="1:12">
      <c r="A399" t="s">
        <v>6</v>
      </c>
      <c r="B399" s="21">
        <v>1.4166666666666667</v>
      </c>
      <c r="C399">
        <v>90.517700000000005</v>
      </c>
      <c r="D399">
        <v>-1.9511799999999999</v>
      </c>
      <c r="E399">
        <v>-136.095</v>
      </c>
      <c r="F399">
        <v>6.3207300000000002</v>
      </c>
      <c r="G399">
        <v>6.6891699999999998</v>
      </c>
      <c r="H399">
        <v>114.92100000000001</v>
      </c>
      <c r="I399">
        <v>20</v>
      </c>
      <c r="J399">
        <v>34</v>
      </c>
    </row>
    <row r="400" spans="1:12">
      <c r="A400" t="s">
        <v>0</v>
      </c>
      <c r="B400" t="s">
        <v>1</v>
      </c>
      <c r="C400" t="s">
        <v>36</v>
      </c>
      <c r="D400" t="s">
        <v>3</v>
      </c>
      <c r="E400" t="s">
        <v>28</v>
      </c>
      <c r="F400" t="s">
        <v>32</v>
      </c>
      <c r="G400" t="s">
        <v>31</v>
      </c>
      <c r="H400" t="s">
        <v>3</v>
      </c>
      <c r="I400" t="s">
        <v>45</v>
      </c>
      <c r="J400" t="s">
        <v>46</v>
      </c>
      <c r="K400" t="s">
        <v>48</v>
      </c>
      <c r="L400" t="s">
        <v>51</v>
      </c>
    </row>
    <row r="401" spans="1:10">
      <c r="A401" t="s">
        <v>6</v>
      </c>
      <c r="B401" s="20">
        <v>4.1666666666666664E-2</v>
      </c>
      <c r="C401">
        <v>90.728700000000003</v>
      </c>
      <c r="D401">
        <v>-1.0630900000000001</v>
      </c>
      <c r="E401">
        <v>143.97499999999999</v>
      </c>
      <c r="F401">
        <v>1.2836399999999999</v>
      </c>
      <c r="G401">
        <v>-7.9009899999999994E-2</v>
      </c>
      <c r="H401">
        <v>27.4009</v>
      </c>
      <c r="I401">
        <v>20</v>
      </c>
      <c r="J401">
        <v>1</v>
      </c>
    </row>
    <row r="402" spans="1:10">
      <c r="A402" t="s">
        <v>6</v>
      </c>
      <c r="B402" s="20">
        <v>8.3333333333333329E-2</v>
      </c>
      <c r="C402">
        <v>90.7423</v>
      </c>
      <c r="D402">
        <v>-1.03159</v>
      </c>
      <c r="E402">
        <v>144.01300000000001</v>
      </c>
      <c r="F402">
        <v>1.2836399999999999</v>
      </c>
      <c r="G402">
        <v>-7.9352199999999998E-2</v>
      </c>
      <c r="H402">
        <v>27.390499999999999</v>
      </c>
      <c r="I402">
        <v>20</v>
      </c>
      <c r="J402">
        <v>2</v>
      </c>
    </row>
    <row r="403" spans="1:10">
      <c r="A403" t="s">
        <v>6</v>
      </c>
      <c r="B403" s="20">
        <v>0.125</v>
      </c>
      <c r="C403">
        <v>90.767600000000002</v>
      </c>
      <c r="D403">
        <v>-1.0015099999999999</v>
      </c>
      <c r="E403">
        <v>144.02000000000001</v>
      </c>
      <c r="F403">
        <v>1.28433</v>
      </c>
      <c r="G403">
        <v>-7.8602599999999995E-2</v>
      </c>
      <c r="H403">
        <v>27.387499999999999</v>
      </c>
      <c r="I403">
        <v>20</v>
      </c>
      <c r="J403">
        <v>3</v>
      </c>
    </row>
    <row r="404" spans="1:10">
      <c r="A404" t="s">
        <v>6</v>
      </c>
      <c r="B404" s="20">
        <v>0.16666666666666666</v>
      </c>
      <c r="C404">
        <v>90.916799999999995</v>
      </c>
      <c r="D404">
        <v>-0.14963599999999999</v>
      </c>
      <c r="E404">
        <v>144.298</v>
      </c>
      <c r="F404">
        <v>2.02786</v>
      </c>
      <c r="G404">
        <v>-0.40991499999999997</v>
      </c>
      <c r="H404">
        <v>31.006399999999999</v>
      </c>
      <c r="I404">
        <v>20</v>
      </c>
      <c r="J404">
        <v>4</v>
      </c>
    </row>
    <row r="405" spans="1:10">
      <c r="A405" t="s">
        <v>6</v>
      </c>
      <c r="B405" s="20">
        <v>0.20833333333333334</v>
      </c>
      <c r="C405">
        <v>90.905900000000003</v>
      </c>
      <c r="D405">
        <v>-0.185475</v>
      </c>
      <c r="E405">
        <v>144.25</v>
      </c>
      <c r="F405">
        <v>2.0286499999999998</v>
      </c>
      <c r="G405">
        <v>-0.41004099999999999</v>
      </c>
      <c r="H405">
        <v>31.001899999999999</v>
      </c>
      <c r="I405">
        <v>20</v>
      </c>
      <c r="J405">
        <v>5</v>
      </c>
    </row>
    <row r="406" spans="1:10">
      <c r="A406" t="s">
        <v>6</v>
      </c>
      <c r="B406" s="20">
        <v>0.25</v>
      </c>
      <c r="C406">
        <v>90.934899999999999</v>
      </c>
      <c r="D406">
        <v>-0.14394799999999999</v>
      </c>
      <c r="E406">
        <v>144.31700000000001</v>
      </c>
      <c r="F406">
        <v>2.0286499999999998</v>
      </c>
      <c r="G406">
        <v>-0.40977799999999998</v>
      </c>
      <c r="H406">
        <v>31.0123</v>
      </c>
      <c r="I406">
        <v>20</v>
      </c>
      <c r="J406">
        <v>6</v>
      </c>
    </row>
    <row r="407" spans="1:10">
      <c r="A407" t="s">
        <v>6</v>
      </c>
      <c r="B407" s="20">
        <v>0.29166666666666669</v>
      </c>
      <c r="C407">
        <v>90.709199999999996</v>
      </c>
      <c r="D407">
        <v>0.239061</v>
      </c>
      <c r="E407">
        <v>143.74299999999999</v>
      </c>
      <c r="F407">
        <v>2.1951499999999999</v>
      </c>
      <c r="G407">
        <v>-0.79863700000000004</v>
      </c>
      <c r="H407">
        <v>34.849200000000003</v>
      </c>
      <c r="I407">
        <v>20</v>
      </c>
      <c r="J407">
        <v>7</v>
      </c>
    </row>
    <row r="408" spans="1:10">
      <c r="A408" t="s">
        <v>6</v>
      </c>
      <c r="B408" s="20">
        <v>0.33333333333333331</v>
      </c>
      <c r="C408">
        <v>90.745099999999994</v>
      </c>
      <c r="D408">
        <v>0.29883300000000002</v>
      </c>
      <c r="E408">
        <v>143.785</v>
      </c>
      <c r="F408">
        <v>2.1976</v>
      </c>
      <c r="G408">
        <v>-0.79718500000000003</v>
      </c>
      <c r="H408">
        <v>34.855800000000002</v>
      </c>
      <c r="I408">
        <v>20</v>
      </c>
      <c r="J408">
        <v>8</v>
      </c>
    </row>
    <row r="409" spans="1:10">
      <c r="A409" t="s">
        <v>6</v>
      </c>
      <c r="B409" s="20">
        <v>0.375</v>
      </c>
      <c r="C409">
        <v>90.699200000000005</v>
      </c>
      <c r="D409">
        <v>0.24362800000000001</v>
      </c>
      <c r="E409">
        <v>143.81800000000001</v>
      </c>
      <c r="F409">
        <v>2.1946599999999998</v>
      </c>
      <c r="G409">
        <v>-0.79758399999999996</v>
      </c>
      <c r="H409">
        <v>34.843699999999998</v>
      </c>
      <c r="I409">
        <v>20</v>
      </c>
      <c r="J409">
        <v>9</v>
      </c>
    </row>
    <row r="410" spans="1:10">
      <c r="A410" t="s">
        <v>6</v>
      </c>
      <c r="B410" s="20">
        <v>0.41666666666666669</v>
      </c>
      <c r="C410">
        <v>90.721299999999999</v>
      </c>
      <c r="D410">
        <v>0.49167100000000002</v>
      </c>
      <c r="E410">
        <v>143.75299999999999</v>
      </c>
      <c r="F410">
        <v>2.7121</v>
      </c>
      <c r="G410">
        <v>-1.11825</v>
      </c>
      <c r="H410">
        <v>38.6372</v>
      </c>
      <c r="I410">
        <v>20</v>
      </c>
      <c r="J410">
        <v>10</v>
      </c>
    </row>
    <row r="411" spans="1:10">
      <c r="A411" t="s">
        <v>6</v>
      </c>
      <c r="B411" s="20">
        <v>0.45833333333333331</v>
      </c>
      <c r="C411">
        <v>90.719399999999993</v>
      </c>
      <c r="D411">
        <v>0.51058099999999995</v>
      </c>
      <c r="E411">
        <v>143.81899999999999</v>
      </c>
      <c r="F411">
        <v>2.7119499999999999</v>
      </c>
      <c r="G411">
        <v>-1.1162399999999999</v>
      </c>
      <c r="H411">
        <v>38.625799999999998</v>
      </c>
      <c r="I411">
        <v>20</v>
      </c>
      <c r="J411">
        <v>11</v>
      </c>
    </row>
    <row r="412" spans="1:10">
      <c r="A412" t="s">
        <v>6</v>
      </c>
      <c r="B412" s="20">
        <v>0.5</v>
      </c>
      <c r="C412">
        <v>90.715500000000006</v>
      </c>
      <c r="D412">
        <v>0.51846999999999999</v>
      </c>
      <c r="E412">
        <v>143.79</v>
      </c>
      <c r="F412">
        <v>2.7123200000000001</v>
      </c>
      <c r="G412">
        <v>-1.1149199999999999</v>
      </c>
      <c r="H412">
        <v>38.621699999999997</v>
      </c>
      <c r="I412">
        <v>20</v>
      </c>
      <c r="J412">
        <v>12</v>
      </c>
    </row>
    <row r="413" spans="1:10">
      <c r="A413" t="s">
        <v>6</v>
      </c>
      <c r="B413" s="20">
        <v>0.54166666666666663</v>
      </c>
      <c r="C413">
        <v>90.659899999999993</v>
      </c>
      <c r="D413">
        <v>0.47560999999999998</v>
      </c>
      <c r="E413">
        <v>144.697</v>
      </c>
      <c r="F413">
        <v>3.9968300000000001</v>
      </c>
      <c r="G413">
        <v>-1.14561</v>
      </c>
      <c r="H413">
        <v>42.588999999999999</v>
      </c>
      <c r="I413">
        <v>20</v>
      </c>
      <c r="J413">
        <v>13</v>
      </c>
    </row>
    <row r="414" spans="1:10">
      <c r="A414" t="s">
        <v>6</v>
      </c>
      <c r="B414" s="20">
        <v>0.58333333333333337</v>
      </c>
      <c r="C414">
        <v>90.661900000000003</v>
      </c>
      <c r="D414">
        <v>0.56203000000000003</v>
      </c>
      <c r="E414">
        <v>144.69</v>
      </c>
      <c r="F414">
        <v>3.9938899999999999</v>
      </c>
      <c r="G414">
        <v>-1.14635</v>
      </c>
      <c r="H414">
        <v>42.573799999999999</v>
      </c>
      <c r="I414">
        <v>20</v>
      </c>
      <c r="J414">
        <v>14</v>
      </c>
    </row>
    <row r="415" spans="1:10">
      <c r="A415" t="s">
        <v>6</v>
      </c>
      <c r="B415" s="20">
        <v>0.625</v>
      </c>
      <c r="C415">
        <v>90.543199999999999</v>
      </c>
      <c r="D415">
        <v>0.38270700000000002</v>
      </c>
      <c r="E415">
        <v>142.55199999999999</v>
      </c>
      <c r="F415">
        <v>2.54074</v>
      </c>
      <c r="G415">
        <v>-1.69817</v>
      </c>
      <c r="H415">
        <v>46.092199999999998</v>
      </c>
      <c r="I415">
        <v>20</v>
      </c>
      <c r="J415">
        <v>15</v>
      </c>
    </row>
    <row r="416" spans="1:10">
      <c r="A416" t="s">
        <v>6</v>
      </c>
      <c r="B416" s="20">
        <v>0.66666666666666663</v>
      </c>
      <c r="C416">
        <v>90.577399999999997</v>
      </c>
      <c r="D416">
        <v>0.41304099999999999</v>
      </c>
      <c r="E416">
        <v>142.52799999999999</v>
      </c>
      <c r="F416">
        <v>2.5409600000000001</v>
      </c>
      <c r="G416">
        <v>-1.69919</v>
      </c>
      <c r="H416">
        <v>46.084600000000002</v>
      </c>
      <c r="I416">
        <v>20</v>
      </c>
      <c r="J416">
        <v>16</v>
      </c>
    </row>
    <row r="417" spans="1:10">
      <c r="A417" t="s">
        <v>6</v>
      </c>
      <c r="B417" s="20">
        <v>0.70833333333333337</v>
      </c>
      <c r="C417">
        <v>90.552800000000005</v>
      </c>
      <c r="D417">
        <v>3.86198</v>
      </c>
      <c r="E417">
        <v>-136.73500000000001</v>
      </c>
      <c r="F417">
        <v>2.35907</v>
      </c>
      <c r="G417">
        <v>-2.3074400000000002</v>
      </c>
      <c r="H417">
        <v>53.534700000000001</v>
      </c>
      <c r="I417">
        <v>20</v>
      </c>
      <c r="J417">
        <v>17</v>
      </c>
    </row>
    <row r="418" spans="1:10">
      <c r="A418" t="s">
        <v>6</v>
      </c>
      <c r="B418" s="20">
        <v>0.75</v>
      </c>
      <c r="C418">
        <v>90.5822</v>
      </c>
      <c r="D418">
        <v>3.7916599999999998</v>
      </c>
      <c r="E418">
        <v>-136.69499999999999</v>
      </c>
      <c r="F418">
        <v>2.35887</v>
      </c>
      <c r="G418">
        <v>-2.3084799999999999</v>
      </c>
      <c r="H418">
        <v>53.534300000000002</v>
      </c>
      <c r="I418">
        <v>20</v>
      </c>
      <c r="J418">
        <v>18</v>
      </c>
    </row>
    <row r="419" spans="1:10">
      <c r="A419" t="s">
        <v>6</v>
      </c>
      <c r="B419" s="20">
        <v>0.79166666666666663</v>
      </c>
      <c r="C419">
        <v>90.767799999999994</v>
      </c>
      <c r="D419">
        <v>2.1279699999999999</v>
      </c>
      <c r="E419">
        <v>141.036</v>
      </c>
      <c r="F419">
        <v>2.34945</v>
      </c>
      <c r="G419">
        <v>-2.9125100000000002</v>
      </c>
      <c r="H419">
        <v>61.154299999999999</v>
      </c>
      <c r="I419">
        <v>20</v>
      </c>
      <c r="J419">
        <v>19</v>
      </c>
    </row>
    <row r="420" spans="1:10">
      <c r="A420" t="s">
        <v>6</v>
      </c>
      <c r="B420" s="20">
        <v>0.83333333333333337</v>
      </c>
      <c r="C420">
        <v>90.754300000000001</v>
      </c>
      <c r="D420">
        <v>2.0905999999999998</v>
      </c>
      <c r="E420">
        <v>140.97399999999999</v>
      </c>
      <c r="F420">
        <v>2.3519800000000002</v>
      </c>
      <c r="G420">
        <v>-2.9124099999999999</v>
      </c>
      <c r="H420">
        <v>61.161999999999999</v>
      </c>
      <c r="I420">
        <v>20</v>
      </c>
      <c r="J420">
        <v>20</v>
      </c>
    </row>
    <row r="421" spans="1:10">
      <c r="A421" t="s">
        <v>6</v>
      </c>
      <c r="B421" s="20">
        <v>0.875</v>
      </c>
      <c r="C421">
        <v>90.838200000000001</v>
      </c>
      <c r="D421">
        <v>2.5767799999999998</v>
      </c>
      <c r="E421">
        <v>140.42500000000001</v>
      </c>
      <c r="F421">
        <v>2.0218699999999998</v>
      </c>
      <c r="G421">
        <v>-3.6416300000000001</v>
      </c>
      <c r="H421">
        <v>68.426400000000001</v>
      </c>
      <c r="I421">
        <v>20</v>
      </c>
      <c r="J421">
        <v>21</v>
      </c>
    </row>
    <row r="422" spans="1:10">
      <c r="A422" t="s">
        <v>6</v>
      </c>
      <c r="B422" s="20">
        <v>0.91666666666666663</v>
      </c>
      <c r="C422">
        <v>90.894800000000004</v>
      </c>
      <c r="D422">
        <v>2.6482199999999998</v>
      </c>
      <c r="E422">
        <v>140.381</v>
      </c>
      <c r="F422">
        <v>2.0241699999999998</v>
      </c>
      <c r="G422">
        <v>-3.6429100000000001</v>
      </c>
      <c r="H422">
        <v>68.431399999999996</v>
      </c>
      <c r="I422">
        <v>20</v>
      </c>
      <c r="J422">
        <v>22</v>
      </c>
    </row>
    <row r="423" spans="1:10">
      <c r="A423" t="s">
        <v>6</v>
      </c>
      <c r="B423" s="20">
        <v>0.95833333333333337</v>
      </c>
      <c r="C423">
        <v>90.948899999999995</v>
      </c>
      <c r="D423">
        <v>2.7881300000000002</v>
      </c>
      <c r="E423">
        <v>-137.57</v>
      </c>
      <c r="F423">
        <v>2.06108</v>
      </c>
      <c r="G423">
        <v>-4.2434000000000003</v>
      </c>
      <c r="H423">
        <v>77.132300000000001</v>
      </c>
      <c r="I423">
        <v>20</v>
      </c>
      <c r="J423">
        <v>23</v>
      </c>
    </row>
    <row r="424" spans="1:10">
      <c r="A424" t="s">
        <v>6</v>
      </c>
      <c r="B424" s="21">
        <v>1</v>
      </c>
      <c r="C424">
        <v>91.052800000000005</v>
      </c>
      <c r="D424">
        <v>2.7135600000000002</v>
      </c>
      <c r="E424">
        <v>-137.505</v>
      </c>
      <c r="F424">
        <v>2.0618300000000001</v>
      </c>
      <c r="G424">
        <v>-4.2404200000000003</v>
      </c>
      <c r="H424">
        <v>77.099100000000007</v>
      </c>
      <c r="I424">
        <v>20</v>
      </c>
      <c r="J424">
        <v>24</v>
      </c>
    </row>
    <row r="425" spans="1:10">
      <c r="A425" t="s">
        <v>6</v>
      </c>
      <c r="B425" s="21">
        <v>1.0416666666666667</v>
      </c>
      <c r="C425">
        <v>90.769499999999994</v>
      </c>
      <c r="D425">
        <v>6.2495799999999999</v>
      </c>
      <c r="E425">
        <v>-137.81299999999999</v>
      </c>
      <c r="F425">
        <v>1.91842</v>
      </c>
      <c r="G425">
        <v>-4.9699</v>
      </c>
      <c r="H425">
        <v>85.0334</v>
      </c>
      <c r="I425">
        <v>20</v>
      </c>
      <c r="J425">
        <v>25</v>
      </c>
    </row>
    <row r="426" spans="1:10">
      <c r="A426" t="s">
        <v>6</v>
      </c>
      <c r="B426" s="21">
        <v>1.0833333333333333</v>
      </c>
      <c r="C426">
        <v>90.821600000000004</v>
      </c>
      <c r="D426">
        <v>6.0961999999999996</v>
      </c>
      <c r="E426">
        <v>-137.78</v>
      </c>
      <c r="F426">
        <v>1.9180600000000001</v>
      </c>
      <c r="G426">
        <v>-4.9673999999999996</v>
      </c>
      <c r="H426">
        <v>85.0578</v>
      </c>
      <c r="I426">
        <v>20</v>
      </c>
      <c r="J426">
        <v>26</v>
      </c>
    </row>
    <row r="427" spans="1:10">
      <c r="A427" t="s">
        <v>6</v>
      </c>
      <c r="B427" s="21">
        <v>1.125</v>
      </c>
      <c r="C427">
        <v>91.120699999999999</v>
      </c>
      <c r="D427">
        <v>3.1700400000000002</v>
      </c>
      <c r="E427">
        <v>-137.27099999999999</v>
      </c>
      <c r="F427">
        <v>2.4823200000000001</v>
      </c>
      <c r="G427">
        <v>-5.7296100000000001</v>
      </c>
      <c r="H427">
        <v>92.192800000000005</v>
      </c>
      <c r="I427">
        <v>20</v>
      </c>
      <c r="J427">
        <v>27</v>
      </c>
    </row>
    <row r="428" spans="1:10">
      <c r="A428" t="s">
        <v>6</v>
      </c>
      <c r="B428" s="21">
        <v>1.1666666666666667</v>
      </c>
      <c r="C428">
        <v>91.408500000000004</v>
      </c>
      <c r="D428">
        <v>2.8113100000000002</v>
      </c>
      <c r="E428">
        <v>-137.33099999999999</v>
      </c>
      <c r="F428">
        <v>2.48956</v>
      </c>
      <c r="G428">
        <v>-5.7333499999999997</v>
      </c>
      <c r="H428">
        <v>92.203100000000006</v>
      </c>
      <c r="I428">
        <v>20</v>
      </c>
      <c r="J428">
        <v>28</v>
      </c>
    </row>
    <row r="429" spans="1:10">
      <c r="A429" t="s">
        <v>6</v>
      </c>
      <c r="B429" s="21">
        <v>1.2083333333333333</v>
      </c>
      <c r="C429">
        <v>91.227199999999996</v>
      </c>
      <c r="D429">
        <v>-1.2894600000000001</v>
      </c>
      <c r="E429">
        <v>-135.76900000000001</v>
      </c>
      <c r="F429">
        <v>5.4167399999999999</v>
      </c>
      <c r="G429">
        <v>6.0846099999999996</v>
      </c>
      <c r="H429">
        <v>100.551</v>
      </c>
      <c r="I429">
        <v>20</v>
      </c>
      <c r="J429">
        <v>29</v>
      </c>
    </row>
    <row r="430" spans="1:10">
      <c r="A430" t="s">
        <v>6</v>
      </c>
      <c r="B430" s="21">
        <v>1.25</v>
      </c>
      <c r="C430">
        <v>91.265900000000002</v>
      </c>
      <c r="D430">
        <v>-1.12582</v>
      </c>
      <c r="E430">
        <v>-135.702</v>
      </c>
      <c r="F430">
        <v>5.41059</v>
      </c>
      <c r="G430">
        <v>6.0768199999999997</v>
      </c>
      <c r="H430">
        <v>100.42</v>
      </c>
      <c r="I430">
        <v>20</v>
      </c>
      <c r="J430">
        <v>30</v>
      </c>
    </row>
    <row r="431" spans="1:10">
      <c r="A431" t="s">
        <v>6</v>
      </c>
      <c r="B431" s="21">
        <v>1.2916666666666667</v>
      </c>
      <c r="C431">
        <v>91.352500000000006</v>
      </c>
      <c r="D431">
        <v>-4.01417</v>
      </c>
      <c r="E431">
        <v>-134.911</v>
      </c>
      <c r="F431">
        <v>5.4013900000000001</v>
      </c>
      <c r="G431">
        <v>6.5866300000000004</v>
      </c>
      <c r="H431">
        <v>106.896</v>
      </c>
      <c r="I431">
        <v>20</v>
      </c>
      <c r="J431">
        <v>31</v>
      </c>
    </row>
    <row r="432" spans="1:10">
      <c r="A432" t="s">
        <v>6</v>
      </c>
      <c r="B432" s="21">
        <v>1.3333333333333333</v>
      </c>
      <c r="C432">
        <v>91.573300000000003</v>
      </c>
      <c r="D432">
        <v>-4.3358699999999999</v>
      </c>
      <c r="E432">
        <v>-134.98400000000001</v>
      </c>
      <c r="F432">
        <v>5.4017200000000001</v>
      </c>
      <c r="G432">
        <v>6.5837300000000001</v>
      </c>
      <c r="H432">
        <v>106.80800000000001</v>
      </c>
      <c r="I432">
        <v>20</v>
      </c>
      <c r="J432">
        <v>32</v>
      </c>
    </row>
    <row r="433" spans="1:11">
      <c r="A433" t="s">
        <v>6</v>
      </c>
      <c r="B433" s="21">
        <v>1.375</v>
      </c>
      <c r="C433">
        <v>90.311599999999999</v>
      </c>
      <c r="D433">
        <v>-1.4825200000000001</v>
      </c>
      <c r="E433">
        <v>-136.27099999999999</v>
      </c>
      <c r="F433">
        <v>6.32707</v>
      </c>
      <c r="G433">
        <v>6.6851799999999999</v>
      </c>
      <c r="H433">
        <v>115.40300000000001</v>
      </c>
      <c r="I433">
        <v>20</v>
      </c>
      <c r="J433">
        <v>33</v>
      </c>
    </row>
    <row r="434" spans="1:11">
      <c r="A434" t="s">
        <v>6</v>
      </c>
      <c r="B434" s="21">
        <v>1.4166666666666667</v>
      </c>
      <c r="C434">
        <v>90.633700000000005</v>
      </c>
      <c r="D434">
        <v>-2.1758000000000002</v>
      </c>
      <c r="E434">
        <v>-136.08099999999999</v>
      </c>
      <c r="F434">
        <v>6.3267699999999998</v>
      </c>
      <c r="G434">
        <v>6.6934899999999997</v>
      </c>
      <c r="H434">
        <v>115.405</v>
      </c>
      <c r="I434">
        <v>20</v>
      </c>
      <c r="J434">
        <v>34</v>
      </c>
    </row>
    <row r="435" spans="1:11">
      <c r="A435" t="s">
        <v>0</v>
      </c>
      <c r="B435" t="s">
        <v>1</v>
      </c>
      <c r="C435" t="s">
        <v>36</v>
      </c>
      <c r="D435" t="s">
        <v>3</v>
      </c>
      <c r="E435" t="s">
        <v>28</v>
      </c>
      <c r="F435" t="s">
        <v>32</v>
      </c>
      <c r="G435" t="s">
        <v>31</v>
      </c>
      <c r="H435" t="s">
        <v>3</v>
      </c>
      <c r="I435" t="s">
        <v>45</v>
      </c>
      <c r="J435" t="s">
        <v>52</v>
      </c>
      <c r="K435" t="s">
        <v>51</v>
      </c>
    </row>
    <row r="436" spans="1:11">
      <c r="A436" t="s">
        <v>6</v>
      </c>
      <c r="B436" s="20">
        <v>4.1666666666666664E-2</v>
      </c>
      <c r="C436">
        <v>91.138800000000003</v>
      </c>
      <c r="D436">
        <v>-2.4144899999999998</v>
      </c>
      <c r="E436">
        <v>179.96299999999999</v>
      </c>
      <c r="F436">
        <v>1.17675</v>
      </c>
      <c r="G436">
        <v>-0.100503</v>
      </c>
      <c r="H436">
        <v>35.920699999999997</v>
      </c>
      <c r="I436">
        <v>20</v>
      </c>
      <c r="J436">
        <v>1</v>
      </c>
    </row>
    <row r="437" spans="1:11">
      <c r="A437" t="s">
        <v>6</v>
      </c>
      <c r="B437" s="20">
        <v>8.3333333333333329E-2</v>
      </c>
      <c r="C437">
        <v>91.137799999999999</v>
      </c>
      <c r="D437">
        <v>-2.01416</v>
      </c>
      <c r="E437">
        <v>-179.90899999999999</v>
      </c>
      <c r="F437">
        <v>1.17523</v>
      </c>
      <c r="G437">
        <v>-9.6614199999999997E-2</v>
      </c>
      <c r="H437">
        <v>35.904800000000002</v>
      </c>
      <c r="I437">
        <v>20</v>
      </c>
      <c r="J437">
        <v>2</v>
      </c>
    </row>
    <row r="438" spans="1:11">
      <c r="A438" t="s">
        <v>6</v>
      </c>
      <c r="B438" s="20">
        <v>0.125</v>
      </c>
      <c r="C438">
        <v>91.153999999999996</v>
      </c>
      <c r="D438">
        <v>-1.9145799999999999</v>
      </c>
      <c r="E438">
        <v>-179.797</v>
      </c>
      <c r="F438">
        <v>1.17493</v>
      </c>
      <c r="G438">
        <v>-9.5268500000000006E-2</v>
      </c>
      <c r="H438">
        <v>35.903199999999998</v>
      </c>
      <c r="I438">
        <v>20</v>
      </c>
      <c r="J438">
        <v>3</v>
      </c>
    </row>
    <row r="439" spans="1:11">
      <c r="A439" t="s">
        <v>6</v>
      </c>
      <c r="B439" s="20">
        <v>0.16666666666666666</v>
      </c>
      <c r="C439">
        <v>91.251599999999996</v>
      </c>
      <c r="D439">
        <v>-0.57672599999999996</v>
      </c>
      <c r="E439">
        <v>-179.36799999999999</v>
      </c>
      <c r="F439">
        <v>2.2191299999999998</v>
      </c>
      <c r="G439">
        <v>-0.41886699999999999</v>
      </c>
      <c r="H439">
        <v>40.844099999999997</v>
      </c>
      <c r="I439">
        <v>20</v>
      </c>
      <c r="J439">
        <v>4</v>
      </c>
    </row>
    <row r="440" spans="1:11">
      <c r="A440" t="s">
        <v>6</v>
      </c>
      <c r="B440" s="20">
        <v>0.20833333333333334</v>
      </c>
      <c r="C440">
        <v>91.245000000000005</v>
      </c>
      <c r="D440">
        <v>-0.51299399999999995</v>
      </c>
      <c r="E440">
        <v>-179.506</v>
      </c>
      <c r="F440">
        <v>2.22159</v>
      </c>
      <c r="G440">
        <v>-0.41799999999999998</v>
      </c>
      <c r="H440">
        <v>40.846600000000002</v>
      </c>
      <c r="I440">
        <v>20</v>
      </c>
      <c r="J440">
        <v>5</v>
      </c>
    </row>
    <row r="441" spans="1:11">
      <c r="A441" t="s">
        <v>6</v>
      </c>
      <c r="B441" s="20">
        <v>0.25</v>
      </c>
      <c r="C441">
        <v>91.267700000000005</v>
      </c>
      <c r="D441">
        <v>-0.55954400000000004</v>
      </c>
      <c r="E441">
        <v>-179.44399999999999</v>
      </c>
      <c r="F441">
        <v>2.2206600000000001</v>
      </c>
      <c r="G441">
        <v>-0.41862100000000002</v>
      </c>
      <c r="H441">
        <v>40.843600000000002</v>
      </c>
      <c r="I441">
        <v>20</v>
      </c>
      <c r="J441">
        <v>6</v>
      </c>
    </row>
    <row r="442" spans="1:11">
      <c r="A442" t="s">
        <v>6</v>
      </c>
      <c r="B442" s="20">
        <v>0.29166666666666669</v>
      </c>
      <c r="C442">
        <v>91.191999999999993</v>
      </c>
      <c r="D442">
        <v>-2.2429000000000001</v>
      </c>
      <c r="E442">
        <v>-178.32900000000001</v>
      </c>
      <c r="F442">
        <v>2.4794299999999998</v>
      </c>
      <c r="G442">
        <v>-0.82291499999999995</v>
      </c>
      <c r="H442">
        <v>46.075499999999998</v>
      </c>
      <c r="I442">
        <v>20</v>
      </c>
      <c r="J442">
        <v>7</v>
      </c>
    </row>
    <row r="443" spans="1:11">
      <c r="A443" t="s">
        <v>6</v>
      </c>
      <c r="B443" s="20">
        <v>0.33333333333333331</v>
      </c>
      <c r="C443">
        <v>91.192099999999996</v>
      </c>
      <c r="D443">
        <v>-1.71363</v>
      </c>
      <c r="E443">
        <v>-178.25700000000001</v>
      </c>
      <c r="F443">
        <v>2.4823200000000001</v>
      </c>
      <c r="G443">
        <v>-0.81729300000000005</v>
      </c>
      <c r="H443">
        <v>46.084699999999998</v>
      </c>
      <c r="I443">
        <v>20</v>
      </c>
      <c r="J443">
        <v>8</v>
      </c>
    </row>
    <row r="444" spans="1:11">
      <c r="A444" t="s">
        <v>6</v>
      </c>
      <c r="B444" s="20">
        <v>0.375</v>
      </c>
      <c r="C444">
        <v>91.179100000000005</v>
      </c>
      <c r="D444">
        <v>-2.30748</v>
      </c>
      <c r="E444">
        <v>-178.376</v>
      </c>
      <c r="F444">
        <v>2.4782199999999999</v>
      </c>
      <c r="G444">
        <v>-0.82199500000000003</v>
      </c>
      <c r="H444">
        <v>46.042400000000001</v>
      </c>
      <c r="I444">
        <v>20</v>
      </c>
      <c r="J444">
        <v>9</v>
      </c>
    </row>
    <row r="445" spans="1:11">
      <c r="A445" t="s">
        <v>6</v>
      </c>
      <c r="B445" s="20">
        <v>0.41666666666666669</v>
      </c>
      <c r="C445">
        <v>91.198599999999999</v>
      </c>
      <c r="D445">
        <v>-1.60876</v>
      </c>
      <c r="E445">
        <v>-179.399</v>
      </c>
      <c r="F445">
        <v>3.2171099999999999</v>
      </c>
      <c r="G445">
        <v>-1.1348499999999999</v>
      </c>
      <c r="H445">
        <v>51.186500000000002</v>
      </c>
      <c r="I445">
        <v>20</v>
      </c>
      <c r="J445">
        <v>10</v>
      </c>
    </row>
    <row r="446" spans="1:11">
      <c r="A446" t="s">
        <v>6</v>
      </c>
      <c r="B446" s="20">
        <v>0.45833333333333331</v>
      </c>
      <c r="C446">
        <v>91.21</v>
      </c>
      <c r="D446">
        <v>-2.0898599999999998</v>
      </c>
      <c r="E446">
        <v>-179.37799999999999</v>
      </c>
      <c r="F446">
        <v>3.2149000000000001</v>
      </c>
      <c r="G446">
        <v>-1.13622</v>
      </c>
      <c r="H446">
        <v>51.137</v>
      </c>
      <c r="I446">
        <v>20</v>
      </c>
      <c r="J446">
        <v>11</v>
      </c>
    </row>
    <row r="447" spans="1:11">
      <c r="A447" t="s">
        <v>6</v>
      </c>
      <c r="B447" s="20">
        <v>0.5</v>
      </c>
      <c r="C447">
        <v>91.203100000000006</v>
      </c>
      <c r="D447">
        <v>-2.0102199999999999</v>
      </c>
      <c r="E447">
        <v>-179.27199999999999</v>
      </c>
      <c r="F447">
        <v>3.2152500000000002</v>
      </c>
      <c r="G447">
        <v>-1.1346099999999999</v>
      </c>
      <c r="H447">
        <v>51.146099999999997</v>
      </c>
      <c r="I447">
        <v>20</v>
      </c>
      <c r="J447">
        <v>12</v>
      </c>
    </row>
    <row r="448" spans="1:11">
      <c r="A448" t="s">
        <v>6</v>
      </c>
      <c r="B448" s="20">
        <v>0.54166666666666663</v>
      </c>
      <c r="C448">
        <v>91.061999999999998</v>
      </c>
      <c r="D448">
        <v>7.21165E-3</v>
      </c>
      <c r="E448">
        <v>-177.64699999999999</v>
      </c>
      <c r="F448">
        <v>4.96</v>
      </c>
      <c r="G448">
        <v>-1.14872</v>
      </c>
      <c r="H448">
        <v>56.5533</v>
      </c>
      <c r="I448">
        <v>20</v>
      </c>
      <c r="J448">
        <v>13</v>
      </c>
    </row>
    <row r="449" spans="1:10">
      <c r="A449" t="s">
        <v>6</v>
      </c>
      <c r="B449" s="20">
        <v>0.58333333333333337</v>
      </c>
      <c r="C449">
        <v>91.033699999999996</v>
      </c>
      <c r="D449">
        <v>0.22767200000000001</v>
      </c>
      <c r="E449">
        <v>-177.35599999999999</v>
      </c>
      <c r="F449">
        <v>4.9549000000000003</v>
      </c>
      <c r="G449">
        <v>-1.14869</v>
      </c>
      <c r="H449">
        <v>56.546199999999999</v>
      </c>
      <c r="I449">
        <v>20</v>
      </c>
      <c r="J449">
        <v>14</v>
      </c>
    </row>
    <row r="450" spans="1:10">
      <c r="A450" t="s">
        <v>6</v>
      </c>
      <c r="B450" s="20">
        <v>0.625</v>
      </c>
      <c r="C450">
        <v>91.200500000000005</v>
      </c>
      <c r="D450">
        <v>-3.7999000000000001</v>
      </c>
      <c r="E450">
        <v>179.845</v>
      </c>
      <c r="F450">
        <v>3.0494300000000001</v>
      </c>
      <c r="G450">
        <v>-1.72153</v>
      </c>
      <c r="H450">
        <v>61.252899999999997</v>
      </c>
      <c r="I450">
        <v>20</v>
      </c>
      <c r="J450">
        <v>15</v>
      </c>
    </row>
    <row r="451" spans="1:10">
      <c r="A451" t="s">
        <v>6</v>
      </c>
      <c r="B451" s="20">
        <v>0.66666666666666663</v>
      </c>
      <c r="C451">
        <v>91.227699999999999</v>
      </c>
      <c r="D451">
        <v>-3.4916900000000002</v>
      </c>
      <c r="E451">
        <v>179.965</v>
      </c>
      <c r="F451">
        <v>3.0500699999999998</v>
      </c>
      <c r="G451">
        <v>-1.7215100000000001</v>
      </c>
      <c r="H451">
        <v>61.2697</v>
      </c>
      <c r="I451">
        <v>20</v>
      </c>
      <c r="J451">
        <v>16</v>
      </c>
    </row>
    <row r="452" spans="1:10">
      <c r="A452" t="s">
        <v>6</v>
      </c>
      <c r="B452" s="20">
        <v>0.70833333333333337</v>
      </c>
      <c r="C452">
        <v>91.264799999999994</v>
      </c>
      <c r="D452">
        <v>-0.70677699999999999</v>
      </c>
      <c r="E452">
        <v>-175.64699999999999</v>
      </c>
      <c r="F452">
        <v>3.4312</v>
      </c>
      <c r="G452">
        <v>-2.3204699999999998</v>
      </c>
      <c r="H452">
        <v>71.380499999999998</v>
      </c>
      <c r="I452">
        <v>20</v>
      </c>
      <c r="J452">
        <v>17</v>
      </c>
    </row>
    <row r="453" spans="1:10">
      <c r="A453" t="s">
        <v>6</v>
      </c>
      <c r="B453" s="20">
        <v>0.75</v>
      </c>
      <c r="C453">
        <v>91.11</v>
      </c>
      <c r="D453">
        <v>1.9167099999999999</v>
      </c>
      <c r="E453">
        <v>-174.23400000000001</v>
      </c>
      <c r="F453">
        <v>3.4232800000000001</v>
      </c>
      <c r="G453">
        <v>-2.3061600000000002</v>
      </c>
      <c r="H453">
        <v>71.404499999999999</v>
      </c>
      <c r="I453">
        <v>20</v>
      </c>
      <c r="J453">
        <v>18</v>
      </c>
    </row>
    <row r="454" spans="1:10">
      <c r="A454" t="s">
        <v>6</v>
      </c>
      <c r="B454" s="20">
        <v>0.79166666666666663</v>
      </c>
      <c r="C454">
        <v>91.015199999999993</v>
      </c>
      <c r="D454">
        <v>-0.42606899999999998</v>
      </c>
      <c r="E454">
        <v>177.62299999999999</v>
      </c>
      <c r="F454">
        <v>2.8865699999999999</v>
      </c>
      <c r="G454">
        <v>-2.91689</v>
      </c>
      <c r="H454">
        <v>81.712999999999994</v>
      </c>
      <c r="I454">
        <v>20</v>
      </c>
      <c r="J454">
        <v>19</v>
      </c>
    </row>
    <row r="455" spans="1:10">
      <c r="A455" t="s">
        <v>6</v>
      </c>
      <c r="B455" s="20">
        <v>0.83333333333333337</v>
      </c>
      <c r="C455">
        <v>91.002600000000001</v>
      </c>
      <c r="D455">
        <v>0.56355299999999997</v>
      </c>
      <c r="E455">
        <v>176.73099999999999</v>
      </c>
      <c r="F455">
        <v>2.8948200000000002</v>
      </c>
      <c r="G455">
        <v>-2.9116599999999999</v>
      </c>
      <c r="H455">
        <v>81.734099999999998</v>
      </c>
      <c r="I455">
        <v>20</v>
      </c>
      <c r="J455">
        <v>20</v>
      </c>
    </row>
    <row r="456" spans="1:10">
      <c r="A456" t="s">
        <v>6</v>
      </c>
      <c r="B456" s="20">
        <v>0.875</v>
      </c>
      <c r="C456">
        <v>91.316400000000002</v>
      </c>
      <c r="D456">
        <v>-3.84524</v>
      </c>
      <c r="E456">
        <v>-176.78100000000001</v>
      </c>
      <c r="F456">
        <v>2.4466100000000002</v>
      </c>
      <c r="G456">
        <v>-3.6575600000000001</v>
      </c>
      <c r="H456">
        <v>91.460499999999996</v>
      </c>
      <c r="I456">
        <v>20</v>
      </c>
      <c r="J456">
        <v>21</v>
      </c>
    </row>
    <row r="457" spans="1:10">
      <c r="A457" t="s">
        <v>6</v>
      </c>
      <c r="B457" s="20">
        <v>0.91666666666666663</v>
      </c>
      <c r="C457">
        <v>91.381699999999995</v>
      </c>
      <c r="D457">
        <v>-3.5655000000000001</v>
      </c>
      <c r="E457">
        <v>-176.017</v>
      </c>
      <c r="F457">
        <v>2.4470700000000001</v>
      </c>
      <c r="G457">
        <v>-3.6594699999999998</v>
      </c>
      <c r="H457">
        <v>91.503500000000003</v>
      </c>
      <c r="I457">
        <v>20</v>
      </c>
      <c r="J457">
        <v>22</v>
      </c>
    </row>
    <row r="458" spans="1:10">
      <c r="A458" t="s">
        <v>6</v>
      </c>
      <c r="B458" s="20">
        <v>0.95833333333333337</v>
      </c>
      <c r="C458">
        <v>91.544799999999995</v>
      </c>
      <c r="D458">
        <v>-5.5893100000000002</v>
      </c>
      <c r="E458">
        <v>-171.91499999999999</v>
      </c>
      <c r="F458">
        <v>2.9069799999999999</v>
      </c>
      <c r="G458">
        <v>-4.2229900000000002</v>
      </c>
      <c r="H458">
        <v>102.36499999999999</v>
      </c>
      <c r="I458">
        <v>20</v>
      </c>
      <c r="J458">
        <v>23</v>
      </c>
    </row>
    <row r="459" spans="1:10">
      <c r="A459" t="s">
        <v>6</v>
      </c>
      <c r="B459" s="21">
        <v>1</v>
      </c>
      <c r="C459">
        <v>91.695999999999998</v>
      </c>
      <c r="D459">
        <v>-5.9947100000000004</v>
      </c>
      <c r="E459">
        <v>-171.398</v>
      </c>
      <c r="F459">
        <v>2.90456</v>
      </c>
      <c r="G459">
        <v>-4.2190000000000003</v>
      </c>
      <c r="H459">
        <v>102.265</v>
      </c>
      <c r="I459">
        <v>20</v>
      </c>
      <c r="J459">
        <v>24</v>
      </c>
    </row>
    <row r="460" spans="1:10">
      <c r="A460" t="s">
        <v>6</v>
      </c>
      <c r="B460" s="21">
        <v>1.0416666666666667</v>
      </c>
      <c r="C460">
        <v>91.4846</v>
      </c>
      <c r="D460">
        <v>-7.6055099999999998</v>
      </c>
      <c r="E460">
        <v>174.923</v>
      </c>
      <c r="F460">
        <v>2.7431899999999998</v>
      </c>
      <c r="G460">
        <v>-4.9407300000000003</v>
      </c>
      <c r="H460">
        <v>112.61</v>
      </c>
      <c r="I460">
        <v>20</v>
      </c>
      <c r="J460">
        <v>25</v>
      </c>
    </row>
    <row r="461" spans="1:10">
      <c r="A461" t="s">
        <v>6</v>
      </c>
      <c r="B461" s="21">
        <v>1.0833333333333333</v>
      </c>
      <c r="C461">
        <v>91.528700000000001</v>
      </c>
      <c r="D461">
        <v>-7.5180899999999999</v>
      </c>
      <c r="E461">
        <v>175.41</v>
      </c>
      <c r="F461">
        <v>2.74295</v>
      </c>
      <c r="G461">
        <v>-4.9410699999999999</v>
      </c>
      <c r="H461">
        <v>112.727</v>
      </c>
      <c r="I461">
        <v>20</v>
      </c>
      <c r="J461">
        <v>26</v>
      </c>
    </row>
    <row r="462" spans="1:10">
      <c r="A462" t="s">
        <v>6</v>
      </c>
      <c r="B462" s="21">
        <v>1.125</v>
      </c>
      <c r="C462">
        <v>91.783100000000005</v>
      </c>
      <c r="D462">
        <v>-4.93018</v>
      </c>
      <c r="E462">
        <v>-170.47900000000001</v>
      </c>
      <c r="F462">
        <v>3.43045</v>
      </c>
      <c r="G462">
        <v>-5.6850500000000004</v>
      </c>
      <c r="H462">
        <v>122.473</v>
      </c>
      <c r="I462">
        <v>20</v>
      </c>
      <c r="J462">
        <v>27</v>
      </c>
    </row>
    <row r="463" spans="1:10">
      <c r="A463" t="s">
        <v>6</v>
      </c>
      <c r="B463" s="21">
        <v>1.1666666666666667</v>
      </c>
      <c r="C463">
        <v>92.190700000000007</v>
      </c>
      <c r="D463">
        <v>-6.5278499999999999</v>
      </c>
      <c r="E463">
        <v>-169.429</v>
      </c>
      <c r="F463">
        <v>3.4238400000000002</v>
      </c>
      <c r="G463">
        <v>-5.6716600000000001</v>
      </c>
      <c r="H463">
        <v>122.03</v>
      </c>
      <c r="I463">
        <v>20</v>
      </c>
      <c r="J463">
        <v>28</v>
      </c>
    </row>
    <row r="464" spans="1:10">
      <c r="A464" t="s">
        <v>6</v>
      </c>
      <c r="B464" s="21">
        <v>1.2083333333333333</v>
      </c>
      <c r="C464">
        <v>91.183499999999995</v>
      </c>
      <c r="D464">
        <v>4.9291999999999998</v>
      </c>
      <c r="E464">
        <v>-170.197</v>
      </c>
      <c r="F464">
        <v>7.2954100000000004</v>
      </c>
      <c r="G464">
        <v>6.0309699999999999</v>
      </c>
      <c r="H464">
        <v>133.47800000000001</v>
      </c>
      <c r="I464">
        <v>20</v>
      </c>
      <c r="J464">
        <v>29</v>
      </c>
    </row>
    <row r="465" spans="1:11">
      <c r="A465" t="s">
        <v>6</v>
      </c>
      <c r="B465" s="21">
        <v>1.25</v>
      </c>
      <c r="C465">
        <v>91.249700000000004</v>
      </c>
      <c r="D465">
        <v>5.0348499999999996</v>
      </c>
      <c r="E465">
        <v>-169.81</v>
      </c>
      <c r="F465">
        <v>7.2866099999999996</v>
      </c>
      <c r="G465">
        <v>6.0235399999999997</v>
      </c>
      <c r="H465">
        <v>133.31100000000001</v>
      </c>
      <c r="I465">
        <v>20</v>
      </c>
      <c r="J465">
        <v>30</v>
      </c>
    </row>
    <row r="466" spans="1:11">
      <c r="A466" t="s">
        <v>6</v>
      </c>
      <c r="B466" s="21">
        <v>1.2916666666666667</v>
      </c>
      <c r="C466">
        <v>91.963700000000003</v>
      </c>
      <c r="D466">
        <v>-8.5316299999999998</v>
      </c>
      <c r="E466">
        <v>-167.16</v>
      </c>
      <c r="F466">
        <v>7.2978399999999999</v>
      </c>
      <c r="G466">
        <v>6.5255900000000002</v>
      </c>
      <c r="H466">
        <v>142.697</v>
      </c>
      <c r="I466">
        <v>20</v>
      </c>
      <c r="J466">
        <v>31</v>
      </c>
    </row>
    <row r="467" spans="1:11">
      <c r="A467" t="s">
        <v>6</v>
      </c>
      <c r="B467" s="21">
        <v>1.3333333333333333</v>
      </c>
      <c r="C467">
        <v>92.256699999999995</v>
      </c>
      <c r="D467">
        <v>-9.6514799999999994</v>
      </c>
      <c r="E467">
        <v>-166.691</v>
      </c>
      <c r="F467">
        <v>7.2794600000000003</v>
      </c>
      <c r="G467">
        <v>6.5046299999999997</v>
      </c>
      <c r="H467">
        <v>142.23599999999999</v>
      </c>
      <c r="I467">
        <v>20</v>
      </c>
      <c r="J467">
        <v>32</v>
      </c>
    </row>
    <row r="468" spans="1:11">
      <c r="A468" t="s">
        <v>6</v>
      </c>
      <c r="B468" s="21">
        <v>1.375</v>
      </c>
      <c r="C468">
        <v>89.742099999999994</v>
      </c>
      <c r="D468">
        <v>8.7416900000000002</v>
      </c>
      <c r="E468">
        <v>-170.74100000000001</v>
      </c>
      <c r="F468">
        <v>8.4091900000000006</v>
      </c>
      <c r="G468">
        <v>6.57348</v>
      </c>
      <c r="H468">
        <v>151.94</v>
      </c>
      <c r="I468">
        <v>20</v>
      </c>
      <c r="J468">
        <v>33</v>
      </c>
    </row>
    <row r="469" spans="1:11">
      <c r="A469" t="s">
        <v>6</v>
      </c>
      <c r="B469" s="21">
        <v>1.4166666666666667</v>
      </c>
      <c r="C469">
        <v>90.226600000000005</v>
      </c>
      <c r="D469">
        <v>6.5316000000000001</v>
      </c>
      <c r="E469">
        <v>-172.953</v>
      </c>
      <c r="F469">
        <v>8.4677000000000007</v>
      </c>
      <c r="G469">
        <v>6.6187899999999997</v>
      </c>
      <c r="H469">
        <v>152.89599999999999</v>
      </c>
      <c r="I469">
        <v>20</v>
      </c>
      <c r="J469">
        <v>34</v>
      </c>
    </row>
    <row r="470" spans="1:11">
      <c r="A470" t="s">
        <v>0</v>
      </c>
      <c r="B470" t="s">
        <v>1</v>
      </c>
      <c r="C470" t="s">
        <v>36</v>
      </c>
      <c r="D470" t="s">
        <v>3</v>
      </c>
      <c r="E470" t="s">
        <v>28</v>
      </c>
      <c r="F470" t="s">
        <v>32</v>
      </c>
      <c r="G470" t="s">
        <v>31</v>
      </c>
      <c r="H470" t="s">
        <v>3</v>
      </c>
      <c r="I470" t="s">
        <v>45</v>
      </c>
      <c r="J470" t="s">
        <v>53</v>
      </c>
      <c r="K470" t="s">
        <v>51</v>
      </c>
    </row>
    <row r="471" spans="1:11">
      <c r="A471" t="s">
        <v>6</v>
      </c>
      <c r="B471" s="20">
        <v>4.1666666666666664E-2</v>
      </c>
      <c r="C471">
        <v>91.111800000000002</v>
      </c>
      <c r="D471">
        <v>-2.5</v>
      </c>
      <c r="E471">
        <v>178.95099999999999</v>
      </c>
      <c r="F471">
        <v>1.1725000000000001</v>
      </c>
      <c r="G471">
        <v>-0.101045</v>
      </c>
      <c r="H471">
        <v>36.150700000000001</v>
      </c>
      <c r="I471">
        <v>20</v>
      </c>
      <c r="J471">
        <v>1</v>
      </c>
    </row>
    <row r="472" spans="1:11">
      <c r="A472" t="s">
        <v>6</v>
      </c>
      <c r="B472" s="20">
        <v>8.3333333333333329E-2</v>
      </c>
      <c r="C472">
        <v>91.115099999999998</v>
      </c>
      <c r="D472">
        <v>-2.1052200000000001</v>
      </c>
      <c r="E472">
        <v>179.07900000000001</v>
      </c>
      <c r="F472">
        <v>1.1709499999999999</v>
      </c>
      <c r="G472">
        <v>-9.7244300000000006E-2</v>
      </c>
      <c r="H472">
        <v>36.135800000000003</v>
      </c>
      <c r="I472">
        <v>20</v>
      </c>
      <c r="J472">
        <v>2</v>
      </c>
    </row>
    <row r="473" spans="1:11">
      <c r="A473" t="s">
        <v>6</v>
      </c>
      <c r="B473" s="20">
        <v>0.125</v>
      </c>
      <c r="C473">
        <v>91.134</v>
      </c>
      <c r="D473">
        <v>-1.97438</v>
      </c>
      <c r="E473">
        <v>179.19399999999999</v>
      </c>
      <c r="F473">
        <v>1.17065</v>
      </c>
      <c r="G473">
        <v>-9.5502799999999999E-2</v>
      </c>
      <c r="H473">
        <v>36.135300000000001</v>
      </c>
      <c r="I473">
        <v>20</v>
      </c>
      <c r="J473">
        <v>3</v>
      </c>
    </row>
    <row r="474" spans="1:11">
      <c r="A474" t="s">
        <v>6</v>
      </c>
      <c r="B474" s="20">
        <v>0.16666666666666666</v>
      </c>
      <c r="C474">
        <v>91.238</v>
      </c>
      <c r="D474">
        <v>-0.87160899999999997</v>
      </c>
      <c r="E474">
        <v>179.137</v>
      </c>
      <c r="F474">
        <v>2.21441</v>
      </c>
      <c r="G474">
        <v>-0.41924800000000001</v>
      </c>
      <c r="H474">
        <v>41.082999999999998</v>
      </c>
      <c r="I474">
        <v>20</v>
      </c>
      <c r="J474">
        <v>4</v>
      </c>
    </row>
    <row r="475" spans="1:11">
      <c r="A475" t="s">
        <v>6</v>
      </c>
      <c r="B475" s="20">
        <v>0.20833333333333334</v>
      </c>
      <c r="C475">
        <v>91.2316</v>
      </c>
      <c r="D475">
        <v>-0.78986599999999996</v>
      </c>
      <c r="E475">
        <v>179.012</v>
      </c>
      <c r="F475">
        <v>2.2166899999999998</v>
      </c>
      <c r="G475">
        <v>-0.41820099999999999</v>
      </c>
      <c r="H475">
        <v>41.084899999999998</v>
      </c>
      <c r="I475">
        <v>20</v>
      </c>
      <c r="J475">
        <v>5</v>
      </c>
    </row>
    <row r="476" spans="1:11">
      <c r="A476" t="s">
        <v>6</v>
      </c>
      <c r="B476" s="20">
        <v>0.25</v>
      </c>
      <c r="C476">
        <v>91.253200000000007</v>
      </c>
      <c r="D476">
        <v>-0.79664999999999997</v>
      </c>
      <c r="E476">
        <v>179.09</v>
      </c>
      <c r="F476">
        <v>2.21563</v>
      </c>
      <c r="G476">
        <v>-0.41840899999999998</v>
      </c>
      <c r="H476">
        <v>41.083199999999998</v>
      </c>
      <c r="I476">
        <v>20</v>
      </c>
      <c r="J476">
        <v>6</v>
      </c>
    </row>
    <row r="477" spans="1:11">
      <c r="A477" t="s">
        <v>6</v>
      </c>
      <c r="B477" s="20">
        <v>0.29166666666666669</v>
      </c>
      <c r="C477">
        <v>91.153999999999996</v>
      </c>
      <c r="D477">
        <v>-2.5628000000000002</v>
      </c>
      <c r="E477">
        <v>-179.83099999999999</v>
      </c>
      <c r="F477">
        <v>2.4757400000000001</v>
      </c>
      <c r="G477">
        <v>-0.82182299999999997</v>
      </c>
      <c r="H477">
        <v>46.309699999999999</v>
      </c>
      <c r="I477">
        <v>20</v>
      </c>
      <c r="J477">
        <v>7</v>
      </c>
    </row>
    <row r="478" spans="1:11">
      <c r="A478" t="s">
        <v>6</v>
      </c>
      <c r="B478" s="20">
        <v>0.33333333333333331</v>
      </c>
      <c r="C478">
        <v>91.160700000000006</v>
      </c>
      <c r="D478">
        <v>-2.0236000000000001</v>
      </c>
      <c r="E478">
        <v>-179.76400000000001</v>
      </c>
      <c r="F478">
        <v>2.4787699999999999</v>
      </c>
      <c r="G478">
        <v>-0.81616599999999995</v>
      </c>
      <c r="H478">
        <v>46.321100000000001</v>
      </c>
      <c r="I478">
        <v>20</v>
      </c>
      <c r="J478">
        <v>8</v>
      </c>
    </row>
    <row r="479" spans="1:11">
      <c r="A479" t="s">
        <v>6</v>
      </c>
      <c r="B479" s="20">
        <v>0.375</v>
      </c>
      <c r="C479">
        <v>91.1404</v>
      </c>
      <c r="D479">
        <v>-2.5707399999999998</v>
      </c>
      <c r="E479">
        <v>-179.84800000000001</v>
      </c>
      <c r="F479">
        <v>2.4742700000000002</v>
      </c>
      <c r="G479">
        <v>-0.82042199999999998</v>
      </c>
      <c r="H479">
        <v>46.278199999999998</v>
      </c>
      <c r="I479">
        <v>20</v>
      </c>
      <c r="J479">
        <v>9</v>
      </c>
    </row>
    <row r="480" spans="1:11">
      <c r="A480" t="s">
        <v>6</v>
      </c>
      <c r="B480" s="20">
        <v>0.41666666666666669</v>
      </c>
      <c r="C480">
        <v>91.168599999999998</v>
      </c>
      <c r="D480">
        <v>-2.1745399999999999</v>
      </c>
      <c r="E480">
        <v>178.99600000000001</v>
      </c>
      <c r="F480">
        <v>3.2120600000000001</v>
      </c>
      <c r="G480">
        <v>-1.1347700000000001</v>
      </c>
      <c r="H480">
        <v>51.4191</v>
      </c>
      <c r="I480">
        <v>20</v>
      </c>
      <c r="J480">
        <v>10</v>
      </c>
    </row>
    <row r="481" spans="1:10">
      <c r="A481" t="s">
        <v>6</v>
      </c>
      <c r="B481" s="20">
        <v>0.45833333333333331</v>
      </c>
      <c r="C481">
        <v>91.169799999999995</v>
      </c>
      <c r="D481">
        <v>-2.4567199999999998</v>
      </c>
      <c r="E481">
        <v>179.04900000000001</v>
      </c>
      <c r="F481">
        <v>3.2098499999999999</v>
      </c>
      <c r="G481">
        <v>-1.13462</v>
      </c>
      <c r="H481">
        <v>51.374699999999997</v>
      </c>
      <c r="I481">
        <v>20</v>
      </c>
      <c r="J481">
        <v>11</v>
      </c>
    </row>
    <row r="482" spans="1:10">
      <c r="A482" t="s">
        <v>6</v>
      </c>
      <c r="B482" s="20">
        <v>0.5</v>
      </c>
      <c r="C482">
        <v>91.164400000000001</v>
      </c>
      <c r="D482">
        <v>-2.3727800000000001</v>
      </c>
      <c r="E482">
        <v>179.14</v>
      </c>
      <c r="F482">
        <v>3.2103600000000001</v>
      </c>
      <c r="G482">
        <v>-1.1330100000000001</v>
      </c>
      <c r="H482">
        <v>51.385199999999998</v>
      </c>
      <c r="I482">
        <v>20</v>
      </c>
      <c r="J482">
        <v>12</v>
      </c>
    </row>
    <row r="483" spans="1:10">
      <c r="A483" t="s">
        <v>6</v>
      </c>
      <c r="B483" s="20">
        <v>0.54166666666666663</v>
      </c>
      <c r="C483">
        <v>91.072999999999993</v>
      </c>
      <c r="D483">
        <v>-0.87842500000000001</v>
      </c>
      <c r="E483">
        <v>179.904</v>
      </c>
      <c r="F483">
        <v>4.9592000000000001</v>
      </c>
      <c r="G483">
        <v>-1.15208</v>
      </c>
      <c r="H483">
        <v>56.867400000000004</v>
      </c>
      <c r="I483">
        <v>20</v>
      </c>
      <c r="J483">
        <v>13</v>
      </c>
    </row>
    <row r="484" spans="1:10">
      <c r="A484" t="s">
        <v>6</v>
      </c>
      <c r="B484" s="20">
        <v>0.58333333333333337</v>
      </c>
      <c r="C484">
        <v>91.048299999999998</v>
      </c>
      <c r="D484">
        <v>-0.572322</v>
      </c>
      <c r="E484">
        <v>-179.79400000000001</v>
      </c>
      <c r="F484">
        <v>4.9548500000000004</v>
      </c>
      <c r="G484">
        <v>-1.1515899999999999</v>
      </c>
      <c r="H484">
        <v>56.869700000000002</v>
      </c>
      <c r="I484">
        <v>20</v>
      </c>
      <c r="J484">
        <v>14</v>
      </c>
    </row>
    <row r="485" spans="1:10">
      <c r="A485" t="s">
        <v>6</v>
      </c>
      <c r="B485" s="20">
        <v>0.625</v>
      </c>
      <c r="C485">
        <v>91.140100000000004</v>
      </c>
      <c r="D485">
        <v>-4.3819999999999997</v>
      </c>
      <c r="E485">
        <v>178.47200000000001</v>
      </c>
      <c r="F485">
        <v>3.04474</v>
      </c>
      <c r="G485">
        <v>-1.71993</v>
      </c>
      <c r="H485">
        <v>61.430199999999999</v>
      </c>
      <c r="I485">
        <v>20</v>
      </c>
      <c r="J485">
        <v>15</v>
      </c>
    </row>
    <row r="486" spans="1:10">
      <c r="A486" t="s">
        <v>6</v>
      </c>
      <c r="B486" s="20">
        <v>0.66666666666666663</v>
      </c>
      <c r="C486">
        <v>91.169399999999996</v>
      </c>
      <c r="D486">
        <v>-4.1213600000000001</v>
      </c>
      <c r="E486">
        <v>178.541</v>
      </c>
      <c r="F486">
        <v>3.0456799999999999</v>
      </c>
      <c r="G486">
        <v>-1.7201900000000001</v>
      </c>
      <c r="H486">
        <v>61.445700000000002</v>
      </c>
      <c r="I486">
        <v>20</v>
      </c>
      <c r="J486">
        <v>16</v>
      </c>
    </row>
    <row r="487" spans="1:10">
      <c r="A487" t="s">
        <v>6</v>
      </c>
      <c r="B487" s="20">
        <v>0.70833333333333337</v>
      </c>
      <c r="C487">
        <v>91.292299999999997</v>
      </c>
      <c r="D487">
        <v>-2.7867000000000002</v>
      </c>
      <c r="E487">
        <v>-178.077</v>
      </c>
      <c r="F487">
        <v>3.4346299999999998</v>
      </c>
      <c r="G487">
        <v>-2.3276400000000002</v>
      </c>
      <c r="H487">
        <v>71.571100000000001</v>
      </c>
      <c r="I487">
        <v>20</v>
      </c>
      <c r="J487">
        <v>17</v>
      </c>
    </row>
    <row r="488" spans="1:10">
      <c r="A488" t="s">
        <v>6</v>
      </c>
      <c r="B488" s="20">
        <v>0.75</v>
      </c>
      <c r="C488">
        <v>91.260999999999996</v>
      </c>
      <c r="D488">
        <v>-1.12649</v>
      </c>
      <c r="E488">
        <v>-176.971</v>
      </c>
      <c r="F488">
        <v>3.4321299999999999</v>
      </c>
      <c r="G488">
        <v>-2.3214600000000001</v>
      </c>
      <c r="H488">
        <v>71.665300000000002</v>
      </c>
      <c r="I488">
        <v>20</v>
      </c>
      <c r="J488">
        <v>18</v>
      </c>
    </row>
    <row r="489" spans="1:10">
      <c r="A489" t="s">
        <v>6</v>
      </c>
      <c r="B489" s="20">
        <v>0.79166666666666663</v>
      </c>
      <c r="C489">
        <v>90.994200000000006</v>
      </c>
      <c r="D489">
        <v>-1.10808</v>
      </c>
      <c r="E489">
        <v>177.01599999999999</v>
      </c>
      <c r="F489">
        <v>2.88165</v>
      </c>
      <c r="G489">
        <v>-2.9154399999999998</v>
      </c>
      <c r="H489">
        <v>81.877899999999997</v>
      </c>
      <c r="I489">
        <v>20</v>
      </c>
      <c r="J489">
        <v>19</v>
      </c>
    </row>
    <row r="490" spans="1:10">
      <c r="A490" t="s">
        <v>6</v>
      </c>
      <c r="B490" s="20">
        <v>0.83333333333333337</v>
      </c>
      <c r="C490">
        <v>90.981999999999999</v>
      </c>
      <c r="D490">
        <v>-0.42702800000000002</v>
      </c>
      <c r="E490">
        <v>176.38200000000001</v>
      </c>
      <c r="F490">
        <v>2.8889499999999999</v>
      </c>
      <c r="G490">
        <v>-2.9122699999999999</v>
      </c>
      <c r="H490">
        <v>81.91</v>
      </c>
      <c r="I490">
        <v>20</v>
      </c>
      <c r="J490">
        <v>20</v>
      </c>
    </row>
    <row r="491" spans="1:10">
      <c r="A491" t="s">
        <v>6</v>
      </c>
      <c r="B491" s="20">
        <v>0.875</v>
      </c>
      <c r="C491">
        <v>91.250399999999999</v>
      </c>
      <c r="D491">
        <v>-3.9170099999999999</v>
      </c>
      <c r="E491">
        <v>-178.02099999999999</v>
      </c>
      <c r="F491">
        <v>2.4480900000000001</v>
      </c>
      <c r="G491">
        <v>-3.6555900000000001</v>
      </c>
      <c r="H491">
        <v>91.685199999999995</v>
      </c>
      <c r="I491">
        <v>20</v>
      </c>
      <c r="J491">
        <v>21</v>
      </c>
    </row>
    <row r="492" spans="1:10">
      <c r="A492" t="s">
        <v>6</v>
      </c>
      <c r="B492" s="20">
        <v>0.91666666666666663</v>
      </c>
      <c r="C492">
        <v>91.315299999999993</v>
      </c>
      <c r="D492">
        <v>-3.55294</v>
      </c>
      <c r="E492">
        <v>-177.27099999999999</v>
      </c>
      <c r="F492">
        <v>2.4491800000000001</v>
      </c>
      <c r="G492">
        <v>-3.6579199999999998</v>
      </c>
      <c r="H492">
        <v>91.749099999999999</v>
      </c>
      <c r="I492">
        <v>20</v>
      </c>
      <c r="J492">
        <v>22</v>
      </c>
    </row>
    <row r="493" spans="1:10">
      <c r="A493" t="s">
        <v>6</v>
      </c>
      <c r="B493" s="20">
        <v>0.95833333333333337</v>
      </c>
      <c r="C493">
        <v>91.505200000000002</v>
      </c>
      <c r="D493">
        <v>-5.53294</v>
      </c>
      <c r="E493">
        <v>-172.40600000000001</v>
      </c>
      <c r="F493">
        <v>2.9066800000000002</v>
      </c>
      <c r="G493">
        <v>-4.2234600000000002</v>
      </c>
      <c r="H493">
        <v>102.651</v>
      </c>
      <c r="I493">
        <v>20</v>
      </c>
      <c r="J493">
        <v>23</v>
      </c>
    </row>
    <row r="494" spans="1:10">
      <c r="A494" t="s">
        <v>6</v>
      </c>
      <c r="B494" s="21">
        <v>1</v>
      </c>
      <c r="C494">
        <v>91.654200000000003</v>
      </c>
      <c r="D494">
        <v>-5.9270100000000001</v>
      </c>
      <c r="E494">
        <v>-171.86799999999999</v>
      </c>
      <c r="F494">
        <v>2.90428</v>
      </c>
      <c r="G494">
        <v>-4.2195200000000002</v>
      </c>
      <c r="H494">
        <v>102.55500000000001</v>
      </c>
      <c r="I494">
        <v>20</v>
      </c>
      <c r="J494">
        <v>24</v>
      </c>
    </row>
    <row r="495" spans="1:10">
      <c r="A495" t="s">
        <v>6</v>
      </c>
      <c r="B495" s="21">
        <v>1.0416666666666667</v>
      </c>
      <c r="C495">
        <v>91.438299999999998</v>
      </c>
      <c r="D495">
        <v>-7.98841</v>
      </c>
      <c r="E495">
        <v>174.56700000000001</v>
      </c>
      <c r="F495">
        <v>2.73882</v>
      </c>
      <c r="G495">
        <v>-4.9365600000000001</v>
      </c>
      <c r="H495">
        <v>112.736</v>
      </c>
      <c r="I495">
        <v>20</v>
      </c>
      <c r="J495">
        <v>25</v>
      </c>
    </row>
    <row r="496" spans="1:10">
      <c r="A496" t="s">
        <v>6</v>
      </c>
      <c r="B496" s="21">
        <v>1.0833333333333333</v>
      </c>
      <c r="C496">
        <v>91.488900000000001</v>
      </c>
      <c r="D496">
        <v>-7.8703599999999998</v>
      </c>
      <c r="E496">
        <v>175.09</v>
      </c>
      <c r="F496">
        <v>2.7387600000000001</v>
      </c>
      <c r="G496">
        <v>-4.9373199999999997</v>
      </c>
      <c r="H496">
        <v>112.864</v>
      </c>
      <c r="I496">
        <v>20</v>
      </c>
      <c r="J496">
        <v>26</v>
      </c>
    </row>
    <row r="497" spans="1:11">
      <c r="A497" t="s">
        <v>6</v>
      </c>
      <c r="B497" s="21">
        <v>1.125</v>
      </c>
      <c r="C497">
        <v>91.739000000000004</v>
      </c>
      <c r="D497">
        <v>-4.8139700000000003</v>
      </c>
      <c r="E497">
        <v>-170.96</v>
      </c>
      <c r="F497">
        <v>3.4320900000000001</v>
      </c>
      <c r="G497">
        <v>-5.6890700000000001</v>
      </c>
      <c r="H497">
        <v>122.83499999999999</v>
      </c>
      <c r="I497">
        <v>20</v>
      </c>
      <c r="J497">
        <v>27</v>
      </c>
    </row>
    <row r="498" spans="1:11">
      <c r="A498" t="s">
        <v>6</v>
      </c>
      <c r="B498" s="21">
        <v>1.1666666666666667</v>
      </c>
      <c r="C498">
        <v>92.1404</v>
      </c>
      <c r="D498">
        <v>-6.3965199999999998</v>
      </c>
      <c r="E498">
        <v>-169.87299999999999</v>
      </c>
      <c r="F498">
        <v>3.4255900000000001</v>
      </c>
      <c r="G498">
        <v>-5.6760200000000003</v>
      </c>
      <c r="H498">
        <v>122.4</v>
      </c>
      <c r="I498">
        <v>20</v>
      </c>
      <c r="J498">
        <v>28</v>
      </c>
    </row>
    <row r="499" spans="1:11">
      <c r="A499" t="s">
        <v>6</v>
      </c>
      <c r="B499" s="21">
        <v>1.2083333333333333</v>
      </c>
      <c r="C499">
        <v>91.305700000000002</v>
      </c>
      <c r="D499">
        <v>4.1444099999999997</v>
      </c>
      <c r="E499">
        <v>-170.768</v>
      </c>
      <c r="F499">
        <v>7.31081</v>
      </c>
      <c r="G499">
        <v>6.0419400000000003</v>
      </c>
      <c r="H499">
        <v>134.142</v>
      </c>
      <c r="I499">
        <v>20</v>
      </c>
      <c r="J499">
        <v>29</v>
      </c>
    </row>
    <row r="500" spans="1:11">
      <c r="A500" t="s">
        <v>6</v>
      </c>
      <c r="B500" s="21">
        <v>1.25</v>
      </c>
      <c r="C500">
        <v>91.372600000000006</v>
      </c>
      <c r="D500">
        <v>4.2594200000000004</v>
      </c>
      <c r="E500">
        <v>-170.351</v>
      </c>
      <c r="F500">
        <v>7.3019400000000001</v>
      </c>
      <c r="G500">
        <v>6.0345300000000002</v>
      </c>
      <c r="H500">
        <v>133.97499999999999</v>
      </c>
      <c r="I500">
        <v>20</v>
      </c>
      <c r="J500">
        <v>30</v>
      </c>
    </row>
    <row r="501" spans="1:11">
      <c r="A501" t="s">
        <v>6</v>
      </c>
      <c r="B501" s="21">
        <v>1.2916666666666667</v>
      </c>
      <c r="C501">
        <v>92.034499999999994</v>
      </c>
      <c r="D501">
        <v>-8.8625100000000003</v>
      </c>
      <c r="E501">
        <v>-166.726</v>
      </c>
      <c r="F501">
        <v>7.2929700000000004</v>
      </c>
      <c r="G501">
        <v>6.5236799999999997</v>
      </c>
      <c r="H501">
        <v>143.029</v>
      </c>
      <c r="I501">
        <v>20</v>
      </c>
      <c r="J501">
        <v>31</v>
      </c>
    </row>
    <row r="502" spans="1:11">
      <c r="A502" t="s">
        <v>6</v>
      </c>
      <c r="B502" s="21">
        <v>1.3333333333333333</v>
      </c>
      <c r="C502">
        <v>92.339100000000002</v>
      </c>
      <c r="D502">
        <v>-10.0075</v>
      </c>
      <c r="E502">
        <v>-166.22</v>
      </c>
      <c r="F502">
        <v>7.2731700000000004</v>
      </c>
      <c r="G502">
        <v>6.5014900000000004</v>
      </c>
      <c r="H502">
        <v>142.541</v>
      </c>
      <c r="I502">
        <v>20</v>
      </c>
      <c r="J502">
        <v>32</v>
      </c>
    </row>
    <row r="503" spans="1:11">
      <c r="A503" t="s">
        <v>6</v>
      </c>
      <c r="B503" s="21">
        <v>1.375</v>
      </c>
      <c r="C503">
        <v>89.855999999999995</v>
      </c>
      <c r="D503">
        <v>8.1908100000000008</v>
      </c>
      <c r="E503">
        <v>-171.315</v>
      </c>
      <c r="F503">
        <v>8.4281000000000006</v>
      </c>
      <c r="G503">
        <v>6.5876799999999998</v>
      </c>
      <c r="H503">
        <v>152.67699999999999</v>
      </c>
      <c r="I503">
        <v>20</v>
      </c>
      <c r="J503">
        <v>33</v>
      </c>
    </row>
    <row r="504" spans="1:11">
      <c r="A504" t="s">
        <v>6</v>
      </c>
      <c r="B504" s="21">
        <v>1.4166666666666667</v>
      </c>
      <c r="C504">
        <v>90.335800000000006</v>
      </c>
      <c r="D504">
        <v>5.9566999999999997</v>
      </c>
      <c r="E504">
        <v>-173.74199999999999</v>
      </c>
      <c r="F504">
        <v>8.4853000000000005</v>
      </c>
      <c r="G504">
        <v>6.6314399999999996</v>
      </c>
      <c r="H504">
        <v>153.6</v>
      </c>
      <c r="I504">
        <v>20</v>
      </c>
      <c r="J504">
        <v>34</v>
      </c>
    </row>
    <row r="505" spans="1:11">
      <c r="A505" t="s">
        <v>0</v>
      </c>
      <c r="B505" t="s">
        <v>1</v>
      </c>
      <c r="C505" t="s">
        <v>36</v>
      </c>
      <c r="D505" t="s">
        <v>3</v>
      </c>
      <c r="E505" t="s">
        <v>28</v>
      </c>
      <c r="F505" t="s">
        <v>32</v>
      </c>
      <c r="G505" t="s">
        <v>31</v>
      </c>
      <c r="H505" t="s">
        <v>3</v>
      </c>
      <c r="I505" t="s">
        <v>45</v>
      </c>
      <c r="J505" t="s">
        <v>52</v>
      </c>
      <c r="K505" t="s">
        <v>60</v>
      </c>
    </row>
    <row r="506" spans="1:11">
      <c r="A506" t="s">
        <v>6</v>
      </c>
      <c r="B506" s="20">
        <v>4.1666666666666664E-2</v>
      </c>
      <c r="C506">
        <v>91.138800000000003</v>
      </c>
      <c r="D506">
        <v>-2.4144899999999998</v>
      </c>
      <c r="E506">
        <v>179.96299999999999</v>
      </c>
      <c r="F506">
        <v>1.17675</v>
      </c>
      <c r="G506">
        <v>-0.100503</v>
      </c>
      <c r="H506">
        <v>35.920699999999997</v>
      </c>
      <c r="I506">
        <v>20</v>
      </c>
      <c r="J506">
        <v>1</v>
      </c>
    </row>
    <row r="507" spans="1:11">
      <c r="A507" t="s">
        <v>6</v>
      </c>
      <c r="B507" s="20">
        <v>8.3333333333333329E-2</v>
      </c>
      <c r="C507">
        <v>91.137799999999999</v>
      </c>
      <c r="D507">
        <v>-2.01416</v>
      </c>
      <c r="E507">
        <v>-179.90899999999999</v>
      </c>
      <c r="F507">
        <v>1.17523</v>
      </c>
      <c r="G507">
        <v>-9.6614199999999997E-2</v>
      </c>
      <c r="H507">
        <v>35.904800000000002</v>
      </c>
      <c r="I507">
        <v>20</v>
      </c>
      <c r="J507">
        <v>2</v>
      </c>
    </row>
    <row r="508" spans="1:11">
      <c r="A508" t="s">
        <v>6</v>
      </c>
      <c r="B508" s="20">
        <v>0.125</v>
      </c>
      <c r="C508">
        <v>91.153999999999996</v>
      </c>
      <c r="D508">
        <v>-1.9145799999999999</v>
      </c>
      <c r="E508">
        <v>-179.797</v>
      </c>
      <c r="F508">
        <v>1.17493</v>
      </c>
      <c r="G508">
        <v>-9.5268500000000006E-2</v>
      </c>
      <c r="H508">
        <v>35.903199999999998</v>
      </c>
      <c r="I508">
        <v>20</v>
      </c>
      <c r="J508">
        <v>3</v>
      </c>
    </row>
    <row r="509" spans="1:11">
      <c r="A509" t="s">
        <v>6</v>
      </c>
      <c r="B509" s="20">
        <v>0.16666666666666666</v>
      </c>
      <c r="C509">
        <v>91.251599999999996</v>
      </c>
      <c r="D509">
        <v>-0.57672599999999996</v>
      </c>
      <c r="E509">
        <v>-179.36799999999999</v>
      </c>
      <c r="F509">
        <v>2.2191299999999998</v>
      </c>
      <c r="G509">
        <v>-0.41886699999999999</v>
      </c>
      <c r="H509">
        <v>40.844099999999997</v>
      </c>
      <c r="I509">
        <v>20</v>
      </c>
      <c r="J509">
        <v>4</v>
      </c>
    </row>
    <row r="510" spans="1:11">
      <c r="A510" t="s">
        <v>6</v>
      </c>
      <c r="B510" s="20">
        <v>0.20833333333333334</v>
      </c>
      <c r="C510">
        <v>91.245000000000005</v>
      </c>
      <c r="D510">
        <v>-0.51299399999999995</v>
      </c>
      <c r="E510">
        <v>-179.506</v>
      </c>
      <c r="F510">
        <v>2.22159</v>
      </c>
      <c r="G510">
        <v>-0.41799999999999998</v>
      </c>
      <c r="H510">
        <v>40.846600000000002</v>
      </c>
      <c r="I510">
        <v>20</v>
      </c>
      <c r="J510">
        <v>5</v>
      </c>
    </row>
    <row r="511" spans="1:11">
      <c r="A511" t="s">
        <v>6</v>
      </c>
      <c r="B511" s="20">
        <v>0.25</v>
      </c>
      <c r="C511">
        <v>91.267700000000005</v>
      </c>
      <c r="D511">
        <v>-0.55954400000000004</v>
      </c>
      <c r="E511">
        <v>-179.44399999999999</v>
      </c>
      <c r="F511">
        <v>2.2206600000000001</v>
      </c>
      <c r="G511">
        <v>-0.41862100000000002</v>
      </c>
      <c r="H511">
        <v>40.843600000000002</v>
      </c>
      <c r="I511">
        <v>20</v>
      </c>
      <c r="J511">
        <v>6</v>
      </c>
    </row>
    <row r="512" spans="1:11">
      <c r="A512" t="s">
        <v>6</v>
      </c>
      <c r="B512" s="20">
        <v>0.29166666666666669</v>
      </c>
      <c r="C512">
        <v>91.191999999999993</v>
      </c>
      <c r="D512">
        <v>-2.2429000000000001</v>
      </c>
      <c r="E512">
        <v>-178.32900000000001</v>
      </c>
      <c r="F512">
        <v>2.4794299999999998</v>
      </c>
      <c r="G512">
        <v>-0.82291499999999995</v>
      </c>
      <c r="H512">
        <v>46.075499999999998</v>
      </c>
      <c r="I512">
        <v>20</v>
      </c>
      <c r="J512">
        <v>7</v>
      </c>
    </row>
    <row r="513" spans="1:10">
      <c r="A513" t="s">
        <v>6</v>
      </c>
      <c r="B513" s="20">
        <v>0.33333333333333331</v>
      </c>
      <c r="C513">
        <v>91.192099999999996</v>
      </c>
      <c r="D513">
        <v>-1.71363</v>
      </c>
      <c r="E513">
        <v>-178.25700000000001</v>
      </c>
      <c r="F513">
        <v>2.4823200000000001</v>
      </c>
      <c r="G513">
        <v>-0.81729300000000005</v>
      </c>
      <c r="H513">
        <v>46.084699999999998</v>
      </c>
      <c r="I513">
        <v>20</v>
      </c>
      <c r="J513">
        <v>8</v>
      </c>
    </row>
    <row r="514" spans="1:10">
      <c r="A514" t="s">
        <v>6</v>
      </c>
      <c r="B514" s="20">
        <v>0.375</v>
      </c>
      <c r="C514">
        <v>91.179100000000005</v>
      </c>
      <c r="D514">
        <v>-2.30748</v>
      </c>
      <c r="E514">
        <v>-178.376</v>
      </c>
      <c r="F514">
        <v>2.4782199999999999</v>
      </c>
      <c r="G514">
        <v>-0.82199500000000003</v>
      </c>
      <c r="H514">
        <v>46.042400000000001</v>
      </c>
      <c r="I514">
        <v>20</v>
      </c>
      <c r="J514">
        <v>9</v>
      </c>
    </row>
    <row r="515" spans="1:10">
      <c r="A515" t="s">
        <v>6</v>
      </c>
      <c r="B515" s="20">
        <v>0.41666666666666669</v>
      </c>
      <c r="C515">
        <v>91.198599999999999</v>
      </c>
      <c r="D515">
        <v>-1.60876</v>
      </c>
      <c r="E515">
        <v>-179.399</v>
      </c>
      <c r="F515">
        <v>3.2171099999999999</v>
      </c>
      <c r="G515">
        <v>-1.1348499999999999</v>
      </c>
      <c r="H515">
        <v>51.186500000000002</v>
      </c>
      <c r="I515">
        <v>20</v>
      </c>
      <c r="J515">
        <v>10</v>
      </c>
    </row>
    <row r="516" spans="1:10">
      <c r="A516" t="s">
        <v>6</v>
      </c>
      <c r="B516" s="20">
        <v>0.45833333333333331</v>
      </c>
      <c r="C516">
        <v>91.21</v>
      </c>
      <c r="D516">
        <v>-2.0898599999999998</v>
      </c>
      <c r="E516">
        <v>-179.37799999999999</v>
      </c>
      <c r="F516">
        <v>3.2149000000000001</v>
      </c>
      <c r="G516">
        <v>-1.13622</v>
      </c>
      <c r="H516">
        <v>51.137</v>
      </c>
      <c r="I516">
        <v>20</v>
      </c>
      <c r="J516">
        <v>11</v>
      </c>
    </row>
    <row r="517" spans="1:10">
      <c r="A517" t="s">
        <v>6</v>
      </c>
      <c r="B517" s="20">
        <v>0.5</v>
      </c>
      <c r="C517">
        <v>91.203100000000006</v>
      </c>
      <c r="D517">
        <v>-2.0102199999999999</v>
      </c>
      <c r="E517">
        <v>-179.27199999999999</v>
      </c>
      <c r="F517">
        <v>3.2152500000000002</v>
      </c>
      <c r="G517">
        <v>-1.1346099999999999</v>
      </c>
      <c r="H517">
        <v>51.146099999999997</v>
      </c>
      <c r="I517">
        <v>20</v>
      </c>
      <c r="J517">
        <v>12</v>
      </c>
    </row>
    <row r="518" spans="1:10">
      <c r="A518" t="s">
        <v>6</v>
      </c>
      <c r="B518" s="20">
        <v>0.54166666666666663</v>
      </c>
      <c r="C518">
        <v>91.061999999999998</v>
      </c>
      <c r="D518">
        <v>7.21165E-3</v>
      </c>
      <c r="E518">
        <v>-177.64699999999999</v>
      </c>
      <c r="F518">
        <v>4.96</v>
      </c>
      <c r="G518">
        <v>-1.14872</v>
      </c>
      <c r="H518">
        <v>56.5533</v>
      </c>
      <c r="I518">
        <v>20</v>
      </c>
      <c r="J518">
        <v>13</v>
      </c>
    </row>
    <row r="519" spans="1:10">
      <c r="A519" t="s">
        <v>6</v>
      </c>
      <c r="B519" s="20">
        <v>0.58333333333333337</v>
      </c>
      <c r="C519">
        <v>91.033699999999996</v>
      </c>
      <c r="D519">
        <v>0.22767200000000001</v>
      </c>
      <c r="E519">
        <v>-177.35599999999999</v>
      </c>
      <c r="F519">
        <v>4.9549000000000003</v>
      </c>
      <c r="G519">
        <v>-1.14869</v>
      </c>
      <c r="H519">
        <v>56.546199999999999</v>
      </c>
      <c r="I519">
        <v>20</v>
      </c>
      <c r="J519">
        <v>14</v>
      </c>
    </row>
    <row r="520" spans="1:10">
      <c r="A520" t="s">
        <v>6</v>
      </c>
      <c r="B520" s="20">
        <v>0.625</v>
      </c>
      <c r="C520">
        <v>91.200500000000005</v>
      </c>
      <c r="D520">
        <v>-3.7999000000000001</v>
      </c>
      <c r="E520">
        <v>179.845</v>
      </c>
      <c r="F520">
        <v>3.0494300000000001</v>
      </c>
      <c r="G520">
        <v>-1.72153</v>
      </c>
      <c r="H520">
        <v>61.252899999999997</v>
      </c>
      <c r="I520">
        <v>20</v>
      </c>
      <c r="J520">
        <v>15</v>
      </c>
    </row>
    <row r="521" spans="1:10">
      <c r="A521" t="s">
        <v>6</v>
      </c>
      <c r="B521" s="20">
        <v>0.66666666666666663</v>
      </c>
      <c r="C521">
        <v>91.227699999999999</v>
      </c>
      <c r="D521">
        <v>-3.4916900000000002</v>
      </c>
      <c r="E521">
        <v>179.965</v>
      </c>
      <c r="F521">
        <v>3.0500699999999998</v>
      </c>
      <c r="G521">
        <v>-1.7215100000000001</v>
      </c>
      <c r="H521">
        <v>61.2697</v>
      </c>
      <c r="I521">
        <v>20</v>
      </c>
      <c r="J521">
        <v>16</v>
      </c>
    </row>
    <row r="522" spans="1:10">
      <c r="A522" t="s">
        <v>6</v>
      </c>
      <c r="B522" s="20">
        <v>0.70833333333333337</v>
      </c>
      <c r="C522">
        <v>91.264799999999994</v>
      </c>
      <c r="D522">
        <v>-0.70677699999999999</v>
      </c>
      <c r="E522">
        <v>-175.64699999999999</v>
      </c>
      <c r="F522">
        <v>3.4312</v>
      </c>
      <c r="G522">
        <v>-2.3204699999999998</v>
      </c>
      <c r="H522">
        <v>71.380499999999998</v>
      </c>
      <c r="I522">
        <v>20</v>
      </c>
      <c r="J522">
        <v>17</v>
      </c>
    </row>
    <row r="523" spans="1:10">
      <c r="A523" t="s">
        <v>6</v>
      </c>
      <c r="B523" s="20">
        <v>0.75</v>
      </c>
      <c r="C523">
        <v>91.11</v>
      </c>
      <c r="D523">
        <v>1.9167099999999999</v>
      </c>
      <c r="E523">
        <v>-174.23400000000001</v>
      </c>
      <c r="F523">
        <v>3.4232800000000001</v>
      </c>
      <c r="G523">
        <v>-2.3061600000000002</v>
      </c>
      <c r="H523">
        <v>71.404499999999999</v>
      </c>
      <c r="I523">
        <v>20</v>
      </c>
      <c r="J523">
        <v>18</v>
      </c>
    </row>
    <row r="524" spans="1:10">
      <c r="A524" t="s">
        <v>6</v>
      </c>
      <c r="B524" s="20">
        <v>0.79166666666666663</v>
      </c>
      <c r="C524">
        <v>91.015199999999993</v>
      </c>
      <c r="D524">
        <v>-0.42606899999999998</v>
      </c>
      <c r="E524">
        <v>177.62299999999999</v>
      </c>
      <c r="F524">
        <v>2.8865699999999999</v>
      </c>
      <c r="G524">
        <v>-2.91689</v>
      </c>
      <c r="H524">
        <v>81.712999999999994</v>
      </c>
      <c r="I524">
        <v>20</v>
      </c>
      <c r="J524">
        <v>19</v>
      </c>
    </row>
    <row r="525" spans="1:10">
      <c r="A525" t="s">
        <v>6</v>
      </c>
      <c r="B525" s="20">
        <v>0.83333333333333337</v>
      </c>
      <c r="C525">
        <v>91.002600000000001</v>
      </c>
      <c r="D525">
        <v>0.56355299999999997</v>
      </c>
      <c r="E525">
        <v>176.73099999999999</v>
      </c>
      <c r="F525">
        <v>2.8948200000000002</v>
      </c>
      <c r="G525">
        <v>-2.9116599999999999</v>
      </c>
      <c r="H525">
        <v>81.734099999999998</v>
      </c>
      <c r="I525">
        <v>20</v>
      </c>
      <c r="J525">
        <v>20</v>
      </c>
    </row>
    <row r="526" spans="1:10">
      <c r="A526" t="s">
        <v>6</v>
      </c>
      <c r="B526" s="20">
        <v>0.875</v>
      </c>
      <c r="C526">
        <v>91.316400000000002</v>
      </c>
      <c r="D526">
        <v>-3.84524</v>
      </c>
      <c r="E526">
        <v>-176.78100000000001</v>
      </c>
      <c r="F526">
        <v>2.4466100000000002</v>
      </c>
      <c r="G526">
        <v>-3.6575600000000001</v>
      </c>
      <c r="H526">
        <v>91.460499999999996</v>
      </c>
      <c r="I526">
        <v>20</v>
      </c>
      <c r="J526">
        <v>21</v>
      </c>
    </row>
    <row r="527" spans="1:10">
      <c r="A527" t="s">
        <v>6</v>
      </c>
      <c r="B527" s="20">
        <v>0.91666666666666663</v>
      </c>
      <c r="C527">
        <v>91.381699999999995</v>
      </c>
      <c r="D527">
        <v>-3.5655000000000001</v>
      </c>
      <c r="E527">
        <v>-176.017</v>
      </c>
      <c r="F527">
        <v>2.4470700000000001</v>
      </c>
      <c r="G527">
        <v>-3.6594699999999998</v>
      </c>
      <c r="H527">
        <v>91.503500000000003</v>
      </c>
      <c r="I527">
        <v>20</v>
      </c>
      <c r="J527">
        <v>22</v>
      </c>
    </row>
    <row r="528" spans="1:10">
      <c r="A528" t="s">
        <v>6</v>
      </c>
      <c r="B528" s="20">
        <v>0.95833333333333337</v>
      </c>
      <c r="C528">
        <v>91.544799999999995</v>
      </c>
      <c r="D528">
        <v>-5.5893100000000002</v>
      </c>
      <c r="E528">
        <v>-171.91499999999999</v>
      </c>
      <c r="F528">
        <v>2.9069799999999999</v>
      </c>
      <c r="G528">
        <v>-4.2229900000000002</v>
      </c>
      <c r="H528">
        <v>102.36499999999999</v>
      </c>
      <c r="I528">
        <v>20</v>
      </c>
      <c r="J528">
        <v>23</v>
      </c>
    </row>
    <row r="529" spans="1:10">
      <c r="A529" t="s">
        <v>6</v>
      </c>
      <c r="B529" s="21">
        <v>1</v>
      </c>
      <c r="C529">
        <v>91.695999999999998</v>
      </c>
      <c r="D529">
        <v>-5.9947100000000004</v>
      </c>
      <c r="E529">
        <v>-171.398</v>
      </c>
      <c r="F529">
        <v>2.90456</v>
      </c>
      <c r="G529">
        <v>-4.2190000000000003</v>
      </c>
      <c r="H529">
        <v>102.265</v>
      </c>
      <c r="I529">
        <v>20</v>
      </c>
      <c r="J529">
        <v>24</v>
      </c>
    </row>
    <row r="530" spans="1:10">
      <c r="A530" t="s">
        <v>6</v>
      </c>
      <c r="B530" s="21">
        <v>1.0416666666666667</v>
      </c>
      <c r="C530">
        <v>91.4846</v>
      </c>
      <c r="D530">
        <v>-7.6055099999999998</v>
      </c>
      <c r="E530">
        <v>174.923</v>
      </c>
      <c r="F530">
        <v>2.7431899999999998</v>
      </c>
      <c r="G530">
        <v>-4.9407300000000003</v>
      </c>
      <c r="H530">
        <v>112.61</v>
      </c>
      <c r="I530">
        <v>20</v>
      </c>
      <c r="J530">
        <v>25</v>
      </c>
    </row>
    <row r="531" spans="1:10">
      <c r="A531" t="s">
        <v>6</v>
      </c>
      <c r="B531" s="21">
        <v>1.0833333333333333</v>
      </c>
      <c r="C531">
        <v>91.528700000000001</v>
      </c>
      <c r="D531">
        <v>-7.5180899999999999</v>
      </c>
      <c r="E531">
        <v>175.41</v>
      </c>
      <c r="F531">
        <v>2.74295</v>
      </c>
      <c r="G531">
        <v>-4.9410699999999999</v>
      </c>
      <c r="H531">
        <v>112.727</v>
      </c>
      <c r="I531">
        <v>20</v>
      </c>
      <c r="J531">
        <v>26</v>
      </c>
    </row>
    <row r="532" spans="1:10">
      <c r="A532" t="s">
        <v>6</v>
      </c>
      <c r="B532" s="21">
        <v>1.125</v>
      </c>
      <c r="C532">
        <v>91.783100000000005</v>
      </c>
      <c r="D532">
        <v>-4.93018</v>
      </c>
      <c r="E532">
        <v>-170.47900000000001</v>
      </c>
      <c r="F532">
        <v>3.43045</v>
      </c>
      <c r="G532">
        <v>-5.6850500000000004</v>
      </c>
      <c r="H532">
        <v>122.473</v>
      </c>
      <c r="I532">
        <v>20</v>
      </c>
      <c r="J532">
        <v>27</v>
      </c>
    </row>
    <row r="533" spans="1:10">
      <c r="A533" t="s">
        <v>6</v>
      </c>
      <c r="B533" s="21">
        <v>1.1666666666666667</v>
      </c>
      <c r="C533">
        <v>92.190700000000007</v>
      </c>
      <c r="D533">
        <v>-6.5278499999999999</v>
      </c>
      <c r="E533">
        <v>-169.429</v>
      </c>
      <c r="F533">
        <v>3.4238400000000002</v>
      </c>
      <c r="G533">
        <v>-5.6716600000000001</v>
      </c>
      <c r="H533">
        <v>122.03</v>
      </c>
      <c r="I533">
        <v>20</v>
      </c>
      <c r="J533">
        <v>28</v>
      </c>
    </row>
    <row r="534" spans="1:10">
      <c r="A534" t="s">
        <v>6</v>
      </c>
      <c r="B534" s="21">
        <v>1.2083333333333333</v>
      </c>
      <c r="C534">
        <v>91.183499999999995</v>
      </c>
      <c r="D534">
        <v>4.9291999999999998</v>
      </c>
      <c r="E534">
        <v>-170.197</v>
      </c>
      <c r="F534">
        <v>7.2954100000000004</v>
      </c>
      <c r="G534">
        <v>6.0309699999999999</v>
      </c>
      <c r="H534">
        <v>133.47800000000001</v>
      </c>
      <c r="I534">
        <v>20</v>
      </c>
      <c r="J534">
        <v>29</v>
      </c>
    </row>
    <row r="535" spans="1:10">
      <c r="A535" t="s">
        <v>6</v>
      </c>
      <c r="B535" s="21">
        <v>1.25</v>
      </c>
      <c r="C535">
        <v>91.249700000000004</v>
      </c>
      <c r="D535">
        <v>5.0348499999999996</v>
      </c>
      <c r="E535">
        <v>-169.81</v>
      </c>
      <c r="F535">
        <v>7.2866099999999996</v>
      </c>
      <c r="G535">
        <v>6.0235399999999997</v>
      </c>
      <c r="H535">
        <v>133.31100000000001</v>
      </c>
      <c r="I535">
        <v>20</v>
      </c>
      <c r="J535">
        <v>30</v>
      </c>
    </row>
    <row r="536" spans="1:10">
      <c r="A536" t="s">
        <v>6</v>
      </c>
      <c r="B536" s="21">
        <v>1.2916666666666667</v>
      </c>
      <c r="C536">
        <v>91.963700000000003</v>
      </c>
      <c r="D536">
        <v>-8.5316299999999998</v>
      </c>
      <c r="E536">
        <v>-167.16</v>
      </c>
      <c r="F536">
        <v>7.2978399999999999</v>
      </c>
      <c r="G536">
        <v>6.5255900000000002</v>
      </c>
      <c r="H536">
        <v>142.697</v>
      </c>
      <c r="I536">
        <v>20</v>
      </c>
      <c r="J536">
        <v>31</v>
      </c>
    </row>
    <row r="537" spans="1:10">
      <c r="A537" t="s">
        <v>6</v>
      </c>
      <c r="B537" s="21">
        <v>1.3333333333333333</v>
      </c>
      <c r="C537">
        <v>92.256699999999995</v>
      </c>
      <c r="D537">
        <v>-9.6514799999999994</v>
      </c>
      <c r="E537">
        <v>-166.691</v>
      </c>
      <c r="F537">
        <v>7.2794600000000003</v>
      </c>
      <c r="G537">
        <v>6.5046299999999997</v>
      </c>
      <c r="H537">
        <v>142.23599999999999</v>
      </c>
      <c r="I537">
        <v>20</v>
      </c>
      <c r="J537">
        <v>32</v>
      </c>
    </row>
    <row r="538" spans="1:10">
      <c r="A538" t="s">
        <v>6</v>
      </c>
      <c r="B538" s="21">
        <v>1.375</v>
      </c>
      <c r="C538">
        <v>89.742099999999994</v>
      </c>
      <c r="D538">
        <v>8.7416900000000002</v>
      </c>
      <c r="E538">
        <v>-170.74100000000001</v>
      </c>
      <c r="F538">
        <v>8.4091900000000006</v>
      </c>
      <c r="G538">
        <v>6.57348</v>
      </c>
      <c r="H538">
        <v>151.94</v>
      </c>
      <c r="I538">
        <v>20</v>
      </c>
      <c r="J538">
        <v>33</v>
      </c>
    </row>
    <row r="539" spans="1:10">
      <c r="A539" t="s">
        <v>6</v>
      </c>
      <c r="B539" s="21">
        <v>1.4166666666666667</v>
      </c>
      <c r="C539">
        <v>90.226600000000005</v>
      </c>
      <c r="D539">
        <v>6.5316000000000001</v>
      </c>
      <c r="E539">
        <v>-172.953</v>
      </c>
      <c r="F539">
        <v>8.4677000000000007</v>
      </c>
      <c r="G539">
        <v>6.6187899999999997</v>
      </c>
      <c r="H539">
        <v>152.89599999999999</v>
      </c>
      <c r="I539">
        <v>20</v>
      </c>
      <c r="J539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264"/>
  <sheetViews>
    <sheetView topLeftCell="I1" zoomScale="55" zoomScaleNormal="55" workbookViewId="0">
      <selection activeCell="A213" sqref="A213"/>
    </sheetView>
  </sheetViews>
  <sheetFormatPr defaultRowHeight="14.4"/>
  <cols>
    <col min="1" max="1" width="9" bestFit="1" customWidth="1"/>
    <col min="2" max="2" width="4.109375" bestFit="1" customWidth="1"/>
    <col min="3" max="3" width="10.6640625" bestFit="1" customWidth="1"/>
    <col min="4" max="4" width="10" bestFit="1" customWidth="1"/>
    <col min="5" max="5" width="8.6640625" bestFit="1" customWidth="1"/>
    <col min="6" max="6" width="13.44140625" bestFit="1" customWidth="1"/>
    <col min="7" max="7" width="11" bestFit="1" customWidth="1"/>
    <col min="8" max="8" width="8" bestFit="1" customWidth="1"/>
    <col min="9" max="9" width="6.44140625" bestFit="1" customWidth="1"/>
    <col min="10" max="10" width="10.33203125" customWidth="1"/>
    <col min="11" max="12" width="6.44140625" bestFit="1" customWidth="1"/>
  </cols>
  <sheetData>
    <row r="1" spans="1:21">
      <c r="A1" t="s">
        <v>63</v>
      </c>
    </row>
    <row r="2" spans="1:21">
      <c r="F2" t="s">
        <v>16</v>
      </c>
      <c r="G2" t="s">
        <v>17</v>
      </c>
      <c r="H2" t="s">
        <v>18</v>
      </c>
      <c r="J2" t="s">
        <v>68</v>
      </c>
      <c r="L2" t="s">
        <v>77</v>
      </c>
    </row>
    <row r="3" spans="1:21">
      <c r="A3" t="s">
        <v>6</v>
      </c>
      <c r="B3">
        <v>1</v>
      </c>
      <c r="J3">
        <v>35</v>
      </c>
    </row>
    <row r="4" spans="1:21">
      <c r="A4" t="s">
        <v>6</v>
      </c>
      <c r="B4">
        <v>2</v>
      </c>
      <c r="J4">
        <v>35</v>
      </c>
      <c r="P4" t="s">
        <v>76</v>
      </c>
    </row>
    <row r="5" spans="1:21">
      <c r="A5" t="s">
        <v>6</v>
      </c>
      <c r="B5">
        <v>3</v>
      </c>
      <c r="J5">
        <v>40</v>
      </c>
      <c r="Q5" t="s">
        <v>71</v>
      </c>
      <c r="R5" t="s">
        <v>72</v>
      </c>
      <c r="S5" t="s">
        <v>73</v>
      </c>
      <c r="T5" t="s">
        <v>74</v>
      </c>
      <c r="U5" t="s">
        <v>75</v>
      </c>
    </row>
    <row r="6" spans="1:21">
      <c r="A6" t="s">
        <v>6</v>
      </c>
      <c r="B6">
        <v>4</v>
      </c>
      <c r="C6">
        <v>0.50509400000000004</v>
      </c>
      <c r="D6">
        <v>-2.21123</v>
      </c>
      <c r="E6">
        <v>177.79300000000001</v>
      </c>
      <c r="F6">
        <v>-2.3296299999999999</v>
      </c>
      <c r="G6">
        <v>-1.70662</v>
      </c>
      <c r="H6">
        <v>41.116199999999999</v>
      </c>
      <c r="J6">
        <v>40</v>
      </c>
      <c r="L6">
        <f t="shared" ref="L6:L46" si="0">J6-H6</f>
        <v>-1.1161999999999992</v>
      </c>
      <c r="P6">
        <v>-60</v>
      </c>
      <c r="Q6">
        <f>COUNTIF($L$6:$L$46,"&lt;-60")</f>
        <v>0</v>
      </c>
      <c r="R6">
        <f>COUNTIF(L59:L99,"&lt;-60")</f>
        <v>0</v>
      </c>
      <c r="S6">
        <f>COUNTIF(L112:L154,"&lt;-60")</f>
        <v>0</v>
      </c>
      <c r="T6">
        <f>COUNTIF(L165:L205,"&lt;-60")</f>
        <v>0</v>
      </c>
      <c r="U6">
        <f>COUNTIF(L217:L264,"&lt;-60")</f>
        <v>0</v>
      </c>
    </row>
    <row r="7" spans="1:21">
      <c r="A7" t="s">
        <v>6</v>
      </c>
      <c r="B7">
        <v>5</v>
      </c>
      <c r="C7">
        <v>0.44118600000000002</v>
      </c>
      <c r="D7">
        <v>-1.9794700000000001</v>
      </c>
      <c r="E7">
        <v>177.428</v>
      </c>
      <c r="F7">
        <v>-3.2027999999999999</v>
      </c>
      <c r="G7">
        <v>-1.4991300000000001</v>
      </c>
      <c r="H7">
        <v>46.354999999999997</v>
      </c>
      <c r="J7">
        <v>45</v>
      </c>
      <c r="L7">
        <f t="shared" si="0"/>
        <v>-1.3549999999999969</v>
      </c>
      <c r="P7">
        <v>-50</v>
      </c>
      <c r="Q7">
        <f>COUNTIF($L$6:$L$46,"&lt;-50")-SUM(Q6)</f>
        <v>0</v>
      </c>
      <c r="R7">
        <f>COUNTIF(L59:L99,"&lt;-50")-SUM(R6)</f>
        <v>0</v>
      </c>
      <c r="S7">
        <f>COUNTIF(L112:L154,"&lt;-50")-SUM(S6)</f>
        <v>0</v>
      </c>
      <c r="T7">
        <f>COUNTIF(L165:L205,"&lt;-50")-SUM(T6)</f>
        <v>0</v>
      </c>
      <c r="U7">
        <f>COUNTIF(L217:L264,"&lt;-50")-SUM(U6)</f>
        <v>0</v>
      </c>
    </row>
    <row r="8" spans="1:21">
      <c r="A8" t="s">
        <v>6</v>
      </c>
      <c r="B8">
        <v>6</v>
      </c>
      <c r="C8">
        <v>0.44032500000000002</v>
      </c>
      <c r="D8">
        <v>-1.9668099999999999</v>
      </c>
      <c r="E8">
        <v>177.47499999999999</v>
      </c>
      <c r="F8">
        <v>-3.2008999999999999</v>
      </c>
      <c r="G8">
        <v>-1.49509</v>
      </c>
      <c r="H8">
        <v>46.347099999999998</v>
      </c>
      <c r="J8">
        <v>45</v>
      </c>
      <c r="L8">
        <f t="shared" si="0"/>
        <v>-1.3470999999999975</v>
      </c>
      <c r="P8">
        <v>-40</v>
      </c>
      <c r="Q8">
        <f>COUNTIF($L$6:$L$46,"&lt;-40")-SUM(Q6:Q7)</f>
        <v>0</v>
      </c>
      <c r="R8">
        <f>COUNTIF(L59:L99,"&lt;-40")-SUM(R6:R7)</f>
        <v>0</v>
      </c>
      <c r="S8">
        <f>COUNTIF(L112:L154,"&lt;-40")-SUM(S6:S7)</f>
        <v>0</v>
      </c>
      <c r="T8">
        <f>COUNTIF(L165:L205,"&lt;-40")-SUM(T6:T7)</f>
        <v>0</v>
      </c>
      <c r="U8">
        <f>COUNTIF(L217:L264,"&lt;-40")-SUM(U6:U7)</f>
        <v>0</v>
      </c>
    </row>
    <row r="9" spans="1:21">
      <c r="A9" t="s">
        <v>6</v>
      </c>
      <c r="B9">
        <v>7</v>
      </c>
      <c r="C9">
        <v>0.36043700000000001</v>
      </c>
      <c r="D9">
        <v>-2.7471999999999999</v>
      </c>
      <c r="E9">
        <v>177.358</v>
      </c>
      <c r="F9">
        <v>-2.7416999999999998</v>
      </c>
      <c r="G9">
        <v>-1.31111</v>
      </c>
      <c r="H9">
        <v>51.395600000000002</v>
      </c>
      <c r="J9">
        <v>50</v>
      </c>
      <c r="L9">
        <f t="shared" si="0"/>
        <v>-1.3956000000000017</v>
      </c>
      <c r="P9">
        <v>-30</v>
      </c>
      <c r="Q9">
        <f>COUNTIF($L$6:$L$46,"&lt;-30")-SUM(Q6:Q8)</f>
        <v>0</v>
      </c>
      <c r="R9">
        <f>COUNTIF(L59:L99,"&lt;-30")-SUM(R6:R8)</f>
        <v>0</v>
      </c>
      <c r="S9">
        <f>COUNTIF(L112:L154,"&lt;-30")-SUM(S6:S8)</f>
        <v>0</v>
      </c>
      <c r="T9">
        <f>COUNTIF(L165:L205,"&lt;-30")-SUM(T6:T8)</f>
        <v>0</v>
      </c>
      <c r="U9">
        <f>COUNTIF(L217:L264,"&lt;-30")-SUM(U6:U8)</f>
        <v>0</v>
      </c>
    </row>
    <row r="10" spans="1:21">
      <c r="A10" t="s">
        <v>6</v>
      </c>
      <c r="B10">
        <v>8</v>
      </c>
      <c r="C10">
        <v>0.35939100000000002</v>
      </c>
      <c r="D10">
        <v>-2.59259</v>
      </c>
      <c r="E10">
        <v>177.42500000000001</v>
      </c>
      <c r="F10">
        <v>-2.7347999999999999</v>
      </c>
      <c r="G10">
        <v>-1.2932900000000001</v>
      </c>
      <c r="H10">
        <v>51.395200000000003</v>
      </c>
      <c r="J10">
        <v>50</v>
      </c>
      <c r="L10">
        <f t="shared" si="0"/>
        <v>-1.3952000000000027</v>
      </c>
      <c r="P10">
        <v>-20</v>
      </c>
      <c r="Q10">
        <f>COUNTIF($L$6:$L$46,"&lt;-20")-SUM(Q6:Q9)</f>
        <v>0</v>
      </c>
      <c r="R10">
        <f>COUNTIF(L59:L99,"&lt;-20")-SUM(R6:R9)</f>
        <v>0</v>
      </c>
      <c r="S10">
        <f>COUNTIF(L112:L154,"&lt;-20")-SUM(S6:S9)</f>
        <v>0</v>
      </c>
      <c r="T10">
        <f>COUNTIF(L165:L205,"&lt;-20")-SUM(T6:T9)</f>
        <v>0</v>
      </c>
      <c r="U10">
        <f>COUNTIF($L217:L264,"&lt;-20")-SUM(U6:U9)</f>
        <v>0</v>
      </c>
    </row>
    <row r="11" spans="1:21">
      <c r="A11" t="s">
        <v>6</v>
      </c>
      <c r="B11">
        <v>9</v>
      </c>
      <c r="C11">
        <v>0.26222299999999998</v>
      </c>
      <c r="D11">
        <v>-2.3837299999999999</v>
      </c>
      <c r="E11">
        <v>177.24199999999999</v>
      </c>
      <c r="F11">
        <v>-2.0680200000000002</v>
      </c>
      <c r="G11">
        <v>-1.0691999999999999</v>
      </c>
      <c r="H11">
        <v>56.698900000000002</v>
      </c>
      <c r="J11">
        <v>55</v>
      </c>
      <c r="L11">
        <f t="shared" si="0"/>
        <v>-1.6989000000000019</v>
      </c>
      <c r="P11">
        <v>-15</v>
      </c>
      <c r="Q11">
        <f>COUNTIF($L$6:$L$46,"&lt;-15")-SUM(Q6:Q10)</f>
        <v>0</v>
      </c>
      <c r="R11">
        <f>COUNTIF(L59:L99,"&lt;-15")-SUM(R6:R10)</f>
        <v>0</v>
      </c>
      <c r="S11">
        <f>COUNTIF(L112:L154,"&lt;-15")-SUM(S6:S10)</f>
        <v>0</v>
      </c>
      <c r="T11">
        <f>COUNTIF(L165:L205,"&lt;-15")-SUM(T6:T10)</f>
        <v>0</v>
      </c>
      <c r="U11">
        <f>COUNTIF(L217:L264,"&lt;-15")-SUM(U6:U10)</f>
        <v>2</v>
      </c>
    </row>
    <row r="12" spans="1:21">
      <c r="A12" t="s">
        <v>6</v>
      </c>
      <c r="B12">
        <v>10</v>
      </c>
      <c r="C12">
        <v>0.21562899999999999</v>
      </c>
      <c r="D12">
        <v>-2.5282300000000002</v>
      </c>
      <c r="E12">
        <v>176.904</v>
      </c>
      <c r="F12">
        <v>-2.0701499999999999</v>
      </c>
      <c r="G12">
        <v>-1.0767</v>
      </c>
      <c r="H12">
        <v>56.654600000000002</v>
      </c>
      <c r="J12">
        <v>55</v>
      </c>
      <c r="L12">
        <f t="shared" si="0"/>
        <v>-1.6546000000000021</v>
      </c>
      <c r="P12">
        <v>-10</v>
      </c>
      <c r="Q12">
        <f>COUNTIF($L$6:$L$46,"&lt;-10")-SUM(Q6:Q11)</f>
        <v>2</v>
      </c>
      <c r="R12">
        <f>COUNTIF(L59:L99,"&lt;-10")-SUM(R6:R11)</f>
        <v>2</v>
      </c>
      <c r="S12">
        <f>COUNTIF(L112:L154,"&lt;-10")-SUM(S6:S11)</f>
        <v>0</v>
      </c>
      <c r="T12">
        <f>COUNTIF(L165:L205,"&lt;-10")-SUM(T6:T11)</f>
        <v>2</v>
      </c>
      <c r="U12">
        <f>COUNTIF(L217:L264,"&lt;-10")-SUM(U6:U11)</f>
        <v>1</v>
      </c>
    </row>
    <row r="13" spans="1:21">
      <c r="A13" t="s">
        <v>6</v>
      </c>
      <c r="B13">
        <v>11</v>
      </c>
      <c r="C13">
        <v>0.38272600000000001</v>
      </c>
      <c r="D13">
        <v>-0.132469</v>
      </c>
      <c r="E13">
        <v>177.37899999999999</v>
      </c>
      <c r="F13">
        <v>-2.1736800000000001</v>
      </c>
      <c r="G13">
        <v>-0.88531300000000002</v>
      </c>
      <c r="H13">
        <v>61.893000000000001</v>
      </c>
      <c r="J13">
        <v>60</v>
      </c>
      <c r="L13">
        <f t="shared" si="0"/>
        <v>-1.8930000000000007</v>
      </c>
      <c r="P13">
        <v>-5</v>
      </c>
      <c r="Q13">
        <f>COUNTIF($L$6:$L$46,"&lt;-5")-SUM(Q6:Q12)</f>
        <v>12</v>
      </c>
      <c r="R13">
        <f>COUNTIF(L59:L99,"&lt;-5")-SUM(R6:R12)</f>
        <v>12</v>
      </c>
      <c r="S13">
        <f>COUNTIF(L112:L154,"&lt;-5")-SUM(S6:S12)</f>
        <v>0</v>
      </c>
      <c r="T13">
        <f>COUNTIF(L165:L205,"&lt;-5")-SUM(T6:T12)</f>
        <v>11</v>
      </c>
      <c r="U13">
        <f>COUNTIF(L217:L264,"&lt;-5")-SUM(U6:U12)</f>
        <v>5</v>
      </c>
    </row>
    <row r="14" spans="1:21">
      <c r="A14" t="s">
        <v>6</v>
      </c>
      <c r="B14">
        <v>12</v>
      </c>
      <c r="C14">
        <v>0.392984</v>
      </c>
      <c r="D14">
        <v>-0.31235099999999999</v>
      </c>
      <c r="E14">
        <v>177.333</v>
      </c>
      <c r="F14">
        <v>-2.1676299999999999</v>
      </c>
      <c r="G14">
        <v>-0.88891399999999998</v>
      </c>
      <c r="H14">
        <v>61.8369</v>
      </c>
      <c r="J14">
        <v>60</v>
      </c>
      <c r="L14">
        <f t="shared" si="0"/>
        <v>-1.8369</v>
      </c>
      <c r="P14">
        <v>-4</v>
      </c>
      <c r="Q14">
        <f>COUNTIF($L$6:$L$46,"&lt;-4")-SUM(Q6:Q13)</f>
        <v>6</v>
      </c>
      <c r="R14">
        <f>COUNTIF(L59:L99,"&lt;-4")-SUM(R6:R13)</f>
        <v>6</v>
      </c>
      <c r="S14">
        <f>COUNTIF(L112:L154,"&lt;-4")-SUM(S6:S13)</f>
        <v>0</v>
      </c>
      <c r="T14">
        <f>COUNTIF(L165:L205,"&lt;-4")-SUM(T6:T13)</f>
        <v>6</v>
      </c>
      <c r="U14">
        <f>COUNTIF(L217:L264,"&lt;-4")-SUM(U6:U13)</f>
        <v>0</v>
      </c>
    </row>
    <row r="15" spans="1:21">
      <c r="A15" t="s">
        <v>6</v>
      </c>
      <c r="B15">
        <v>13</v>
      </c>
      <c r="C15">
        <v>0.29600500000000002</v>
      </c>
      <c r="D15">
        <v>-2.4375</v>
      </c>
      <c r="E15">
        <v>177.18799999999999</v>
      </c>
      <c r="F15">
        <v>-2.2992499999999998</v>
      </c>
      <c r="G15">
        <v>-0.689249</v>
      </c>
      <c r="H15">
        <v>66.941500000000005</v>
      </c>
      <c r="J15">
        <v>65</v>
      </c>
      <c r="L15">
        <f t="shared" si="0"/>
        <v>-1.9415000000000049</v>
      </c>
      <c r="P15">
        <v>-3</v>
      </c>
      <c r="Q15">
        <f>COUNTIF($L$6:$L$46,"&lt;-3")-SUM(Q6:Q14)</f>
        <v>2</v>
      </c>
      <c r="R15">
        <f>COUNTIF(L59:L99,"&lt;-3")-SUM(R6:R14)</f>
        <v>2</v>
      </c>
      <c r="S15">
        <f>COUNTIF(L112:L154,"&lt;-3")-SUM(S6:S14)</f>
        <v>0</v>
      </c>
      <c r="T15">
        <f>COUNTIF(L165:L205,"&lt;-3")-SUM(T6:T14)</f>
        <v>2</v>
      </c>
      <c r="U15">
        <f>COUNTIF(L217:L264,"&lt;-3")-SUM(U6:U14)</f>
        <v>0</v>
      </c>
    </row>
    <row r="16" spans="1:21">
      <c r="A16" t="s">
        <v>6</v>
      </c>
      <c r="B16">
        <v>14</v>
      </c>
      <c r="C16">
        <v>0.33127000000000001</v>
      </c>
      <c r="D16">
        <v>-2.0724900000000002</v>
      </c>
      <c r="E16">
        <v>177.04599999999999</v>
      </c>
      <c r="F16">
        <v>-2.4467300000000001</v>
      </c>
      <c r="G16">
        <v>-0.34959000000000001</v>
      </c>
      <c r="H16">
        <v>66.985299999999995</v>
      </c>
      <c r="J16">
        <v>65</v>
      </c>
      <c r="L16">
        <f t="shared" si="0"/>
        <v>-1.9852999999999952</v>
      </c>
      <c r="P16">
        <v>-2</v>
      </c>
      <c r="Q16">
        <f>COUNTIF($L$6:$L$46,"&lt;-2")-SUM(Q6:Q15)</f>
        <v>6</v>
      </c>
      <c r="R16">
        <f>COUNTIF(L59:L99,"&lt;-2")-SUM(R6:R15)</f>
        <v>6</v>
      </c>
      <c r="S16">
        <f>COUNTIF(L112:L154,"&lt;-2")-SUM(S6:S15)</f>
        <v>0</v>
      </c>
      <c r="T16">
        <f>COUNTIF(L165:L205,"&lt;-2")-SUM(T6:T15)</f>
        <v>7</v>
      </c>
      <c r="U16">
        <f>COUNTIF(L217:L264,"&lt;-3")-SUM(U7:U15)</f>
        <v>0</v>
      </c>
    </row>
    <row r="17" spans="1:21">
      <c r="A17" t="s">
        <v>6</v>
      </c>
      <c r="B17">
        <v>15</v>
      </c>
      <c r="C17">
        <v>0.28842400000000001</v>
      </c>
      <c r="D17">
        <v>-2.8769200000000001</v>
      </c>
      <c r="E17">
        <v>176.309</v>
      </c>
      <c r="F17">
        <v>-1.7639</v>
      </c>
      <c r="G17">
        <v>-0.44053799999999999</v>
      </c>
      <c r="H17">
        <v>71.9465</v>
      </c>
      <c r="J17">
        <v>70</v>
      </c>
      <c r="L17">
        <f t="shared" si="0"/>
        <v>-1.9465000000000003</v>
      </c>
      <c r="P17">
        <v>-1</v>
      </c>
      <c r="Q17">
        <f>COUNTIF($L$6:$L$46,"&lt;-1")-SUM(Q6:Q16)</f>
        <v>13</v>
      </c>
      <c r="R17">
        <f>COUNTIF(L59:L99,"&lt;-1")-SUM(R6:R16)</f>
        <v>13</v>
      </c>
      <c r="S17">
        <f>COUNTIF(L112:L154,"&lt;-1")-SUM(S6:S16)</f>
        <v>0</v>
      </c>
      <c r="T17">
        <f>COUNTIF(L165:L205,"&lt;-1")-SUM(T6:T16)</f>
        <v>12</v>
      </c>
      <c r="U17">
        <f>COUNTIF(L217:L264,"&lt;-3")-SUM(U8:U16)</f>
        <v>0</v>
      </c>
    </row>
    <row r="18" spans="1:21">
      <c r="A18" t="s">
        <v>6</v>
      </c>
      <c r="B18">
        <v>16</v>
      </c>
      <c r="C18">
        <v>0.27346100000000001</v>
      </c>
      <c r="D18">
        <v>-2.8794499999999998</v>
      </c>
      <c r="E18">
        <v>176.131</v>
      </c>
      <c r="F18">
        <v>-1.75942</v>
      </c>
      <c r="G18">
        <v>-0.43702400000000002</v>
      </c>
      <c r="H18">
        <v>71.930000000000007</v>
      </c>
      <c r="J18">
        <v>70</v>
      </c>
      <c r="L18">
        <f t="shared" si="0"/>
        <v>-1.9300000000000068</v>
      </c>
      <c r="P18">
        <v>0</v>
      </c>
      <c r="Q18">
        <f>COUNTIF($L$6:$L$46,"&lt;-0")-SUM(Q6:Q17)</f>
        <v>0</v>
      </c>
      <c r="R18">
        <f>COUNTIF(L59:L99,"&lt;-0")-SUM(R6:R17)</f>
        <v>0</v>
      </c>
      <c r="S18">
        <f>COUNTIF(L112:L154,"&lt;-0")-SUM(S6:S17)</f>
        <v>0</v>
      </c>
      <c r="T18">
        <f>COUNTIF(L165:L205,"&lt;-0")-SUM(T6:T17)</f>
        <v>0</v>
      </c>
      <c r="U18">
        <f>COUNTIF(L217:L264,"&lt;-3")-SUM(U9:U17)</f>
        <v>0</v>
      </c>
    </row>
    <row r="19" spans="1:21">
      <c r="A19" t="s">
        <v>6</v>
      </c>
      <c r="B19">
        <v>17</v>
      </c>
      <c r="C19">
        <v>0.17765700000000001</v>
      </c>
      <c r="D19">
        <v>-3.5094599999999998</v>
      </c>
      <c r="E19">
        <v>175.732</v>
      </c>
      <c r="F19">
        <v>-2.2597100000000001</v>
      </c>
      <c r="G19">
        <v>-0.11573600000000001</v>
      </c>
      <c r="H19">
        <v>82.2102</v>
      </c>
      <c r="J19">
        <v>80</v>
      </c>
      <c r="L19">
        <f t="shared" si="0"/>
        <v>-2.2102000000000004</v>
      </c>
      <c r="P19">
        <v>1</v>
      </c>
      <c r="Q19">
        <f>COUNTIF($L$6:$L$46,"&lt;1")-SUM(Q6:Q18)</f>
        <v>0</v>
      </c>
      <c r="R19">
        <f>COUNTIF($L$6:$L$46,"&lt;1")-SUM(R6:R18)</f>
        <v>0</v>
      </c>
      <c r="S19">
        <f>COUNTIF(L112:L154,"&lt;1")-SUM(S6:S18)</f>
        <v>0</v>
      </c>
      <c r="T19">
        <f>COUNTIF(L165:L205,"&lt;1")-SUM(T6:T18)</f>
        <v>0</v>
      </c>
      <c r="U19">
        <f>COUNTIF(L217:L264,"&lt;-3")-SUM(U10:U18)</f>
        <v>0</v>
      </c>
    </row>
    <row r="20" spans="1:21">
      <c r="A20" t="s">
        <v>6</v>
      </c>
      <c r="B20">
        <v>18</v>
      </c>
      <c r="C20">
        <v>0.202653</v>
      </c>
      <c r="D20">
        <v>-3.6954699999999998</v>
      </c>
      <c r="E20">
        <v>175.70400000000001</v>
      </c>
      <c r="F20">
        <v>-2.2662900000000001</v>
      </c>
      <c r="G20">
        <v>-0.110585</v>
      </c>
      <c r="H20">
        <v>82.127700000000004</v>
      </c>
      <c r="J20">
        <v>80</v>
      </c>
      <c r="L20">
        <f t="shared" si="0"/>
        <v>-2.1277000000000044</v>
      </c>
      <c r="P20">
        <v>2</v>
      </c>
      <c r="Q20">
        <f>COUNTIF($L$6:$L$46,"&lt;2")-SUM(Q6:Q19)</f>
        <v>0</v>
      </c>
      <c r="R20">
        <f>COUNTIF(L59:L99,"&lt;2")-SUM(R6:R19)</f>
        <v>0</v>
      </c>
      <c r="S20">
        <f>COUNTIF(L112:L154,"&lt;2")-SUM(S6:S19)</f>
        <v>0</v>
      </c>
      <c r="T20">
        <f>COUNTIF(L165:L205,"&lt;2")-SUM(T6:T19)</f>
        <v>0</v>
      </c>
      <c r="U20">
        <f>COUNTIF(L217:L264,"&lt;-3")-SUM(U11:U19)</f>
        <v>0</v>
      </c>
    </row>
    <row r="21" spans="1:21">
      <c r="A21" t="s">
        <v>6</v>
      </c>
      <c r="B21">
        <v>19</v>
      </c>
      <c r="C21">
        <v>0.108607</v>
      </c>
      <c r="D21">
        <v>-6.4007699999999996</v>
      </c>
      <c r="E21">
        <v>178.66399999999999</v>
      </c>
      <c r="F21">
        <v>-1.6054299999999999</v>
      </c>
      <c r="G21">
        <v>0.36877799999999999</v>
      </c>
      <c r="H21">
        <v>92.582700000000003</v>
      </c>
      <c r="J21">
        <v>90</v>
      </c>
      <c r="L21">
        <f t="shared" si="0"/>
        <v>-2.5827000000000027</v>
      </c>
      <c r="P21">
        <v>3</v>
      </c>
      <c r="Q21">
        <f>COUNTIF($L$6:$L$46,"&lt;3")-SUM(Q6:Q20)</f>
        <v>0</v>
      </c>
      <c r="R21">
        <f t="shared" ref="R21" si="1">COUNTIF($L$6:$L$46,"&lt;3")-SUM(R6:R20)</f>
        <v>0</v>
      </c>
      <c r="S21">
        <f>COUNTIF(L112:L154,"&lt;3")-SUM(S6:S20)</f>
        <v>0</v>
      </c>
      <c r="T21">
        <f>COUNTIF(L165:L205,"&lt;3")-SUM(T6:T20)</f>
        <v>0</v>
      </c>
      <c r="U21">
        <f>COUNTIF(L217:L264,"&lt;-3")-SUM(U12:U20)</f>
        <v>2</v>
      </c>
    </row>
    <row r="22" spans="1:21">
      <c r="A22" t="s">
        <v>6</v>
      </c>
      <c r="B22">
        <v>20</v>
      </c>
      <c r="C22">
        <v>0.109932</v>
      </c>
      <c r="D22">
        <v>-6.1835399999999998</v>
      </c>
      <c r="E22">
        <v>179.161</v>
      </c>
      <c r="F22">
        <v>-1.6100300000000001</v>
      </c>
      <c r="G22">
        <v>0.37465900000000002</v>
      </c>
      <c r="H22">
        <v>92.564400000000006</v>
      </c>
      <c r="J22">
        <v>90</v>
      </c>
      <c r="L22">
        <f t="shared" si="0"/>
        <v>-2.5644000000000062</v>
      </c>
      <c r="P22">
        <v>4</v>
      </c>
      <c r="Q22">
        <f>COUNTIF($L$6:$L$46,"&lt;4")-SUM(Q6:Q21)</f>
        <v>0</v>
      </c>
      <c r="R22">
        <f t="shared" ref="R22" si="2">COUNTIF($L$6:$L$46,"&lt;4")-SUM(R6:R21)</f>
        <v>0</v>
      </c>
      <c r="S22">
        <f>COUNTIF(L112:L154,"&lt;4")-SUM(S6:S21)</f>
        <v>0</v>
      </c>
      <c r="T22">
        <f>COUNTIF(L165:L205,"&lt;4")-SUM(T6:T21)</f>
        <v>0</v>
      </c>
      <c r="U22">
        <f>COUNTIF(L217:L264,"&lt;-3")-SUM(U13:U21)</f>
        <v>1</v>
      </c>
    </row>
    <row r="23" spans="1:21">
      <c r="A23" t="s">
        <v>6</v>
      </c>
      <c r="B23">
        <v>21</v>
      </c>
      <c r="C23">
        <v>0.12123</v>
      </c>
      <c r="D23">
        <v>-3.2178399999999998</v>
      </c>
      <c r="E23">
        <v>176.613</v>
      </c>
      <c r="F23">
        <v>-1.8825499999999999</v>
      </c>
      <c r="G23">
        <v>0.67688000000000004</v>
      </c>
      <c r="H23">
        <v>102.816</v>
      </c>
      <c r="J23">
        <v>100</v>
      </c>
      <c r="L23">
        <f t="shared" si="0"/>
        <v>-2.8160000000000025</v>
      </c>
      <c r="P23">
        <v>5</v>
      </c>
      <c r="Q23">
        <f>COUNTIF($L$6:$L$46,"&lt;5")-SUM(Q6:Q22)</f>
        <v>0</v>
      </c>
      <c r="R23">
        <f t="shared" ref="R23" si="3">COUNTIF($L$6:$L$46,"&lt;5")-SUM(R6:R22)</f>
        <v>0</v>
      </c>
      <c r="S23">
        <f>COUNTIF(L112:L154,"&lt;5")-SUM(S6:S22)</f>
        <v>0</v>
      </c>
      <c r="T23">
        <f>COUNTIF(L165:L205,"&lt;5")-SUM(T6:T22)</f>
        <v>0</v>
      </c>
      <c r="U23">
        <f>COUNTIF(L217:L264,"&lt;-3")-SUM(U14:U22)</f>
        <v>5</v>
      </c>
    </row>
    <row r="24" spans="1:21">
      <c r="A24" t="s">
        <v>6</v>
      </c>
      <c r="B24">
        <v>22</v>
      </c>
      <c r="C24">
        <v>0.130415</v>
      </c>
      <c r="D24">
        <v>-2.80768</v>
      </c>
      <c r="E24">
        <v>176.85900000000001</v>
      </c>
      <c r="F24">
        <v>-1.8769899999999999</v>
      </c>
      <c r="G24">
        <v>0.701596</v>
      </c>
      <c r="H24">
        <v>102.72799999999999</v>
      </c>
      <c r="J24">
        <v>100</v>
      </c>
      <c r="L24">
        <f t="shared" si="0"/>
        <v>-2.7279999999999944</v>
      </c>
      <c r="P24">
        <v>10</v>
      </c>
      <c r="Q24">
        <f>COUNTIF($L$6:$L$46,"&lt;10")-SUM(Q6:Q23)</f>
        <v>0</v>
      </c>
      <c r="R24">
        <f t="shared" ref="R24" si="4">COUNTIF($L$6:$L$46,"&lt;10")-SUM(R6:R23)</f>
        <v>0</v>
      </c>
      <c r="S24">
        <f>COUNTIF(L112:L154,"&lt;10")-SUM(S6:S23)</f>
        <v>3</v>
      </c>
      <c r="T24">
        <f>COUNTIF(L165:L205,"&lt;10")-SUM(T6:T23)</f>
        <v>0</v>
      </c>
      <c r="U24">
        <f>COUNTIF(L217:L264,"&lt;-3")-SUM(U15:U23)</f>
        <v>0</v>
      </c>
    </row>
    <row r="25" spans="1:21">
      <c r="A25" t="s">
        <v>6</v>
      </c>
      <c r="B25">
        <v>23</v>
      </c>
      <c r="C25">
        <v>0.66899600000000004</v>
      </c>
      <c r="D25">
        <v>-0.44190000000000002</v>
      </c>
      <c r="E25">
        <v>179.72399999999999</v>
      </c>
      <c r="F25">
        <v>-1.80427</v>
      </c>
      <c r="G25">
        <v>1.1713</v>
      </c>
      <c r="H25">
        <v>113.57299999999999</v>
      </c>
      <c r="J25">
        <v>110</v>
      </c>
      <c r="L25">
        <f t="shared" si="0"/>
        <v>-3.5729999999999933</v>
      </c>
      <c r="P25">
        <v>15</v>
      </c>
      <c r="Q25">
        <f>COUNTIF($L$6:$L$46,"&lt;15")-SUM(Q6:Q24)</f>
        <v>0</v>
      </c>
      <c r="R25">
        <f t="shared" ref="R25" si="5">COUNTIF($L$6:$L$46,"&lt;15")-SUM(R6:R24)</f>
        <v>0</v>
      </c>
      <c r="S25">
        <f>COUNTIF(L112:L154,"&lt;15")-SUM(S6:S24)</f>
        <v>8</v>
      </c>
      <c r="T25">
        <f>COUNTIF(L165:L205,"&lt;15")-SUM(T6:T24)</f>
        <v>0</v>
      </c>
      <c r="U25">
        <f>COUNTIF(L217:L264,"&lt;-3")-SUM(U16:U24)</f>
        <v>0</v>
      </c>
    </row>
    <row r="26" spans="1:21">
      <c r="A26" t="s">
        <v>6</v>
      </c>
      <c r="B26">
        <v>24</v>
      </c>
      <c r="C26">
        <v>0.65924700000000003</v>
      </c>
      <c r="D26">
        <v>-0.41183599999999998</v>
      </c>
      <c r="E26">
        <v>179.61699999999999</v>
      </c>
      <c r="F26">
        <v>-1.80236</v>
      </c>
      <c r="G26">
        <v>1.17059</v>
      </c>
      <c r="H26">
        <v>113.471</v>
      </c>
      <c r="J26">
        <v>110</v>
      </c>
      <c r="L26">
        <f t="shared" si="0"/>
        <v>-3.4710000000000036</v>
      </c>
      <c r="P26">
        <v>20</v>
      </c>
      <c r="Q26">
        <f>COUNTIF($L$6:$L$46,"&lt;20")-SUM(Q6:Q25)</f>
        <v>0</v>
      </c>
      <c r="R26">
        <f t="shared" ref="R26" si="6">COUNTIF($L$6:$L$46,"&lt;20")-SUM(R6:R25)</f>
        <v>0</v>
      </c>
      <c r="S26">
        <f>COUNTIF(L112:L154,"&lt;20")-SUM(S6:S25)</f>
        <v>4</v>
      </c>
      <c r="T26">
        <f>COUNTIF(L165:L205,"&lt;20")-SUM(T6:T25)</f>
        <v>0</v>
      </c>
      <c r="U26">
        <f>COUNTIF(L217:L264,"&lt;-3")-SUM(U17:U25)</f>
        <v>0</v>
      </c>
    </row>
    <row r="27" spans="1:21">
      <c r="A27" t="s">
        <v>6</v>
      </c>
      <c r="B27">
        <v>25</v>
      </c>
      <c r="C27">
        <v>7.0698800000000006E-2</v>
      </c>
      <c r="D27">
        <v>-2.2919399999999999</v>
      </c>
      <c r="E27">
        <v>172.28700000000001</v>
      </c>
      <c r="F27">
        <v>-1.76407</v>
      </c>
      <c r="G27">
        <v>1.4632700000000001</v>
      </c>
      <c r="H27">
        <v>124.163</v>
      </c>
      <c r="J27">
        <v>120</v>
      </c>
      <c r="L27">
        <f t="shared" si="0"/>
        <v>-4.1629999999999967</v>
      </c>
      <c r="P27">
        <v>30</v>
      </c>
      <c r="Q27">
        <f>COUNTIF($L$6:$L$46,"&lt;30")-SUM(Q6:Q26)</f>
        <v>0</v>
      </c>
      <c r="R27">
        <f t="shared" ref="R27" si="7">COUNTIF($L$6:$L$46,"&lt;30")-SUM(R6:R26)</f>
        <v>0</v>
      </c>
      <c r="S27">
        <f>COUNTIF(L112:L154,"&lt;30")-SUM(S6:S26)</f>
        <v>7</v>
      </c>
      <c r="T27">
        <f>COUNTIF(L165:L205,"&lt;30")-SUM(T6:T26)</f>
        <v>0</v>
      </c>
      <c r="U27">
        <f>COUNTIF(L217:L264,"&lt;-3")-SUM(U18:U26)</f>
        <v>0</v>
      </c>
    </row>
    <row r="28" spans="1:21">
      <c r="A28" t="s">
        <v>6</v>
      </c>
      <c r="B28">
        <v>26</v>
      </c>
      <c r="C28">
        <v>6.27804E-2</v>
      </c>
      <c r="D28">
        <v>-1.97482</v>
      </c>
      <c r="E28">
        <v>172.65</v>
      </c>
      <c r="F28">
        <v>-1.7605299999999999</v>
      </c>
      <c r="G28">
        <v>1.46478</v>
      </c>
      <c r="H28">
        <v>124.27200000000001</v>
      </c>
      <c r="J28">
        <v>120</v>
      </c>
      <c r="L28">
        <f t="shared" si="0"/>
        <v>-4.2720000000000056</v>
      </c>
      <c r="P28">
        <v>40</v>
      </c>
      <c r="Q28">
        <f>COUNTIF($L$6:$L$46,"&lt;40")-SUM(Q6:Q27)</f>
        <v>0</v>
      </c>
      <c r="R28">
        <f t="shared" ref="R28" si="8">COUNTIF($L$6:$L$46,"&lt;40")-SUM(R6:R27)</f>
        <v>0</v>
      </c>
      <c r="S28">
        <f>COUNTIF(L112:L154,"&lt;40")-SUM(S6:S27)</f>
        <v>1</v>
      </c>
      <c r="T28">
        <f>COUNTIF(L165:L205,"&lt;40")-SUM(T6:T27)</f>
        <v>0</v>
      </c>
      <c r="U28">
        <f>COUNTIF(L217:L264,"&lt;-3")-SUM(U19:U27)</f>
        <v>0</v>
      </c>
    </row>
    <row r="29" spans="1:21">
      <c r="A29" t="s">
        <v>6</v>
      </c>
      <c r="B29">
        <v>27</v>
      </c>
      <c r="C29">
        <v>0.12339</v>
      </c>
      <c r="D29">
        <v>-5.0408799999999996</v>
      </c>
      <c r="E29">
        <v>174.57599999999999</v>
      </c>
      <c r="F29">
        <v>-0.35050799999999999</v>
      </c>
      <c r="G29">
        <v>1.8749100000000001</v>
      </c>
      <c r="H29">
        <v>134.21600000000001</v>
      </c>
      <c r="J29">
        <v>130</v>
      </c>
      <c r="L29">
        <f t="shared" si="0"/>
        <v>-4.2160000000000082</v>
      </c>
      <c r="P29">
        <v>50</v>
      </c>
      <c r="Q29">
        <f>COUNTIF($L$6:$L$46,"&lt;50")-SUM(Q6:Q28)</f>
        <v>0</v>
      </c>
      <c r="R29">
        <f t="shared" ref="R29" si="9">COUNTIF($L$6:$L$46,"&lt;50")-SUM(R6:R28)</f>
        <v>0</v>
      </c>
      <c r="S29">
        <f>COUNTIF(L112:L154,"&lt;50")-SUM(S6:S28)</f>
        <v>4</v>
      </c>
      <c r="T29">
        <f>COUNTIF(L165:L205,"&lt;50")-SUM(T6:T28)</f>
        <v>0</v>
      </c>
      <c r="U29">
        <f>COUNTIF(L217:L264,"&lt;-3")-SUM(U20:U28)</f>
        <v>0</v>
      </c>
    </row>
    <row r="30" spans="1:21">
      <c r="A30" t="s">
        <v>6</v>
      </c>
      <c r="B30">
        <v>28</v>
      </c>
      <c r="C30">
        <v>0.28449600000000003</v>
      </c>
      <c r="D30">
        <v>5.4935799999999997</v>
      </c>
      <c r="E30">
        <v>-175.77699999999999</v>
      </c>
      <c r="F30">
        <v>-0.26787499999999997</v>
      </c>
      <c r="G30">
        <v>1.9580200000000001</v>
      </c>
      <c r="H30">
        <v>134.12700000000001</v>
      </c>
      <c r="J30">
        <v>130</v>
      </c>
      <c r="L30">
        <f t="shared" si="0"/>
        <v>-4.1270000000000095</v>
      </c>
      <c r="P30">
        <v>60</v>
      </c>
      <c r="Q30">
        <f>COUNTIF($L$6:$L$46,"&lt;60")-SUM(Q6:Q29)</f>
        <v>0</v>
      </c>
      <c r="R30">
        <f t="shared" ref="R30" si="10">COUNTIF($L$6:$L$46,"&lt;60")-SUM(R6:R29)</f>
        <v>0</v>
      </c>
      <c r="S30">
        <f>COUNTIF(L112:L154,"&lt;60")-SUM(S6:S29)</f>
        <v>1</v>
      </c>
      <c r="T30">
        <f>COUNTIF(L165:L205,"&lt;60")-SUM(T6:T29)</f>
        <v>0</v>
      </c>
      <c r="U30">
        <f>COUNTIF(L217:L264,"&lt;-3")-SUM(U21:U29)</f>
        <v>0</v>
      </c>
    </row>
    <row r="31" spans="1:21">
      <c r="A31" t="s">
        <v>6</v>
      </c>
      <c r="B31">
        <v>29</v>
      </c>
      <c r="C31">
        <v>0.32456400000000002</v>
      </c>
      <c r="D31">
        <v>-6.0548000000000002</v>
      </c>
      <c r="E31">
        <v>176.09700000000001</v>
      </c>
      <c r="F31">
        <v>-0.90242299999999998</v>
      </c>
      <c r="G31">
        <v>2.1702499999999998</v>
      </c>
      <c r="H31">
        <v>144.642</v>
      </c>
      <c r="J31">
        <v>140</v>
      </c>
      <c r="L31">
        <f t="shared" si="0"/>
        <v>-4.6419999999999959</v>
      </c>
    </row>
    <row r="32" spans="1:21">
      <c r="A32" t="s">
        <v>6</v>
      </c>
      <c r="B32">
        <v>30</v>
      </c>
      <c r="C32">
        <v>0.44889899999999999</v>
      </c>
      <c r="D32">
        <v>-6.8237199999999998</v>
      </c>
      <c r="E32">
        <v>177.27699999999999</v>
      </c>
      <c r="F32">
        <v>-0.90684900000000002</v>
      </c>
      <c r="G32">
        <v>2.1894399999999998</v>
      </c>
      <c r="H32">
        <v>144.44999999999999</v>
      </c>
      <c r="J32">
        <v>140</v>
      </c>
      <c r="L32">
        <f t="shared" si="0"/>
        <v>-4.4499999999999886</v>
      </c>
    </row>
    <row r="33" spans="1:12">
      <c r="A33" t="s">
        <v>6</v>
      </c>
      <c r="B33">
        <v>31</v>
      </c>
      <c r="C33">
        <v>-3.8680300000000001E-2</v>
      </c>
      <c r="D33">
        <v>-5.0335000000000001</v>
      </c>
      <c r="E33">
        <v>171.90799999999999</v>
      </c>
      <c r="F33">
        <v>-0.48037099999999999</v>
      </c>
      <c r="G33">
        <v>2.4737</v>
      </c>
      <c r="H33">
        <v>155.50200000000001</v>
      </c>
      <c r="J33">
        <v>150</v>
      </c>
      <c r="L33">
        <f t="shared" si="0"/>
        <v>-5.5020000000000095</v>
      </c>
    </row>
    <row r="34" spans="1:12">
      <c r="A34" t="s">
        <v>6</v>
      </c>
      <c r="B34">
        <v>32</v>
      </c>
      <c r="C34">
        <v>-5.04555E-2</v>
      </c>
      <c r="D34">
        <v>-5.2000999999999999</v>
      </c>
      <c r="E34">
        <v>171.81</v>
      </c>
      <c r="F34">
        <v>-0.4753</v>
      </c>
      <c r="G34">
        <v>2.4729800000000002</v>
      </c>
      <c r="H34">
        <v>155.50299999999999</v>
      </c>
      <c r="J34">
        <v>150</v>
      </c>
      <c r="L34">
        <f t="shared" si="0"/>
        <v>-5.5029999999999859</v>
      </c>
    </row>
    <row r="35" spans="1:12">
      <c r="A35" t="s">
        <v>6</v>
      </c>
      <c r="B35">
        <v>33</v>
      </c>
      <c r="C35">
        <v>-2.9369900000000001E-2</v>
      </c>
      <c r="D35">
        <v>-3.7563900000000001</v>
      </c>
      <c r="E35">
        <v>171.33099999999999</v>
      </c>
      <c r="F35">
        <v>0.81797900000000001</v>
      </c>
      <c r="G35">
        <v>2.96577</v>
      </c>
      <c r="H35">
        <v>165.62</v>
      </c>
      <c r="J35">
        <v>160</v>
      </c>
      <c r="L35">
        <f t="shared" si="0"/>
        <v>-5.6200000000000045</v>
      </c>
    </row>
    <row r="36" spans="1:12">
      <c r="A36" t="s">
        <v>6</v>
      </c>
      <c r="B36">
        <v>34</v>
      </c>
      <c r="C36">
        <v>-2.1583700000000001E-2</v>
      </c>
      <c r="D36">
        <v>-3.63462</v>
      </c>
      <c r="E36">
        <v>171.661</v>
      </c>
      <c r="F36">
        <v>0.824376</v>
      </c>
      <c r="G36">
        <v>2.9703200000000001</v>
      </c>
      <c r="H36">
        <v>165.74199999999999</v>
      </c>
      <c r="J36">
        <v>160</v>
      </c>
      <c r="L36">
        <f t="shared" si="0"/>
        <v>-5.7419999999999902</v>
      </c>
    </row>
    <row r="37" spans="1:12">
      <c r="A37" t="s">
        <v>6</v>
      </c>
      <c r="B37">
        <v>35</v>
      </c>
      <c r="C37">
        <v>8.5141700000000001E-2</v>
      </c>
      <c r="D37">
        <v>2.2947600000000001</v>
      </c>
      <c r="E37">
        <v>-170.57</v>
      </c>
      <c r="F37">
        <v>-0.114676</v>
      </c>
      <c r="G37">
        <v>3.3872</v>
      </c>
      <c r="H37">
        <v>175.583</v>
      </c>
      <c r="J37">
        <v>170</v>
      </c>
      <c r="L37">
        <f t="shared" si="0"/>
        <v>-5.5829999999999984</v>
      </c>
    </row>
    <row r="38" spans="1:12">
      <c r="A38" t="s">
        <v>6</v>
      </c>
      <c r="B38">
        <v>36</v>
      </c>
      <c r="C38">
        <v>-3.0143900000000001E-2</v>
      </c>
      <c r="D38">
        <v>-3.2125900000000001</v>
      </c>
      <c r="E38">
        <v>168.69300000000001</v>
      </c>
      <c r="F38">
        <v>0.55030199999999996</v>
      </c>
      <c r="G38">
        <v>3.2601200000000001</v>
      </c>
      <c r="H38">
        <v>176.09299999999999</v>
      </c>
      <c r="J38">
        <v>170</v>
      </c>
      <c r="L38">
        <f t="shared" si="0"/>
        <v>-6.0929999999999893</v>
      </c>
    </row>
    <row r="39" spans="1:12">
      <c r="A39" t="s">
        <v>6</v>
      </c>
      <c r="B39">
        <v>37</v>
      </c>
      <c r="C39">
        <v>1.8148399999999999E-2</v>
      </c>
      <c r="D39">
        <v>1.1293</v>
      </c>
      <c r="E39">
        <v>179.55199999999999</v>
      </c>
      <c r="F39">
        <v>2.23732</v>
      </c>
      <c r="G39">
        <v>3.6625800000000002</v>
      </c>
      <c r="H39">
        <v>187.05</v>
      </c>
      <c r="J39">
        <v>180</v>
      </c>
      <c r="L39">
        <f t="shared" si="0"/>
        <v>-7.0500000000000114</v>
      </c>
    </row>
    <row r="40" spans="1:12">
      <c r="A40" t="s">
        <v>6</v>
      </c>
      <c r="B40">
        <v>38</v>
      </c>
      <c r="C40">
        <v>1.8148399999999999E-2</v>
      </c>
      <c r="D40">
        <v>1.1293</v>
      </c>
      <c r="E40">
        <v>179.55199999999999</v>
      </c>
      <c r="F40">
        <v>2.23732</v>
      </c>
      <c r="G40">
        <v>3.6625800000000002</v>
      </c>
      <c r="H40">
        <v>187.05</v>
      </c>
      <c r="J40">
        <v>180</v>
      </c>
      <c r="L40">
        <f t="shared" si="0"/>
        <v>-7.0500000000000114</v>
      </c>
    </row>
    <row r="41" spans="1:12">
      <c r="A41" t="s">
        <v>6</v>
      </c>
      <c r="B41">
        <v>39</v>
      </c>
      <c r="C41">
        <v>0.51642100000000002</v>
      </c>
      <c r="D41">
        <v>-8.9644200000000005</v>
      </c>
      <c r="E41">
        <v>-177.51499999999999</v>
      </c>
      <c r="F41">
        <v>1.5932200000000001</v>
      </c>
      <c r="G41">
        <v>3.9278499999999998</v>
      </c>
      <c r="H41">
        <v>196.39599999999999</v>
      </c>
      <c r="J41">
        <v>190</v>
      </c>
      <c r="L41">
        <f t="shared" si="0"/>
        <v>-6.3959999999999866</v>
      </c>
    </row>
    <row r="42" spans="1:12">
      <c r="A42" t="s">
        <v>6</v>
      </c>
      <c r="B42">
        <v>40</v>
      </c>
      <c r="C42">
        <v>0.35976000000000002</v>
      </c>
      <c r="D42">
        <v>-9.2948799999999991</v>
      </c>
      <c r="E42">
        <v>-178.05799999999999</v>
      </c>
      <c r="F42">
        <v>1.5830900000000001</v>
      </c>
      <c r="G42">
        <v>3.9473099999999999</v>
      </c>
      <c r="H42">
        <v>195.93700000000001</v>
      </c>
      <c r="J42">
        <v>190</v>
      </c>
      <c r="L42">
        <f t="shared" si="0"/>
        <v>-5.9370000000000118</v>
      </c>
    </row>
    <row r="43" spans="1:12">
      <c r="A43" t="s">
        <v>6</v>
      </c>
      <c r="B43">
        <v>41</v>
      </c>
      <c r="C43">
        <v>0.88082800000000006</v>
      </c>
      <c r="D43">
        <v>-10.097099999999999</v>
      </c>
      <c r="E43">
        <v>-176.94499999999999</v>
      </c>
      <c r="F43">
        <v>1.4060600000000001</v>
      </c>
      <c r="G43">
        <v>4.32395</v>
      </c>
      <c r="H43">
        <v>206.56200000000001</v>
      </c>
      <c r="J43">
        <v>200</v>
      </c>
      <c r="L43">
        <f t="shared" si="0"/>
        <v>-6.5620000000000118</v>
      </c>
    </row>
    <row r="44" spans="1:12">
      <c r="A44" t="s">
        <v>6</v>
      </c>
      <c r="B44">
        <v>42</v>
      </c>
      <c r="C44">
        <v>1.0092099999999999</v>
      </c>
      <c r="D44">
        <v>10.7591</v>
      </c>
      <c r="E44">
        <v>175.488</v>
      </c>
      <c r="F44">
        <v>1.53017</v>
      </c>
      <c r="G44">
        <v>4.3315999999999999</v>
      </c>
      <c r="H44">
        <v>206.05099999999999</v>
      </c>
      <c r="J44">
        <v>200</v>
      </c>
      <c r="L44">
        <f t="shared" si="0"/>
        <v>-6.0509999999999877</v>
      </c>
    </row>
    <row r="45" spans="1:12">
      <c r="A45" t="s">
        <v>6</v>
      </c>
      <c r="B45">
        <v>43</v>
      </c>
      <c r="C45">
        <v>0.62824800000000003</v>
      </c>
      <c r="D45">
        <v>-3.0853199999999998</v>
      </c>
      <c r="E45">
        <v>-171.023</v>
      </c>
      <c r="F45">
        <v>5.1310599999999997</v>
      </c>
      <c r="G45">
        <v>6.4829400000000001</v>
      </c>
      <c r="H45">
        <v>260.66000000000003</v>
      </c>
      <c r="J45">
        <v>250</v>
      </c>
      <c r="L45">
        <f t="shared" si="0"/>
        <v>-10.660000000000025</v>
      </c>
    </row>
    <row r="46" spans="1:12">
      <c r="A46" t="s">
        <v>6</v>
      </c>
      <c r="B46">
        <v>44</v>
      </c>
      <c r="C46">
        <v>0.123636</v>
      </c>
      <c r="D46">
        <v>4.0416999999999996</v>
      </c>
      <c r="E46">
        <v>-177.637</v>
      </c>
      <c r="F46">
        <v>5.1554700000000002</v>
      </c>
      <c r="G46">
        <v>6.3147200000000003</v>
      </c>
      <c r="H46">
        <v>260.39100000000002</v>
      </c>
      <c r="J46">
        <v>250</v>
      </c>
      <c r="L46">
        <f t="shared" si="0"/>
        <v>-10.39100000000002</v>
      </c>
    </row>
    <row r="47" spans="1:12">
      <c r="A47" t="s">
        <v>6</v>
      </c>
      <c r="B47">
        <v>45</v>
      </c>
      <c r="J47">
        <v>300</v>
      </c>
    </row>
    <row r="48" spans="1:12">
      <c r="A48" s="16" t="s">
        <v>6</v>
      </c>
      <c r="B48" s="16">
        <v>46</v>
      </c>
      <c r="C48" s="16">
        <v>0.123636</v>
      </c>
      <c r="D48" s="16">
        <v>4.0416999999999996</v>
      </c>
      <c r="E48" s="16">
        <v>-177.637</v>
      </c>
      <c r="F48" s="16">
        <v>5.1554700000000002</v>
      </c>
      <c r="G48" s="16">
        <v>6.3147200000000003</v>
      </c>
      <c r="H48" s="16">
        <v>260.39100000000002</v>
      </c>
      <c r="I48" s="16"/>
      <c r="J48" s="16">
        <v>300</v>
      </c>
      <c r="K48" s="16"/>
      <c r="L48" s="16"/>
    </row>
    <row r="49" spans="1:12">
      <c r="A49" t="s">
        <v>6</v>
      </c>
      <c r="B49">
        <v>47</v>
      </c>
      <c r="J49">
        <v>350</v>
      </c>
    </row>
    <row r="50" spans="1:12">
      <c r="A50" t="s">
        <v>6</v>
      </c>
      <c r="B50">
        <v>48</v>
      </c>
      <c r="J50">
        <v>350</v>
      </c>
    </row>
    <row r="51" spans="1:12">
      <c r="A51" t="s">
        <v>6</v>
      </c>
      <c r="B51">
        <v>49</v>
      </c>
      <c r="J51">
        <v>400</v>
      </c>
    </row>
    <row r="52" spans="1:12">
      <c r="A52" t="s">
        <v>6</v>
      </c>
      <c r="B52">
        <v>50</v>
      </c>
      <c r="J52">
        <v>400</v>
      </c>
    </row>
    <row r="54" spans="1:12">
      <c r="A54" t="s">
        <v>64</v>
      </c>
    </row>
    <row r="55" spans="1:12">
      <c r="F55" t="s">
        <v>16</v>
      </c>
      <c r="G55" t="s">
        <v>17</v>
      </c>
      <c r="H55" t="s">
        <v>18</v>
      </c>
      <c r="L55" t="s">
        <v>69</v>
      </c>
    </row>
    <row r="56" spans="1:12">
      <c r="A56" t="s">
        <v>6</v>
      </c>
      <c r="B56">
        <v>1</v>
      </c>
    </row>
    <row r="57" spans="1:12">
      <c r="A57" t="s">
        <v>6</v>
      </c>
      <c r="B57">
        <v>2</v>
      </c>
    </row>
    <row r="58" spans="1:12">
      <c r="A58" t="s">
        <v>6</v>
      </c>
      <c r="B58">
        <v>3</v>
      </c>
    </row>
    <row r="59" spans="1:12">
      <c r="A59" t="s">
        <v>6</v>
      </c>
      <c r="B59">
        <v>4</v>
      </c>
      <c r="C59">
        <v>0.50509400000000004</v>
      </c>
      <c r="D59">
        <v>-2.21123</v>
      </c>
      <c r="E59">
        <v>177.79300000000001</v>
      </c>
      <c r="F59">
        <v>-2.3296299999999999</v>
      </c>
      <c r="G59">
        <v>-1.70662</v>
      </c>
      <c r="H59">
        <v>41.116199999999999</v>
      </c>
      <c r="L59">
        <f>J6-H59</f>
        <v>-1.1161999999999992</v>
      </c>
    </row>
    <row r="60" spans="1:12">
      <c r="A60" t="s">
        <v>6</v>
      </c>
      <c r="B60">
        <v>5</v>
      </c>
      <c r="C60">
        <v>0.44118600000000002</v>
      </c>
      <c r="D60">
        <v>-1.9794700000000001</v>
      </c>
      <c r="E60">
        <v>177.428</v>
      </c>
      <c r="F60">
        <v>-3.2027999999999999</v>
      </c>
      <c r="G60">
        <v>-1.4991300000000001</v>
      </c>
      <c r="H60">
        <v>46.354999999999997</v>
      </c>
      <c r="L60">
        <f t="shared" ref="L60:L99" si="11">J7-H60</f>
        <v>-1.3549999999999969</v>
      </c>
    </row>
    <row r="61" spans="1:12">
      <c r="A61" t="s">
        <v>6</v>
      </c>
      <c r="B61">
        <v>6</v>
      </c>
      <c r="C61">
        <v>0.44032500000000002</v>
      </c>
      <c r="D61">
        <v>-1.9668099999999999</v>
      </c>
      <c r="E61">
        <v>177.47499999999999</v>
      </c>
      <c r="F61">
        <v>-3.2008999999999999</v>
      </c>
      <c r="G61">
        <v>-1.49509</v>
      </c>
      <c r="H61">
        <v>46.347099999999998</v>
      </c>
      <c r="L61">
        <f t="shared" si="11"/>
        <v>-1.3470999999999975</v>
      </c>
    </row>
    <row r="62" spans="1:12">
      <c r="A62" t="s">
        <v>6</v>
      </c>
      <c r="B62">
        <v>7</v>
      </c>
      <c r="C62">
        <v>0.36043700000000001</v>
      </c>
      <c r="D62">
        <v>-2.7471999999999999</v>
      </c>
      <c r="E62">
        <v>177.358</v>
      </c>
      <c r="F62">
        <v>-2.7416999999999998</v>
      </c>
      <c r="G62">
        <v>-1.31111</v>
      </c>
      <c r="H62">
        <v>51.395600000000002</v>
      </c>
      <c r="L62">
        <f t="shared" si="11"/>
        <v>-1.3956000000000017</v>
      </c>
    </row>
    <row r="63" spans="1:12">
      <c r="A63" t="s">
        <v>6</v>
      </c>
      <c r="B63">
        <v>8</v>
      </c>
      <c r="C63">
        <v>0.35939100000000002</v>
      </c>
      <c r="D63">
        <v>-2.59259</v>
      </c>
      <c r="E63">
        <v>177.42500000000001</v>
      </c>
      <c r="F63">
        <v>-2.7347999999999999</v>
      </c>
      <c r="G63">
        <v>-1.2932900000000001</v>
      </c>
      <c r="H63">
        <v>51.395200000000003</v>
      </c>
      <c r="L63">
        <f t="shared" si="11"/>
        <v>-1.3952000000000027</v>
      </c>
    </row>
    <row r="64" spans="1:12">
      <c r="A64" t="s">
        <v>6</v>
      </c>
      <c r="B64">
        <v>9</v>
      </c>
      <c r="C64">
        <v>0.26222299999999998</v>
      </c>
      <c r="D64">
        <v>-2.3837299999999999</v>
      </c>
      <c r="E64">
        <v>177.24199999999999</v>
      </c>
      <c r="F64">
        <v>-2.0680200000000002</v>
      </c>
      <c r="G64">
        <v>-1.0691999999999999</v>
      </c>
      <c r="H64">
        <v>56.698900000000002</v>
      </c>
      <c r="L64">
        <f t="shared" si="11"/>
        <v>-1.6989000000000019</v>
      </c>
    </row>
    <row r="65" spans="1:12">
      <c r="A65" t="s">
        <v>6</v>
      </c>
      <c r="B65">
        <v>10</v>
      </c>
      <c r="C65">
        <v>0.21562899999999999</v>
      </c>
      <c r="D65">
        <v>-2.5282300000000002</v>
      </c>
      <c r="E65">
        <v>176.904</v>
      </c>
      <c r="F65">
        <v>-2.0701499999999999</v>
      </c>
      <c r="G65">
        <v>-1.0767</v>
      </c>
      <c r="H65">
        <v>56.654600000000002</v>
      </c>
      <c r="L65">
        <f t="shared" si="11"/>
        <v>-1.6546000000000021</v>
      </c>
    </row>
    <row r="66" spans="1:12">
      <c r="A66" t="s">
        <v>6</v>
      </c>
      <c r="B66">
        <v>11</v>
      </c>
      <c r="C66">
        <v>0.38272600000000001</v>
      </c>
      <c r="D66">
        <v>-0.132469</v>
      </c>
      <c r="E66">
        <v>177.37899999999999</v>
      </c>
      <c r="F66">
        <v>-2.1736800000000001</v>
      </c>
      <c r="G66">
        <v>-0.88531300000000002</v>
      </c>
      <c r="H66">
        <v>61.893000000000001</v>
      </c>
      <c r="L66">
        <f t="shared" si="11"/>
        <v>-1.8930000000000007</v>
      </c>
    </row>
    <row r="67" spans="1:12">
      <c r="A67" t="s">
        <v>6</v>
      </c>
      <c r="B67">
        <v>12</v>
      </c>
      <c r="C67">
        <v>0.392984</v>
      </c>
      <c r="D67">
        <v>-0.31235099999999999</v>
      </c>
      <c r="E67">
        <v>177.333</v>
      </c>
      <c r="F67">
        <v>-2.1676299999999999</v>
      </c>
      <c r="G67">
        <v>-0.88891399999999998</v>
      </c>
      <c r="H67">
        <v>61.8369</v>
      </c>
      <c r="L67">
        <f t="shared" si="11"/>
        <v>-1.8369</v>
      </c>
    </row>
    <row r="68" spans="1:12">
      <c r="A68" t="s">
        <v>6</v>
      </c>
      <c r="B68">
        <v>13</v>
      </c>
      <c r="C68">
        <v>0.29600500000000002</v>
      </c>
      <c r="D68">
        <v>-2.4375</v>
      </c>
      <c r="E68">
        <v>177.18799999999999</v>
      </c>
      <c r="F68">
        <v>-2.2992499999999998</v>
      </c>
      <c r="G68">
        <v>-0.689249</v>
      </c>
      <c r="H68">
        <v>66.941500000000005</v>
      </c>
      <c r="L68">
        <f t="shared" si="11"/>
        <v>-1.9415000000000049</v>
      </c>
    </row>
    <row r="69" spans="1:12">
      <c r="A69" t="s">
        <v>6</v>
      </c>
      <c r="B69">
        <v>14</v>
      </c>
      <c r="C69">
        <v>0.33127000000000001</v>
      </c>
      <c r="D69">
        <v>-2.0724900000000002</v>
      </c>
      <c r="E69">
        <v>177.04599999999999</v>
      </c>
      <c r="F69">
        <v>-2.4467300000000001</v>
      </c>
      <c r="G69">
        <v>-0.34959000000000001</v>
      </c>
      <c r="H69">
        <v>66.985299999999995</v>
      </c>
      <c r="L69">
        <f t="shared" si="11"/>
        <v>-1.9852999999999952</v>
      </c>
    </row>
    <row r="70" spans="1:12">
      <c r="A70" t="s">
        <v>6</v>
      </c>
      <c r="B70">
        <v>15</v>
      </c>
      <c r="C70">
        <v>0.28842400000000001</v>
      </c>
      <c r="D70">
        <v>-2.8769200000000001</v>
      </c>
      <c r="E70">
        <v>176.309</v>
      </c>
      <c r="F70">
        <v>-1.7639</v>
      </c>
      <c r="G70">
        <v>-0.44053799999999999</v>
      </c>
      <c r="H70">
        <v>71.9465</v>
      </c>
      <c r="L70">
        <f t="shared" si="11"/>
        <v>-1.9465000000000003</v>
      </c>
    </row>
    <row r="71" spans="1:12">
      <c r="A71" t="s">
        <v>6</v>
      </c>
      <c r="B71">
        <v>16</v>
      </c>
      <c r="C71">
        <v>0.27346100000000001</v>
      </c>
      <c r="D71">
        <v>-2.8794499999999998</v>
      </c>
      <c r="E71">
        <v>176.131</v>
      </c>
      <c r="F71">
        <v>-1.75942</v>
      </c>
      <c r="G71">
        <v>-0.43702400000000002</v>
      </c>
      <c r="H71">
        <v>71.930000000000007</v>
      </c>
      <c r="L71">
        <f t="shared" si="11"/>
        <v>-1.9300000000000068</v>
      </c>
    </row>
    <row r="72" spans="1:12">
      <c r="A72" t="s">
        <v>6</v>
      </c>
      <c r="B72">
        <v>17</v>
      </c>
      <c r="C72">
        <v>0.17765700000000001</v>
      </c>
      <c r="D72">
        <v>-3.5094599999999998</v>
      </c>
      <c r="E72">
        <v>175.732</v>
      </c>
      <c r="F72">
        <v>-2.2597100000000001</v>
      </c>
      <c r="G72">
        <v>-0.11573600000000001</v>
      </c>
      <c r="H72">
        <v>82.2102</v>
      </c>
      <c r="L72">
        <f t="shared" si="11"/>
        <v>-2.2102000000000004</v>
      </c>
    </row>
    <row r="73" spans="1:12">
      <c r="A73" t="s">
        <v>6</v>
      </c>
      <c r="B73">
        <v>18</v>
      </c>
      <c r="C73">
        <v>0.202653</v>
      </c>
      <c r="D73">
        <v>-3.6954699999999998</v>
      </c>
      <c r="E73">
        <v>175.70400000000001</v>
      </c>
      <c r="F73">
        <v>-2.2662900000000001</v>
      </c>
      <c r="G73">
        <v>-0.110585</v>
      </c>
      <c r="H73">
        <v>82.127700000000004</v>
      </c>
      <c r="L73">
        <f t="shared" si="11"/>
        <v>-2.1277000000000044</v>
      </c>
    </row>
    <row r="74" spans="1:12">
      <c r="A74" t="s">
        <v>6</v>
      </c>
      <c r="B74">
        <v>19</v>
      </c>
      <c r="C74">
        <v>0.108607</v>
      </c>
      <c r="D74">
        <v>-6.4007699999999996</v>
      </c>
      <c r="E74">
        <v>178.66399999999999</v>
      </c>
      <c r="F74">
        <v>-1.6054299999999999</v>
      </c>
      <c r="G74">
        <v>0.36877799999999999</v>
      </c>
      <c r="H74">
        <v>92.582700000000003</v>
      </c>
      <c r="L74">
        <f t="shared" si="11"/>
        <v>-2.5827000000000027</v>
      </c>
    </row>
    <row r="75" spans="1:12">
      <c r="A75" t="s">
        <v>6</v>
      </c>
      <c r="B75">
        <v>20</v>
      </c>
      <c r="C75">
        <v>0.109932</v>
      </c>
      <c r="D75">
        <v>-6.1835399999999998</v>
      </c>
      <c r="E75">
        <v>179.161</v>
      </c>
      <c r="F75">
        <v>-1.6100300000000001</v>
      </c>
      <c r="G75">
        <v>0.37465900000000002</v>
      </c>
      <c r="H75">
        <v>92.564400000000006</v>
      </c>
      <c r="L75">
        <f t="shared" si="11"/>
        <v>-2.5644000000000062</v>
      </c>
    </row>
    <row r="76" spans="1:12">
      <c r="A76" t="s">
        <v>6</v>
      </c>
      <c r="B76">
        <v>21</v>
      </c>
      <c r="C76">
        <v>0.12123</v>
      </c>
      <c r="D76">
        <v>-3.2178399999999998</v>
      </c>
      <c r="E76">
        <v>176.613</v>
      </c>
      <c r="F76">
        <v>-1.8825499999999999</v>
      </c>
      <c r="G76">
        <v>0.67688000000000004</v>
      </c>
      <c r="H76">
        <v>102.816</v>
      </c>
      <c r="L76">
        <f t="shared" si="11"/>
        <v>-2.8160000000000025</v>
      </c>
    </row>
    <row r="77" spans="1:12">
      <c r="A77" t="s">
        <v>6</v>
      </c>
      <c r="B77">
        <v>22</v>
      </c>
      <c r="C77">
        <v>0.130415</v>
      </c>
      <c r="D77">
        <v>-2.80768</v>
      </c>
      <c r="E77">
        <v>176.85900000000001</v>
      </c>
      <c r="F77">
        <v>-1.8769899999999999</v>
      </c>
      <c r="G77">
        <v>0.701596</v>
      </c>
      <c r="H77">
        <v>102.72799999999999</v>
      </c>
      <c r="L77">
        <f t="shared" si="11"/>
        <v>-2.7279999999999944</v>
      </c>
    </row>
    <row r="78" spans="1:12">
      <c r="A78" t="s">
        <v>6</v>
      </c>
      <c r="B78">
        <v>23</v>
      </c>
      <c r="C78">
        <v>0.66899600000000004</v>
      </c>
      <c r="D78">
        <v>-0.44190000000000002</v>
      </c>
      <c r="E78">
        <v>179.72399999999999</v>
      </c>
      <c r="F78">
        <v>-1.80427</v>
      </c>
      <c r="G78">
        <v>1.1713</v>
      </c>
      <c r="H78">
        <v>113.57299999999999</v>
      </c>
      <c r="L78">
        <f t="shared" si="11"/>
        <v>-3.5729999999999933</v>
      </c>
    </row>
    <row r="79" spans="1:12">
      <c r="A79" t="s">
        <v>6</v>
      </c>
      <c r="B79">
        <v>24</v>
      </c>
      <c r="C79">
        <v>0.65924700000000003</v>
      </c>
      <c r="D79">
        <v>-0.41183599999999998</v>
      </c>
      <c r="E79">
        <v>179.61699999999999</v>
      </c>
      <c r="F79">
        <v>-1.80236</v>
      </c>
      <c r="G79">
        <v>1.17059</v>
      </c>
      <c r="H79">
        <v>113.471</v>
      </c>
      <c r="L79">
        <f t="shared" si="11"/>
        <v>-3.4710000000000036</v>
      </c>
    </row>
    <row r="80" spans="1:12">
      <c r="A80" t="s">
        <v>6</v>
      </c>
      <c r="B80">
        <v>25</v>
      </c>
      <c r="C80">
        <v>7.0698800000000006E-2</v>
      </c>
      <c r="D80">
        <v>-2.2919399999999999</v>
      </c>
      <c r="E80">
        <v>172.28700000000001</v>
      </c>
      <c r="F80">
        <v>-1.76407</v>
      </c>
      <c r="G80">
        <v>1.4632700000000001</v>
      </c>
      <c r="H80">
        <v>124.163</v>
      </c>
      <c r="L80">
        <f t="shared" si="11"/>
        <v>-4.1629999999999967</v>
      </c>
    </row>
    <row r="81" spans="1:12">
      <c r="A81" t="s">
        <v>6</v>
      </c>
      <c r="B81">
        <v>26</v>
      </c>
      <c r="C81">
        <v>6.27804E-2</v>
      </c>
      <c r="D81">
        <v>-1.97482</v>
      </c>
      <c r="E81">
        <v>172.65</v>
      </c>
      <c r="F81">
        <v>-1.7605299999999999</v>
      </c>
      <c r="G81">
        <v>1.46478</v>
      </c>
      <c r="H81">
        <v>124.27200000000001</v>
      </c>
      <c r="L81">
        <f t="shared" si="11"/>
        <v>-4.2720000000000056</v>
      </c>
    </row>
    <row r="82" spans="1:12">
      <c r="A82" t="s">
        <v>6</v>
      </c>
      <c r="B82">
        <v>27</v>
      </c>
      <c r="C82">
        <v>0.12339</v>
      </c>
      <c r="D82">
        <v>-5.0408799999999996</v>
      </c>
      <c r="E82">
        <v>174.57599999999999</v>
      </c>
      <c r="F82">
        <v>-0.35050799999999999</v>
      </c>
      <c r="G82">
        <v>1.8749100000000001</v>
      </c>
      <c r="H82">
        <v>134.21600000000001</v>
      </c>
      <c r="L82">
        <f t="shared" si="11"/>
        <v>-4.2160000000000082</v>
      </c>
    </row>
    <row r="83" spans="1:12">
      <c r="A83" t="s">
        <v>6</v>
      </c>
      <c r="B83">
        <v>28</v>
      </c>
      <c r="C83">
        <v>0.28449600000000003</v>
      </c>
      <c r="D83">
        <v>5.4935799999999997</v>
      </c>
      <c r="E83">
        <v>-175.77699999999999</v>
      </c>
      <c r="F83">
        <v>-0.26787499999999997</v>
      </c>
      <c r="G83">
        <v>1.9580200000000001</v>
      </c>
      <c r="H83">
        <v>134.12700000000001</v>
      </c>
      <c r="L83">
        <f t="shared" si="11"/>
        <v>-4.1270000000000095</v>
      </c>
    </row>
    <row r="84" spans="1:12">
      <c r="A84" t="s">
        <v>6</v>
      </c>
      <c r="B84">
        <v>29</v>
      </c>
      <c r="C84">
        <v>0.32456400000000002</v>
      </c>
      <c r="D84">
        <v>-6.0548000000000002</v>
      </c>
      <c r="E84">
        <v>176.09700000000001</v>
      </c>
      <c r="F84">
        <v>-0.90242299999999998</v>
      </c>
      <c r="G84">
        <v>2.1702499999999998</v>
      </c>
      <c r="H84">
        <v>144.642</v>
      </c>
      <c r="L84">
        <f t="shared" si="11"/>
        <v>-4.6419999999999959</v>
      </c>
    </row>
    <row r="85" spans="1:12">
      <c r="A85" t="s">
        <v>6</v>
      </c>
      <c r="B85">
        <v>30</v>
      </c>
      <c r="C85">
        <v>0.44889899999999999</v>
      </c>
      <c r="D85">
        <v>-6.8237199999999998</v>
      </c>
      <c r="E85">
        <v>177.27699999999999</v>
      </c>
      <c r="F85">
        <v>-0.90684900000000002</v>
      </c>
      <c r="G85">
        <v>2.1894399999999998</v>
      </c>
      <c r="H85">
        <v>144.44999999999999</v>
      </c>
      <c r="L85">
        <f t="shared" si="11"/>
        <v>-4.4499999999999886</v>
      </c>
    </row>
    <row r="86" spans="1:12">
      <c r="A86" t="s">
        <v>6</v>
      </c>
      <c r="B86">
        <v>31</v>
      </c>
      <c r="C86">
        <v>-3.8680300000000001E-2</v>
      </c>
      <c r="D86">
        <v>-5.0335000000000001</v>
      </c>
      <c r="E86">
        <v>171.90799999999999</v>
      </c>
      <c r="F86">
        <v>-0.48037099999999999</v>
      </c>
      <c r="G86">
        <v>2.4737</v>
      </c>
      <c r="H86">
        <v>155.50200000000001</v>
      </c>
      <c r="L86">
        <f t="shared" si="11"/>
        <v>-5.5020000000000095</v>
      </c>
    </row>
    <row r="87" spans="1:12">
      <c r="A87" t="s">
        <v>6</v>
      </c>
      <c r="B87">
        <v>32</v>
      </c>
      <c r="C87">
        <v>-5.04555E-2</v>
      </c>
      <c r="D87">
        <v>-5.2000999999999999</v>
      </c>
      <c r="E87">
        <v>171.81</v>
      </c>
      <c r="F87">
        <v>-0.4753</v>
      </c>
      <c r="G87">
        <v>2.4729800000000002</v>
      </c>
      <c r="H87">
        <v>155.50299999999999</v>
      </c>
      <c r="L87">
        <f t="shared" si="11"/>
        <v>-5.5029999999999859</v>
      </c>
    </row>
    <row r="88" spans="1:12">
      <c r="A88" t="s">
        <v>6</v>
      </c>
      <c r="B88">
        <v>33</v>
      </c>
      <c r="C88">
        <v>-2.9369900000000001E-2</v>
      </c>
      <c r="D88">
        <v>-3.7563900000000001</v>
      </c>
      <c r="E88">
        <v>171.33099999999999</v>
      </c>
      <c r="F88">
        <v>0.81797900000000001</v>
      </c>
      <c r="G88">
        <v>2.96577</v>
      </c>
      <c r="H88">
        <v>165.62</v>
      </c>
      <c r="L88">
        <f t="shared" si="11"/>
        <v>-5.6200000000000045</v>
      </c>
    </row>
    <row r="89" spans="1:12">
      <c r="A89" t="s">
        <v>6</v>
      </c>
      <c r="B89">
        <v>34</v>
      </c>
      <c r="C89">
        <v>-2.1583700000000001E-2</v>
      </c>
      <c r="D89">
        <v>-3.63462</v>
      </c>
      <c r="E89">
        <v>171.661</v>
      </c>
      <c r="F89">
        <v>0.824376</v>
      </c>
      <c r="G89">
        <v>2.9703200000000001</v>
      </c>
      <c r="H89">
        <v>165.74199999999999</v>
      </c>
      <c r="L89">
        <f t="shared" si="11"/>
        <v>-5.7419999999999902</v>
      </c>
    </row>
    <row r="90" spans="1:12">
      <c r="A90" t="s">
        <v>6</v>
      </c>
      <c r="B90">
        <v>35</v>
      </c>
      <c r="C90">
        <v>8.5141700000000001E-2</v>
      </c>
      <c r="D90">
        <v>2.2947600000000001</v>
      </c>
      <c r="E90">
        <v>-170.57</v>
      </c>
      <c r="F90">
        <v>-0.114676</v>
      </c>
      <c r="G90">
        <v>3.3872</v>
      </c>
      <c r="H90">
        <v>175.583</v>
      </c>
      <c r="L90">
        <f t="shared" si="11"/>
        <v>-5.5829999999999984</v>
      </c>
    </row>
    <row r="91" spans="1:12">
      <c r="A91" t="s">
        <v>6</v>
      </c>
      <c r="B91">
        <v>36</v>
      </c>
      <c r="C91">
        <v>-3.0143900000000001E-2</v>
      </c>
      <c r="D91">
        <v>-3.2125900000000001</v>
      </c>
      <c r="E91">
        <v>168.69300000000001</v>
      </c>
      <c r="F91">
        <v>0.55030199999999996</v>
      </c>
      <c r="G91">
        <v>3.2601200000000001</v>
      </c>
      <c r="H91">
        <v>176.09299999999999</v>
      </c>
      <c r="L91">
        <f t="shared" si="11"/>
        <v>-6.0929999999999893</v>
      </c>
    </row>
    <row r="92" spans="1:12">
      <c r="A92" t="s">
        <v>6</v>
      </c>
      <c r="B92">
        <v>37</v>
      </c>
      <c r="C92">
        <v>1.8148399999999999E-2</v>
      </c>
      <c r="D92">
        <v>1.1293</v>
      </c>
      <c r="E92">
        <v>179.55199999999999</v>
      </c>
      <c r="F92">
        <v>2.23732</v>
      </c>
      <c r="G92">
        <v>3.6625800000000002</v>
      </c>
      <c r="H92">
        <v>187.05</v>
      </c>
      <c r="L92">
        <f t="shared" si="11"/>
        <v>-7.0500000000000114</v>
      </c>
    </row>
    <row r="93" spans="1:12">
      <c r="A93" t="s">
        <v>6</v>
      </c>
      <c r="B93">
        <v>38</v>
      </c>
      <c r="C93">
        <v>1.8148399999999999E-2</v>
      </c>
      <c r="D93">
        <v>1.1293</v>
      </c>
      <c r="E93">
        <v>179.55199999999999</v>
      </c>
      <c r="F93">
        <v>2.23732</v>
      </c>
      <c r="G93">
        <v>3.6625800000000002</v>
      </c>
      <c r="H93">
        <v>187.05</v>
      </c>
      <c r="L93">
        <f t="shared" si="11"/>
        <v>-7.0500000000000114</v>
      </c>
    </row>
    <row r="94" spans="1:12">
      <c r="A94" t="s">
        <v>6</v>
      </c>
      <c r="B94">
        <v>39</v>
      </c>
      <c r="C94">
        <v>0.51642100000000002</v>
      </c>
      <c r="D94">
        <v>-8.9644200000000005</v>
      </c>
      <c r="E94">
        <v>-177.51499999999999</v>
      </c>
      <c r="F94">
        <v>1.5932200000000001</v>
      </c>
      <c r="G94">
        <v>3.9278499999999998</v>
      </c>
      <c r="H94">
        <v>196.39599999999999</v>
      </c>
      <c r="L94">
        <f t="shared" si="11"/>
        <v>-6.3959999999999866</v>
      </c>
    </row>
    <row r="95" spans="1:12">
      <c r="A95" t="s">
        <v>6</v>
      </c>
      <c r="B95">
        <v>40</v>
      </c>
      <c r="C95">
        <v>0.35976000000000002</v>
      </c>
      <c r="D95">
        <v>-9.2948799999999991</v>
      </c>
      <c r="E95">
        <v>-178.05799999999999</v>
      </c>
      <c r="F95">
        <v>1.5830900000000001</v>
      </c>
      <c r="G95">
        <v>3.9473099999999999</v>
      </c>
      <c r="H95">
        <v>195.93700000000001</v>
      </c>
      <c r="L95">
        <f t="shared" si="11"/>
        <v>-5.9370000000000118</v>
      </c>
    </row>
    <row r="96" spans="1:12">
      <c r="A96" t="s">
        <v>6</v>
      </c>
      <c r="B96">
        <v>41</v>
      </c>
      <c r="C96">
        <v>0.88082800000000006</v>
      </c>
      <c r="D96">
        <v>-10.097099999999999</v>
      </c>
      <c r="E96">
        <v>-176.94499999999999</v>
      </c>
      <c r="F96">
        <v>1.4060600000000001</v>
      </c>
      <c r="G96">
        <v>4.32395</v>
      </c>
      <c r="H96">
        <v>206.56200000000001</v>
      </c>
      <c r="L96">
        <f t="shared" si="11"/>
        <v>-6.5620000000000118</v>
      </c>
    </row>
    <row r="97" spans="1:12">
      <c r="A97" t="s">
        <v>6</v>
      </c>
      <c r="B97">
        <v>42</v>
      </c>
      <c r="C97">
        <v>1.0092099999999999</v>
      </c>
      <c r="D97">
        <v>10.7591</v>
      </c>
      <c r="E97">
        <v>175.488</v>
      </c>
      <c r="F97">
        <v>1.53017</v>
      </c>
      <c r="G97">
        <v>4.3315999999999999</v>
      </c>
      <c r="H97">
        <v>206.05099999999999</v>
      </c>
      <c r="L97">
        <f t="shared" si="11"/>
        <v>-6.0509999999999877</v>
      </c>
    </row>
    <row r="98" spans="1:12">
      <c r="A98" t="s">
        <v>6</v>
      </c>
      <c r="B98">
        <v>43</v>
      </c>
      <c r="C98">
        <v>0.62824800000000003</v>
      </c>
      <c r="D98">
        <v>-3.0853199999999998</v>
      </c>
      <c r="E98">
        <v>-171.023</v>
      </c>
      <c r="F98">
        <v>5.1310599999999997</v>
      </c>
      <c r="G98">
        <v>6.4829400000000001</v>
      </c>
      <c r="H98">
        <v>260.66000000000003</v>
      </c>
      <c r="L98">
        <f t="shared" si="11"/>
        <v>-10.660000000000025</v>
      </c>
    </row>
    <row r="99" spans="1:12">
      <c r="A99" t="s">
        <v>6</v>
      </c>
      <c r="B99">
        <v>44</v>
      </c>
      <c r="C99">
        <v>0.123636</v>
      </c>
      <c r="D99">
        <v>4.0416999999999996</v>
      </c>
      <c r="E99">
        <v>-177.637</v>
      </c>
      <c r="F99">
        <v>5.1554700000000002</v>
      </c>
      <c r="G99">
        <v>6.3147200000000003</v>
      </c>
      <c r="H99">
        <v>260.39100000000002</v>
      </c>
      <c r="L99">
        <f t="shared" si="11"/>
        <v>-10.39100000000002</v>
      </c>
    </row>
    <row r="100" spans="1:12">
      <c r="A100" t="s">
        <v>6</v>
      </c>
      <c r="B100">
        <v>45</v>
      </c>
    </row>
    <row r="101" spans="1:12">
      <c r="A101" s="16" t="s">
        <v>6</v>
      </c>
      <c r="B101" s="16">
        <v>46</v>
      </c>
      <c r="C101" s="16">
        <v>0.123636</v>
      </c>
      <c r="D101" s="16">
        <v>4.0416999999999996</v>
      </c>
      <c r="E101" s="16">
        <v>-177.637</v>
      </c>
      <c r="F101" s="16">
        <v>5.1554700000000002</v>
      </c>
      <c r="G101" s="16">
        <v>6.3147200000000003</v>
      </c>
      <c r="H101" s="16">
        <v>260.39100000000002</v>
      </c>
      <c r="I101" s="16"/>
      <c r="J101" s="16"/>
      <c r="K101" s="16"/>
      <c r="L101" s="16"/>
    </row>
    <row r="102" spans="1:12">
      <c r="A102" t="s">
        <v>6</v>
      </c>
      <c r="B102">
        <v>47</v>
      </c>
    </row>
    <row r="103" spans="1:12">
      <c r="A103" t="s">
        <v>6</v>
      </c>
      <c r="B103">
        <v>48</v>
      </c>
    </row>
    <row r="104" spans="1:12">
      <c r="A104" t="s">
        <v>6</v>
      </c>
      <c r="B104">
        <v>49</v>
      </c>
    </row>
    <row r="105" spans="1:12">
      <c r="A105" t="s">
        <v>6</v>
      </c>
      <c r="B105">
        <v>50</v>
      </c>
    </row>
    <row r="107" spans="1:12">
      <c r="A107" t="s">
        <v>65</v>
      </c>
      <c r="H107" s="16" t="s">
        <v>70</v>
      </c>
    </row>
    <row r="108" spans="1:12">
      <c r="F108" t="s">
        <v>16</v>
      </c>
      <c r="G108" t="s">
        <v>17</v>
      </c>
      <c r="H108" t="s">
        <v>18</v>
      </c>
    </row>
    <row r="109" spans="1:12">
      <c r="A109" t="s">
        <v>6</v>
      </c>
      <c r="B109">
        <v>1</v>
      </c>
    </row>
    <row r="110" spans="1:12">
      <c r="A110" t="s">
        <v>6</v>
      </c>
      <c r="B110">
        <v>2</v>
      </c>
    </row>
    <row r="111" spans="1:12">
      <c r="A111" t="s">
        <v>6</v>
      </c>
      <c r="B111">
        <v>3</v>
      </c>
    </row>
    <row r="112" spans="1:12">
      <c r="A112" t="s">
        <v>6</v>
      </c>
      <c r="B112">
        <v>4</v>
      </c>
      <c r="C112">
        <v>2.0867100000000001</v>
      </c>
      <c r="D112">
        <v>-31.778099999999998</v>
      </c>
      <c r="E112">
        <v>-177.774</v>
      </c>
      <c r="F112">
        <v>-2.58127</v>
      </c>
      <c r="G112">
        <v>-1.6415</v>
      </c>
      <c r="H112">
        <v>31.6616</v>
      </c>
      <c r="L112">
        <f>J6-H112</f>
        <v>8.3384</v>
      </c>
    </row>
    <row r="113" spans="1:12">
      <c r="A113" t="s">
        <v>6</v>
      </c>
      <c r="B113">
        <v>5</v>
      </c>
      <c r="C113">
        <v>1.74431</v>
      </c>
      <c r="D113">
        <v>-32.7029</v>
      </c>
      <c r="E113">
        <v>-178.328</v>
      </c>
      <c r="F113">
        <v>-3.18608</v>
      </c>
      <c r="G113">
        <v>-1.43598</v>
      </c>
      <c r="H113">
        <v>35.4163</v>
      </c>
      <c r="L113">
        <f t="shared" ref="L113:L151" si="12">J7-H113</f>
        <v>9.5837000000000003</v>
      </c>
    </row>
    <row r="114" spans="1:12">
      <c r="A114" t="s">
        <v>6</v>
      </c>
      <c r="B114">
        <v>6</v>
      </c>
      <c r="C114">
        <v>1.72471</v>
      </c>
      <c r="D114">
        <v>-32.688200000000002</v>
      </c>
      <c r="E114">
        <v>-178.364</v>
      </c>
      <c r="F114">
        <v>-3.1848399999999999</v>
      </c>
      <c r="G114">
        <v>-1.4337500000000001</v>
      </c>
      <c r="H114">
        <v>35.411900000000003</v>
      </c>
      <c r="L114">
        <f t="shared" si="12"/>
        <v>9.5880999999999972</v>
      </c>
    </row>
    <row r="115" spans="1:12">
      <c r="A115" t="s">
        <v>6</v>
      </c>
      <c r="B115">
        <v>7</v>
      </c>
      <c r="C115">
        <v>1.48865</v>
      </c>
      <c r="D115">
        <v>-34.664700000000003</v>
      </c>
      <c r="E115">
        <v>-178.59</v>
      </c>
      <c r="F115">
        <v>-2.77745</v>
      </c>
      <c r="G115">
        <v>-1.2513099999999999</v>
      </c>
      <c r="H115">
        <v>39.055399999999999</v>
      </c>
      <c r="L115">
        <f t="shared" si="12"/>
        <v>10.944600000000001</v>
      </c>
    </row>
    <row r="116" spans="1:12">
      <c r="A116" t="s">
        <v>6</v>
      </c>
      <c r="B116">
        <v>8</v>
      </c>
      <c r="C116">
        <v>1.4730799999999999</v>
      </c>
      <c r="D116">
        <v>-34.6721</v>
      </c>
      <c r="E116">
        <v>-178.59899999999999</v>
      </c>
      <c r="F116">
        <v>-2.7741600000000002</v>
      </c>
      <c r="G116">
        <v>-1.2343599999999999</v>
      </c>
      <c r="H116">
        <v>39.042200000000001</v>
      </c>
      <c r="L116">
        <f t="shared" si="12"/>
        <v>10.957799999999999</v>
      </c>
    </row>
    <row r="117" spans="1:12">
      <c r="A117" t="s">
        <v>6</v>
      </c>
      <c r="B117">
        <v>9</v>
      </c>
      <c r="C117">
        <v>1.15387</v>
      </c>
      <c r="D117">
        <v>-36.171799999999998</v>
      </c>
      <c r="E117">
        <v>-178.90899999999999</v>
      </c>
      <c r="F117">
        <v>-2.22702</v>
      </c>
      <c r="G117">
        <v>-1.01231</v>
      </c>
      <c r="H117">
        <v>42.910200000000003</v>
      </c>
      <c r="L117">
        <f t="shared" si="12"/>
        <v>12.089799999999997</v>
      </c>
    </row>
    <row r="118" spans="1:12">
      <c r="A118" t="s">
        <v>6</v>
      </c>
      <c r="B118">
        <v>10</v>
      </c>
      <c r="C118">
        <v>1.09378</v>
      </c>
      <c r="D118">
        <v>-36.216000000000001</v>
      </c>
      <c r="E118">
        <v>-178.999</v>
      </c>
      <c r="F118">
        <v>-2.2276799999999999</v>
      </c>
      <c r="G118">
        <v>-1.0144</v>
      </c>
      <c r="H118">
        <v>42.881900000000002</v>
      </c>
      <c r="L118">
        <f t="shared" si="12"/>
        <v>12.118099999999998</v>
      </c>
    </row>
    <row r="119" spans="1:12">
      <c r="A119" t="s">
        <v>6</v>
      </c>
      <c r="B119">
        <v>11</v>
      </c>
      <c r="C119">
        <v>1.14463</v>
      </c>
      <c r="D119">
        <v>-36.8399</v>
      </c>
      <c r="E119">
        <v>-178.929</v>
      </c>
      <c r="F119">
        <v>-2.28965</v>
      </c>
      <c r="G119">
        <v>-0.83201499999999995</v>
      </c>
      <c r="H119">
        <v>46.583199999999998</v>
      </c>
      <c r="L119">
        <f t="shared" si="12"/>
        <v>13.416800000000002</v>
      </c>
    </row>
    <row r="120" spans="1:12">
      <c r="A120" t="s">
        <v>6</v>
      </c>
      <c r="B120">
        <v>12</v>
      </c>
      <c r="C120">
        <v>1.13391</v>
      </c>
      <c r="D120">
        <v>-36.780299999999997</v>
      </c>
      <c r="E120">
        <v>-178.988</v>
      </c>
      <c r="F120">
        <v>-2.2834699999999999</v>
      </c>
      <c r="G120">
        <v>-0.83622200000000002</v>
      </c>
      <c r="H120">
        <v>46.569099999999999</v>
      </c>
      <c r="L120">
        <f t="shared" si="12"/>
        <v>13.430900000000001</v>
      </c>
    </row>
    <row r="121" spans="1:12">
      <c r="A121" t="s">
        <v>6</v>
      </c>
      <c r="B121">
        <v>13</v>
      </c>
      <c r="C121">
        <v>0.84906700000000002</v>
      </c>
      <c r="D121">
        <v>-37.413699999999999</v>
      </c>
      <c r="E121">
        <v>-179.37899999999999</v>
      </c>
      <c r="F121">
        <v>-2.3150300000000001</v>
      </c>
      <c r="G121">
        <v>-0.64139400000000002</v>
      </c>
      <c r="H121">
        <v>50.337400000000002</v>
      </c>
      <c r="L121">
        <f t="shared" si="12"/>
        <v>14.662599999999998</v>
      </c>
    </row>
    <row r="122" spans="1:12">
      <c r="A122" t="s">
        <v>6</v>
      </c>
      <c r="B122">
        <v>14</v>
      </c>
      <c r="C122">
        <v>0.64321899999999999</v>
      </c>
      <c r="D122">
        <v>-37.280299999999997</v>
      </c>
      <c r="E122">
        <v>-179.714</v>
      </c>
      <c r="F122">
        <v>-2.4295300000000002</v>
      </c>
      <c r="G122">
        <v>-0.301618</v>
      </c>
      <c r="H122">
        <v>50.363199999999999</v>
      </c>
      <c r="L122">
        <f t="shared" si="12"/>
        <v>14.636800000000001</v>
      </c>
    </row>
    <row r="123" spans="1:12">
      <c r="A123" t="s">
        <v>6</v>
      </c>
      <c r="B123">
        <v>15</v>
      </c>
      <c r="C123">
        <v>0.62208600000000003</v>
      </c>
      <c r="D123">
        <v>-38.075800000000001</v>
      </c>
      <c r="E123">
        <v>-179.786</v>
      </c>
      <c r="F123">
        <v>-1.8759399999999999</v>
      </c>
      <c r="G123">
        <v>-0.38617000000000001</v>
      </c>
      <c r="H123">
        <v>54.125900000000001</v>
      </c>
      <c r="L123">
        <f t="shared" si="12"/>
        <v>15.874099999999999</v>
      </c>
    </row>
    <row r="124" spans="1:12">
      <c r="A124" t="s">
        <v>6</v>
      </c>
      <c r="B124">
        <v>16</v>
      </c>
      <c r="C124">
        <v>0.54998999999999998</v>
      </c>
      <c r="D124">
        <v>-38.1843</v>
      </c>
      <c r="E124">
        <v>-179.94200000000001</v>
      </c>
      <c r="F124">
        <v>-1.8725700000000001</v>
      </c>
      <c r="G124">
        <v>-0.38141799999999998</v>
      </c>
      <c r="H124">
        <v>54.073099999999997</v>
      </c>
      <c r="L124">
        <f t="shared" si="12"/>
        <v>15.926900000000003</v>
      </c>
    </row>
    <row r="125" spans="1:12">
      <c r="A125" t="s">
        <v>6</v>
      </c>
      <c r="B125">
        <v>17</v>
      </c>
      <c r="C125">
        <v>0.28758099999999998</v>
      </c>
      <c r="D125">
        <v>-38.811999999999998</v>
      </c>
      <c r="E125">
        <v>179.762</v>
      </c>
      <c r="F125">
        <v>-2.1788599999999998</v>
      </c>
      <c r="G125">
        <v>-6.17669E-2</v>
      </c>
      <c r="H125">
        <v>61.5428</v>
      </c>
      <c r="L125">
        <f t="shared" si="12"/>
        <v>18.4572</v>
      </c>
    </row>
    <row r="126" spans="1:12">
      <c r="A126" t="s">
        <v>6</v>
      </c>
      <c r="B126">
        <v>18</v>
      </c>
      <c r="C126">
        <v>0.33709299999999998</v>
      </c>
      <c r="D126">
        <v>-38.791899999999998</v>
      </c>
      <c r="E126">
        <v>179.80699999999999</v>
      </c>
      <c r="F126">
        <v>-2.18275</v>
      </c>
      <c r="G126">
        <v>-5.5926900000000002E-2</v>
      </c>
      <c r="H126">
        <v>61.503599999999999</v>
      </c>
      <c r="L126">
        <f t="shared" si="12"/>
        <v>18.496400000000001</v>
      </c>
    </row>
    <row r="127" spans="1:12">
      <c r="A127" t="s">
        <v>6</v>
      </c>
      <c r="B127">
        <v>19</v>
      </c>
      <c r="C127">
        <v>0.114318</v>
      </c>
      <c r="D127">
        <v>-40.283000000000001</v>
      </c>
      <c r="E127">
        <v>179.99700000000001</v>
      </c>
      <c r="F127">
        <v>-1.61256</v>
      </c>
      <c r="G127">
        <v>0.384409</v>
      </c>
      <c r="H127">
        <v>68.9696</v>
      </c>
      <c r="L127">
        <f t="shared" si="12"/>
        <v>21.0304</v>
      </c>
    </row>
    <row r="128" spans="1:12">
      <c r="A128" t="s">
        <v>6</v>
      </c>
      <c r="B128">
        <v>20</v>
      </c>
      <c r="C128">
        <v>0.124691</v>
      </c>
      <c r="D128">
        <v>-40.183799999999998</v>
      </c>
      <c r="E128">
        <v>-179.9</v>
      </c>
      <c r="F128">
        <v>-1.6179699999999999</v>
      </c>
      <c r="G128">
        <v>0.385459</v>
      </c>
      <c r="H128">
        <v>68.982299999999995</v>
      </c>
      <c r="L128">
        <f t="shared" si="12"/>
        <v>21.017700000000005</v>
      </c>
    </row>
    <row r="129" spans="1:12">
      <c r="A129" t="s">
        <v>6</v>
      </c>
      <c r="B129">
        <v>21</v>
      </c>
      <c r="C129">
        <v>-0.26949200000000001</v>
      </c>
      <c r="D129">
        <v>-39.831299999999999</v>
      </c>
      <c r="E129">
        <v>179.12799999999999</v>
      </c>
      <c r="F129">
        <v>-1.80813</v>
      </c>
      <c r="G129">
        <v>0.70799800000000002</v>
      </c>
      <c r="H129">
        <v>76.657399999999996</v>
      </c>
      <c r="L129">
        <f t="shared" si="12"/>
        <v>23.342600000000004</v>
      </c>
    </row>
    <row r="130" spans="1:12">
      <c r="A130" t="s">
        <v>6</v>
      </c>
      <c r="B130">
        <v>22</v>
      </c>
      <c r="C130">
        <v>-0.307508</v>
      </c>
      <c r="D130">
        <v>-39.982100000000003</v>
      </c>
      <c r="E130">
        <v>179.083</v>
      </c>
      <c r="F130">
        <v>-1.80646</v>
      </c>
      <c r="G130">
        <v>0.72853199999999996</v>
      </c>
      <c r="H130">
        <v>76.466899999999995</v>
      </c>
      <c r="L130">
        <f t="shared" si="12"/>
        <v>23.533100000000005</v>
      </c>
    </row>
    <row r="131" spans="1:12">
      <c r="A131" t="s">
        <v>6</v>
      </c>
      <c r="B131">
        <v>23</v>
      </c>
      <c r="C131">
        <v>0.29796</v>
      </c>
      <c r="D131">
        <v>-39.939300000000003</v>
      </c>
      <c r="E131">
        <v>179.74799999999999</v>
      </c>
      <c r="F131">
        <v>-1.7343</v>
      </c>
      <c r="G131">
        <v>1.1699900000000001</v>
      </c>
      <c r="H131">
        <v>84.548500000000004</v>
      </c>
      <c r="L131">
        <f t="shared" si="12"/>
        <v>25.451499999999996</v>
      </c>
    </row>
    <row r="132" spans="1:12">
      <c r="A132" t="s">
        <v>6</v>
      </c>
      <c r="B132">
        <v>24</v>
      </c>
      <c r="C132">
        <v>0.19312000000000001</v>
      </c>
      <c r="D132">
        <v>-39.902900000000002</v>
      </c>
      <c r="E132">
        <v>179.518</v>
      </c>
      <c r="F132">
        <v>-1.7336400000000001</v>
      </c>
      <c r="G132">
        <v>1.1689700000000001</v>
      </c>
      <c r="H132">
        <v>84.496700000000004</v>
      </c>
      <c r="L132">
        <f t="shared" si="12"/>
        <v>25.503299999999996</v>
      </c>
    </row>
    <row r="133" spans="1:12">
      <c r="A133" t="s">
        <v>6</v>
      </c>
      <c r="B133">
        <v>25</v>
      </c>
      <c r="C133">
        <v>-0.77395899999999995</v>
      </c>
      <c r="D133">
        <v>-39.596200000000003</v>
      </c>
      <c r="E133">
        <v>178.11500000000001</v>
      </c>
      <c r="F133">
        <v>-1.66747</v>
      </c>
      <c r="G133">
        <v>1.5359799999999999</v>
      </c>
      <c r="H133">
        <v>93.168899999999994</v>
      </c>
      <c r="L133">
        <f t="shared" si="12"/>
        <v>26.831100000000006</v>
      </c>
    </row>
    <row r="134" spans="1:12">
      <c r="A134" t="s">
        <v>6</v>
      </c>
      <c r="B134">
        <v>26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12">
      <c r="A135" t="s">
        <v>6</v>
      </c>
      <c r="B135">
        <v>27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12">
      <c r="A136" t="s">
        <v>6</v>
      </c>
      <c r="B136">
        <v>28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12">
      <c r="A137" t="s">
        <v>6</v>
      </c>
      <c r="B137">
        <v>29</v>
      </c>
      <c r="C137">
        <v>-0.50887700000000002</v>
      </c>
      <c r="D137">
        <v>-40.9953</v>
      </c>
      <c r="E137">
        <v>178.32900000000001</v>
      </c>
      <c r="F137">
        <v>-0.94901000000000002</v>
      </c>
      <c r="G137">
        <v>2.1976399999999998</v>
      </c>
      <c r="H137">
        <v>107.80500000000001</v>
      </c>
    </row>
    <row r="138" spans="1:12">
      <c r="A138" t="s">
        <v>6</v>
      </c>
      <c r="B138">
        <v>30</v>
      </c>
      <c r="C138">
        <v>-0.29526599999999997</v>
      </c>
      <c r="D138">
        <v>-41.086199999999998</v>
      </c>
      <c r="E138">
        <v>178.65700000000001</v>
      </c>
      <c r="F138">
        <v>-0.94820499999999996</v>
      </c>
      <c r="G138">
        <v>2.20872</v>
      </c>
      <c r="H138">
        <v>107.648</v>
      </c>
      <c r="L138">
        <f t="shared" si="12"/>
        <v>32.352000000000004</v>
      </c>
    </row>
    <row r="139" spans="1:12">
      <c r="A139" t="s">
        <v>6</v>
      </c>
      <c r="B139">
        <v>31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12">
      <c r="A140" t="s">
        <v>6</v>
      </c>
      <c r="B140">
        <v>32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12">
      <c r="A141" t="s">
        <v>6</v>
      </c>
      <c r="B141">
        <v>33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12">
      <c r="A142" t="s">
        <v>6</v>
      </c>
      <c r="B142">
        <v>34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12">
      <c r="A143" t="s">
        <v>6</v>
      </c>
      <c r="B143">
        <v>35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12">
      <c r="A144" t="s">
        <v>6</v>
      </c>
      <c r="B144">
        <v>36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12">
      <c r="A145" t="s">
        <v>6</v>
      </c>
      <c r="B145">
        <v>37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12">
      <c r="A146" t="s">
        <v>6</v>
      </c>
      <c r="B146">
        <v>38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12">
      <c r="A147" t="s">
        <v>6</v>
      </c>
      <c r="B147">
        <v>39</v>
      </c>
      <c r="C147">
        <v>-0.42835099999999998</v>
      </c>
      <c r="D147">
        <v>-42.209099999999999</v>
      </c>
      <c r="E147">
        <v>179.21100000000001</v>
      </c>
      <c r="F147">
        <v>1.0057100000000001</v>
      </c>
      <c r="G147">
        <v>3.92787</v>
      </c>
      <c r="H147">
        <v>146.428</v>
      </c>
      <c r="L147">
        <f t="shared" si="12"/>
        <v>43.572000000000003</v>
      </c>
    </row>
    <row r="148" spans="1:12">
      <c r="A148" t="s">
        <v>6</v>
      </c>
      <c r="B148">
        <v>40</v>
      </c>
      <c r="C148">
        <v>-0.65628900000000001</v>
      </c>
      <c r="D148">
        <v>-42.4086</v>
      </c>
      <c r="E148">
        <v>178.96799999999999</v>
      </c>
      <c r="F148">
        <v>0.99669600000000003</v>
      </c>
      <c r="G148">
        <v>3.9438499999999999</v>
      </c>
      <c r="H148">
        <v>145.863</v>
      </c>
      <c r="L148">
        <f t="shared" si="12"/>
        <v>44.137</v>
      </c>
    </row>
    <row r="149" spans="1:12">
      <c r="A149" t="s">
        <v>6</v>
      </c>
      <c r="B149">
        <v>41</v>
      </c>
      <c r="C149">
        <v>0.10853599999999999</v>
      </c>
      <c r="D149">
        <v>-42.571800000000003</v>
      </c>
      <c r="E149">
        <v>179.84</v>
      </c>
      <c r="F149">
        <v>0.87676399999999999</v>
      </c>
      <c r="G149">
        <v>4.3180100000000001</v>
      </c>
      <c r="H149">
        <v>153.726</v>
      </c>
      <c r="L149">
        <f t="shared" si="12"/>
        <v>46.274000000000001</v>
      </c>
    </row>
    <row r="150" spans="1:12">
      <c r="A150" t="s">
        <v>6</v>
      </c>
      <c r="B150">
        <v>42</v>
      </c>
      <c r="C150">
        <v>2.4946100000000002</v>
      </c>
      <c r="D150">
        <v>41.963799999999999</v>
      </c>
      <c r="E150">
        <v>176.45400000000001</v>
      </c>
      <c r="F150">
        <v>1.3208200000000001</v>
      </c>
      <c r="G150">
        <v>4.3576499999999996</v>
      </c>
      <c r="H150">
        <v>153.36699999999999</v>
      </c>
      <c r="L150">
        <f t="shared" si="12"/>
        <v>46.63300000000001</v>
      </c>
    </row>
    <row r="151" spans="1:12">
      <c r="A151" t="s">
        <v>6</v>
      </c>
      <c r="B151">
        <v>43</v>
      </c>
      <c r="C151">
        <v>2.6386099999999999</v>
      </c>
      <c r="D151">
        <v>39.317599999999999</v>
      </c>
      <c r="E151">
        <v>176.18700000000001</v>
      </c>
      <c r="F151">
        <v>4.0781099999999997</v>
      </c>
      <c r="G151">
        <v>6.5406199999999997</v>
      </c>
      <c r="H151">
        <v>196.57900000000001</v>
      </c>
      <c r="L151">
        <f t="shared" si="12"/>
        <v>53.420999999999992</v>
      </c>
    </row>
    <row r="152" spans="1:12">
      <c r="A152" t="s">
        <v>6</v>
      </c>
      <c r="B152">
        <v>44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12">
      <c r="A153" t="s">
        <v>6</v>
      </c>
      <c r="B153">
        <v>45</v>
      </c>
    </row>
    <row r="154" spans="1:12">
      <c r="A154" t="s">
        <v>6</v>
      </c>
      <c r="B154">
        <v>46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12">
      <c r="A155" t="s">
        <v>6</v>
      </c>
      <c r="B155">
        <v>47</v>
      </c>
    </row>
    <row r="156" spans="1:12">
      <c r="A156" t="s">
        <v>6</v>
      </c>
      <c r="B156">
        <v>48</v>
      </c>
    </row>
    <row r="157" spans="1:12">
      <c r="A157" t="s">
        <v>6</v>
      </c>
      <c r="B157">
        <v>49</v>
      </c>
    </row>
    <row r="158" spans="1:12">
      <c r="A158" t="s">
        <v>6</v>
      </c>
      <c r="B158">
        <v>50</v>
      </c>
    </row>
    <row r="160" spans="1:12">
      <c r="A160" t="s">
        <v>66</v>
      </c>
    </row>
    <row r="161" spans="1:12">
      <c r="F161" t="s">
        <v>16</v>
      </c>
      <c r="G161" t="s">
        <v>17</v>
      </c>
      <c r="H161" t="s">
        <v>18</v>
      </c>
    </row>
    <row r="162" spans="1:12">
      <c r="A162" t="s">
        <v>6</v>
      </c>
      <c r="B162">
        <v>1</v>
      </c>
    </row>
    <row r="163" spans="1:12">
      <c r="A163" t="s">
        <v>6</v>
      </c>
      <c r="B163">
        <v>2</v>
      </c>
    </row>
    <row r="164" spans="1:12">
      <c r="A164" t="s">
        <v>6</v>
      </c>
      <c r="B164">
        <v>3</v>
      </c>
    </row>
    <row r="165" spans="1:12">
      <c r="A165" t="s">
        <v>6</v>
      </c>
      <c r="B165">
        <v>4</v>
      </c>
      <c r="C165">
        <v>0.51660300000000003</v>
      </c>
      <c r="D165">
        <v>-2.1740400000000002</v>
      </c>
      <c r="E165">
        <v>177.75299999999999</v>
      </c>
      <c r="F165">
        <v>-1.60253</v>
      </c>
      <c r="G165">
        <v>-1.4547600000000001</v>
      </c>
      <c r="H165">
        <v>41.134999999999998</v>
      </c>
      <c r="L165">
        <f>J6-H165</f>
        <v>-1.134999999999998</v>
      </c>
    </row>
    <row r="166" spans="1:12">
      <c r="A166" t="s">
        <v>6</v>
      </c>
      <c r="B166">
        <v>5</v>
      </c>
      <c r="C166">
        <v>0.45504899999999998</v>
      </c>
      <c r="D166">
        <v>-1.9854400000000001</v>
      </c>
      <c r="E166">
        <v>177.358</v>
      </c>
      <c r="F166">
        <v>-2.3845100000000001</v>
      </c>
      <c r="G166">
        <v>-1.21539</v>
      </c>
      <c r="H166">
        <v>46.3733</v>
      </c>
      <c r="L166">
        <f t="shared" ref="L166:L205" si="13">J7-H166</f>
        <v>-1.3733000000000004</v>
      </c>
    </row>
    <row r="167" spans="1:12">
      <c r="A167" t="s">
        <v>6</v>
      </c>
      <c r="B167">
        <v>6</v>
      </c>
      <c r="C167">
        <v>0.45467600000000002</v>
      </c>
      <c r="D167">
        <v>-1.95214</v>
      </c>
      <c r="E167">
        <v>177.42099999999999</v>
      </c>
      <c r="F167">
        <v>-2.3822800000000002</v>
      </c>
      <c r="G167">
        <v>-1.2110300000000001</v>
      </c>
      <c r="H167">
        <v>46.366399999999999</v>
      </c>
      <c r="L167">
        <f t="shared" si="13"/>
        <v>-1.3663999999999987</v>
      </c>
    </row>
    <row r="168" spans="1:12">
      <c r="A168" t="s">
        <v>6</v>
      </c>
      <c r="B168">
        <v>7</v>
      </c>
      <c r="C168">
        <v>0.37153700000000001</v>
      </c>
      <c r="D168">
        <v>-2.79433</v>
      </c>
      <c r="E168">
        <v>177.27600000000001</v>
      </c>
      <c r="F168">
        <v>-1.83518</v>
      </c>
      <c r="G168">
        <v>-0.99636999999999998</v>
      </c>
      <c r="H168">
        <v>51.420499999999997</v>
      </c>
      <c r="L168">
        <f t="shared" si="13"/>
        <v>-1.420499999999997</v>
      </c>
    </row>
    <row r="169" spans="1:12">
      <c r="A169" t="s">
        <v>6</v>
      </c>
      <c r="B169">
        <v>8</v>
      </c>
      <c r="C169">
        <v>0.37129899999999999</v>
      </c>
      <c r="D169">
        <v>-2.60134</v>
      </c>
      <c r="E169">
        <v>177.35</v>
      </c>
      <c r="F169">
        <v>-1.8274300000000001</v>
      </c>
      <c r="G169">
        <v>-0.97839600000000004</v>
      </c>
      <c r="H169">
        <v>51.420400000000001</v>
      </c>
      <c r="L169">
        <f t="shared" si="13"/>
        <v>-1.4204000000000008</v>
      </c>
    </row>
    <row r="170" spans="1:12">
      <c r="A170" t="s">
        <v>6</v>
      </c>
      <c r="B170">
        <v>9</v>
      </c>
      <c r="C170">
        <v>0.27759600000000001</v>
      </c>
      <c r="D170">
        <v>-2.3588200000000001</v>
      </c>
      <c r="E170">
        <v>177.16499999999999</v>
      </c>
      <c r="F170">
        <v>-1.0658399999999999</v>
      </c>
      <c r="G170">
        <v>-0.721356</v>
      </c>
      <c r="H170">
        <v>56.726500000000001</v>
      </c>
      <c r="L170">
        <f t="shared" si="13"/>
        <v>-1.7265000000000015</v>
      </c>
    </row>
    <row r="171" spans="1:12">
      <c r="A171" t="s">
        <v>6</v>
      </c>
      <c r="B171">
        <v>10</v>
      </c>
      <c r="C171">
        <v>0.232793</v>
      </c>
      <c r="D171">
        <v>-2.5224799999999998</v>
      </c>
      <c r="E171">
        <v>176.81700000000001</v>
      </c>
      <c r="F171">
        <v>-1.06917</v>
      </c>
      <c r="G171">
        <v>-0.72934399999999999</v>
      </c>
      <c r="H171">
        <v>56.683399999999999</v>
      </c>
      <c r="L171">
        <f t="shared" si="13"/>
        <v>-1.6833999999999989</v>
      </c>
    </row>
    <row r="172" spans="1:12">
      <c r="A172" t="s">
        <v>6</v>
      </c>
      <c r="B172">
        <v>11</v>
      </c>
      <c r="C172">
        <v>0.40789500000000001</v>
      </c>
      <c r="D172">
        <v>4.4258100000000002E-2</v>
      </c>
      <c r="E172">
        <v>177.251</v>
      </c>
      <c r="F172">
        <v>-1.0765</v>
      </c>
      <c r="G172">
        <v>-0.50597999999999999</v>
      </c>
      <c r="H172">
        <v>61.901000000000003</v>
      </c>
      <c r="L172">
        <f t="shared" si="13"/>
        <v>-1.9010000000000034</v>
      </c>
    </row>
    <row r="173" spans="1:12">
      <c r="A173" t="s">
        <v>6</v>
      </c>
      <c r="B173">
        <v>12</v>
      </c>
      <c r="C173">
        <v>0.41813400000000001</v>
      </c>
      <c r="D173">
        <v>-0.147703</v>
      </c>
      <c r="E173">
        <v>177.25399999999999</v>
      </c>
      <c r="F173">
        <v>-1.0717300000000001</v>
      </c>
      <c r="G173">
        <v>-0.50901099999999999</v>
      </c>
      <c r="H173">
        <v>61.848199999999999</v>
      </c>
      <c r="L173">
        <f t="shared" si="13"/>
        <v>-1.8481999999999985</v>
      </c>
    </row>
    <row r="174" spans="1:12">
      <c r="A174" t="s">
        <v>6</v>
      </c>
      <c r="B174">
        <v>13</v>
      </c>
      <c r="C174">
        <v>0.31134800000000001</v>
      </c>
      <c r="D174">
        <v>-2.3862299999999999</v>
      </c>
      <c r="E174">
        <v>177.071</v>
      </c>
      <c r="F174">
        <v>-1.1156999999999999</v>
      </c>
      <c r="G174">
        <v>-0.27845999999999999</v>
      </c>
      <c r="H174">
        <v>66.974699999999999</v>
      </c>
      <c r="L174">
        <f t="shared" si="13"/>
        <v>-1.9746999999999986</v>
      </c>
    </row>
    <row r="175" spans="1:12">
      <c r="A175" t="s">
        <v>6</v>
      </c>
      <c r="B175">
        <v>14</v>
      </c>
      <c r="C175">
        <v>0.34658800000000001</v>
      </c>
      <c r="D175">
        <v>-2.1008300000000002</v>
      </c>
      <c r="E175">
        <v>176.905</v>
      </c>
      <c r="F175">
        <v>-1.2637400000000001</v>
      </c>
      <c r="G175">
        <v>6.1196800000000003E-2</v>
      </c>
      <c r="H175">
        <v>67.012299999999996</v>
      </c>
      <c r="L175">
        <f t="shared" si="13"/>
        <v>-2.0122999999999962</v>
      </c>
    </row>
    <row r="176" spans="1:12">
      <c r="A176" t="s">
        <v>6</v>
      </c>
      <c r="B176">
        <v>15</v>
      </c>
      <c r="C176">
        <v>0.303346</v>
      </c>
      <c r="D176">
        <v>-3.0454400000000001</v>
      </c>
      <c r="E176">
        <v>176.18799999999999</v>
      </c>
      <c r="F176">
        <v>-0.495224</v>
      </c>
      <c r="G176">
        <v>1.35019E-3</v>
      </c>
      <c r="H176">
        <v>71.981700000000004</v>
      </c>
      <c r="L176">
        <f t="shared" si="13"/>
        <v>-1.9817000000000036</v>
      </c>
    </row>
    <row r="177" spans="1:12">
      <c r="A177" t="s">
        <v>6</v>
      </c>
      <c r="B177">
        <v>16</v>
      </c>
      <c r="C177">
        <v>0.29305199999999998</v>
      </c>
      <c r="D177">
        <v>-2.9710100000000002</v>
      </c>
      <c r="E177">
        <v>176.03299999999999</v>
      </c>
      <c r="F177">
        <v>-0.48979200000000001</v>
      </c>
      <c r="G177">
        <v>5.1461199999999997E-3</v>
      </c>
      <c r="H177">
        <v>71.969300000000004</v>
      </c>
      <c r="L177">
        <f t="shared" si="13"/>
        <v>-1.969300000000004</v>
      </c>
    </row>
    <row r="178" spans="1:12">
      <c r="A178" t="s">
        <v>6</v>
      </c>
      <c r="B178">
        <v>17</v>
      </c>
      <c r="C178">
        <v>0.193189</v>
      </c>
      <c r="D178">
        <v>-3.5772300000000001</v>
      </c>
      <c r="E178">
        <v>175.483</v>
      </c>
      <c r="F178">
        <v>-0.80803400000000003</v>
      </c>
      <c r="G178">
        <v>0.388096</v>
      </c>
      <c r="H178">
        <v>82.257599999999996</v>
      </c>
      <c r="L178">
        <f t="shared" si="13"/>
        <v>-2.2575999999999965</v>
      </c>
    </row>
    <row r="179" spans="1:12">
      <c r="A179" t="s">
        <v>6</v>
      </c>
      <c r="B179">
        <v>18</v>
      </c>
      <c r="C179">
        <v>0.21496299999999999</v>
      </c>
      <c r="D179">
        <v>-3.8123200000000002</v>
      </c>
      <c r="E179">
        <v>175.44300000000001</v>
      </c>
      <c r="F179">
        <v>-0.81676899999999997</v>
      </c>
      <c r="G179">
        <v>0.39257399999999998</v>
      </c>
      <c r="H179">
        <v>82.174099999999996</v>
      </c>
      <c r="L179">
        <f t="shared" si="13"/>
        <v>-2.1740999999999957</v>
      </c>
    </row>
    <row r="180" spans="1:12">
      <c r="A180" t="s">
        <v>6</v>
      </c>
      <c r="B180">
        <v>19</v>
      </c>
      <c r="C180">
        <v>7.5473100000000001E-2</v>
      </c>
      <c r="D180">
        <v>-6.7068899999999996</v>
      </c>
      <c r="E180">
        <v>178.31299999999999</v>
      </c>
      <c r="F180">
        <v>2.7183800000000001E-2</v>
      </c>
      <c r="G180">
        <v>0.93608499999999994</v>
      </c>
      <c r="H180">
        <v>92.648499999999999</v>
      </c>
      <c r="L180">
        <f t="shared" si="13"/>
        <v>-2.6484999999999985</v>
      </c>
    </row>
    <row r="181" spans="1:12">
      <c r="A181" t="s">
        <v>6</v>
      </c>
      <c r="B181">
        <v>20</v>
      </c>
      <c r="C181">
        <v>7.5165499999999996E-2</v>
      </c>
      <c r="D181">
        <v>-6.4775700000000001</v>
      </c>
      <c r="E181">
        <v>178.809</v>
      </c>
      <c r="F181">
        <v>2.2387199999999999E-2</v>
      </c>
      <c r="G181">
        <v>0.941828</v>
      </c>
      <c r="H181">
        <v>92.629099999999994</v>
      </c>
      <c r="L181">
        <f t="shared" si="13"/>
        <v>-2.629099999999994</v>
      </c>
    </row>
    <row r="182" spans="1:12">
      <c r="A182" t="s">
        <v>6</v>
      </c>
      <c r="B182">
        <v>21</v>
      </c>
      <c r="C182">
        <v>0.12703999999999999</v>
      </c>
      <c r="D182">
        <v>-3.4464000000000001</v>
      </c>
      <c r="E182">
        <v>176.41</v>
      </c>
      <c r="F182">
        <v>-6.7940600000000004E-2</v>
      </c>
      <c r="G182">
        <v>1.3094600000000001</v>
      </c>
      <c r="H182">
        <v>102.86499999999999</v>
      </c>
      <c r="L182">
        <f t="shared" si="13"/>
        <v>-2.8649999999999949</v>
      </c>
    </row>
    <row r="183" spans="1:12">
      <c r="A183" t="s">
        <v>6</v>
      </c>
      <c r="B183">
        <v>22</v>
      </c>
      <c r="C183">
        <v>0.155501</v>
      </c>
      <c r="D183">
        <v>-2.5315400000000001</v>
      </c>
      <c r="E183">
        <v>176.69800000000001</v>
      </c>
      <c r="F183">
        <v>-5.8155199999999997E-2</v>
      </c>
      <c r="G183">
        <v>1.33436</v>
      </c>
      <c r="H183">
        <v>102.795</v>
      </c>
      <c r="L183">
        <f t="shared" si="13"/>
        <v>-2.7950000000000017</v>
      </c>
    </row>
    <row r="184" spans="1:12">
      <c r="A184" t="s">
        <v>6</v>
      </c>
      <c r="B184">
        <v>23</v>
      </c>
      <c r="C184">
        <v>0.67192399999999997</v>
      </c>
      <c r="D184">
        <v>-0.24948300000000001</v>
      </c>
      <c r="E184">
        <v>179.50299999999999</v>
      </c>
      <c r="F184">
        <v>0.20511599999999999</v>
      </c>
      <c r="G184">
        <v>1.8698600000000001</v>
      </c>
      <c r="H184">
        <v>113.586</v>
      </c>
      <c r="L184">
        <f t="shared" si="13"/>
        <v>-3.5859999999999985</v>
      </c>
    </row>
    <row r="185" spans="1:12">
      <c r="A185" t="s">
        <v>6</v>
      </c>
      <c r="B185">
        <v>24</v>
      </c>
      <c r="C185">
        <v>0.66417400000000004</v>
      </c>
      <c r="D185">
        <v>-0.17577499999999999</v>
      </c>
      <c r="E185">
        <v>179.65100000000001</v>
      </c>
      <c r="F185">
        <v>0.20563999999999999</v>
      </c>
      <c r="G185">
        <v>1.8711500000000001</v>
      </c>
      <c r="H185">
        <v>113.48099999999999</v>
      </c>
      <c r="L185">
        <f t="shared" si="13"/>
        <v>-3.4809999999999945</v>
      </c>
    </row>
    <row r="186" spans="1:12">
      <c r="A186" t="s">
        <v>6</v>
      </c>
      <c r="B186">
        <v>25</v>
      </c>
      <c r="C186">
        <v>6.9118499999999999E-2</v>
      </c>
      <c r="D186">
        <v>-3.0188799999999998</v>
      </c>
      <c r="E186">
        <v>171.994</v>
      </c>
      <c r="F186">
        <v>0.42362499999999997</v>
      </c>
      <c r="G186">
        <v>2.2269899999999998</v>
      </c>
      <c r="H186">
        <v>124.187</v>
      </c>
      <c r="L186">
        <f t="shared" si="13"/>
        <v>-4.1869999999999976</v>
      </c>
    </row>
    <row r="187" spans="1:12">
      <c r="A187" t="s">
        <v>6</v>
      </c>
      <c r="B187">
        <v>26</v>
      </c>
      <c r="C187">
        <v>6.0942299999999998E-2</v>
      </c>
      <c r="D187">
        <v>-2.7126399999999999</v>
      </c>
      <c r="E187">
        <v>172.34299999999999</v>
      </c>
      <c r="F187">
        <v>0.42896499999999999</v>
      </c>
      <c r="G187">
        <v>2.2289599999999998</v>
      </c>
      <c r="H187">
        <v>124.291</v>
      </c>
      <c r="L187">
        <f t="shared" si="13"/>
        <v>-4.2909999999999968</v>
      </c>
    </row>
    <row r="188" spans="1:12">
      <c r="A188" t="s">
        <v>6</v>
      </c>
      <c r="B188">
        <v>27</v>
      </c>
      <c r="C188">
        <v>0.27374399999999999</v>
      </c>
      <c r="D188">
        <v>4.6753999999999998</v>
      </c>
      <c r="E188">
        <v>-176.33199999999999</v>
      </c>
      <c r="F188">
        <v>2.10494</v>
      </c>
      <c r="G188">
        <v>2.7814299999999998</v>
      </c>
      <c r="H188">
        <v>134.16399999999999</v>
      </c>
      <c r="L188">
        <f t="shared" si="13"/>
        <v>-4.1639999999999873</v>
      </c>
    </row>
    <row r="189" spans="1:12">
      <c r="A189" t="s">
        <v>6</v>
      </c>
      <c r="B189">
        <v>28</v>
      </c>
      <c r="C189">
        <v>0.275806</v>
      </c>
      <c r="D189">
        <v>5.0222199999999999</v>
      </c>
      <c r="E189">
        <v>-175.76599999999999</v>
      </c>
      <c r="F189">
        <v>2.0972900000000001</v>
      </c>
      <c r="G189">
        <v>2.7838699999999998</v>
      </c>
      <c r="H189">
        <v>134.041</v>
      </c>
      <c r="L189">
        <f t="shared" si="13"/>
        <v>-4.0409999999999968</v>
      </c>
    </row>
    <row r="190" spans="1:12">
      <c r="A190" t="s">
        <v>6</v>
      </c>
      <c r="B190">
        <v>29</v>
      </c>
      <c r="C190">
        <v>0.28625800000000001</v>
      </c>
      <c r="D190">
        <v>-6.8261200000000004</v>
      </c>
      <c r="E190">
        <v>175.72499999999999</v>
      </c>
      <c r="F190">
        <v>1.6483399999999999</v>
      </c>
      <c r="G190">
        <v>3.0605099999999998</v>
      </c>
      <c r="H190">
        <v>144.68600000000001</v>
      </c>
      <c r="L190">
        <f t="shared" si="13"/>
        <v>-4.686000000000007</v>
      </c>
    </row>
    <row r="191" spans="1:12">
      <c r="A191" t="s">
        <v>6</v>
      </c>
      <c r="B191">
        <v>30</v>
      </c>
      <c r="C191">
        <v>0.40417199999999998</v>
      </c>
      <c r="D191">
        <v>-7.5849399999999996</v>
      </c>
      <c r="E191">
        <v>176.91200000000001</v>
      </c>
      <c r="F191">
        <v>1.64069</v>
      </c>
      <c r="G191">
        <v>3.0786899999999999</v>
      </c>
      <c r="H191">
        <v>144.50200000000001</v>
      </c>
      <c r="L191">
        <f t="shared" si="13"/>
        <v>-4.5020000000000095</v>
      </c>
    </row>
    <row r="192" spans="1:12">
      <c r="A192" t="s">
        <v>6</v>
      </c>
      <c r="B192">
        <v>31</v>
      </c>
      <c r="C192">
        <v>-7.3162500000000005E-2</v>
      </c>
      <c r="D192">
        <v>-5.9433600000000002</v>
      </c>
      <c r="E192">
        <v>171.547</v>
      </c>
      <c r="F192">
        <v>2.2616200000000002</v>
      </c>
      <c r="G192">
        <v>3.4310399999999999</v>
      </c>
      <c r="H192">
        <v>155.53</v>
      </c>
      <c r="L192">
        <f t="shared" si="13"/>
        <v>-5.5300000000000011</v>
      </c>
    </row>
    <row r="193" spans="1:12">
      <c r="A193" t="s">
        <v>6</v>
      </c>
      <c r="B193">
        <v>32</v>
      </c>
      <c r="C193">
        <v>-7.7876100000000004E-2</v>
      </c>
      <c r="D193">
        <v>-6.0252299999999996</v>
      </c>
      <c r="E193">
        <v>171.464</v>
      </c>
      <c r="F193">
        <v>2.2675700000000001</v>
      </c>
      <c r="G193">
        <v>3.4307400000000001</v>
      </c>
      <c r="H193">
        <v>155.54499999999999</v>
      </c>
      <c r="L193">
        <f t="shared" si="13"/>
        <v>-5.5449999999999875</v>
      </c>
    </row>
    <row r="194" spans="1:12">
      <c r="A194" t="s">
        <v>6</v>
      </c>
      <c r="B194">
        <v>33</v>
      </c>
      <c r="C194">
        <v>-5.3200699999999997E-2</v>
      </c>
      <c r="D194">
        <v>-4.6681299999999997</v>
      </c>
      <c r="E194">
        <v>171.03200000000001</v>
      </c>
      <c r="F194">
        <v>3.7398699999999998</v>
      </c>
      <c r="G194">
        <v>3.98671</v>
      </c>
      <c r="H194">
        <v>165.67</v>
      </c>
      <c r="L194">
        <f t="shared" si="13"/>
        <v>-5.6699999999999875</v>
      </c>
    </row>
    <row r="195" spans="1:12">
      <c r="A195" t="s">
        <v>6</v>
      </c>
      <c r="B195">
        <v>34</v>
      </c>
      <c r="C195">
        <v>-5.60844E-2</v>
      </c>
      <c r="D195">
        <v>-4.6566099999999997</v>
      </c>
      <c r="E195">
        <v>171.31299999999999</v>
      </c>
      <c r="F195">
        <v>3.74722</v>
      </c>
      <c r="G195">
        <v>3.9912100000000001</v>
      </c>
      <c r="H195">
        <v>165.773</v>
      </c>
      <c r="L195">
        <f t="shared" si="13"/>
        <v>-5.7729999999999961</v>
      </c>
    </row>
    <row r="196" spans="1:12">
      <c r="A196" t="s">
        <v>6</v>
      </c>
      <c r="B196">
        <v>35</v>
      </c>
      <c r="C196">
        <v>7.2286699999999995E-2</v>
      </c>
      <c r="D196">
        <v>1.48485</v>
      </c>
      <c r="E196">
        <v>-170.89699999999999</v>
      </c>
      <c r="F196">
        <v>2.98325</v>
      </c>
      <c r="G196">
        <v>4.4683999999999999</v>
      </c>
      <c r="H196">
        <v>175.58799999999999</v>
      </c>
      <c r="L196">
        <f t="shared" si="13"/>
        <v>-5.5879999999999939</v>
      </c>
    </row>
    <row r="197" spans="1:12">
      <c r="A197" t="s">
        <v>6</v>
      </c>
      <c r="B197">
        <v>36</v>
      </c>
      <c r="C197">
        <v>-6.3492000000000007E-2</v>
      </c>
      <c r="D197">
        <v>-4.2408299999999999</v>
      </c>
      <c r="E197">
        <v>168.357</v>
      </c>
      <c r="F197">
        <v>3.6564700000000001</v>
      </c>
      <c r="G197">
        <v>4.3452200000000003</v>
      </c>
      <c r="H197">
        <v>176.12700000000001</v>
      </c>
      <c r="L197">
        <f t="shared" si="13"/>
        <v>-6.1270000000000095</v>
      </c>
    </row>
    <row r="198" spans="1:12">
      <c r="A198" t="s">
        <v>6</v>
      </c>
      <c r="B198">
        <v>37</v>
      </c>
      <c r="C198">
        <v>3.0464399999999999E-2</v>
      </c>
      <c r="D198">
        <v>1.3329500000000001</v>
      </c>
      <c r="E198">
        <v>179.49700000000001</v>
      </c>
      <c r="F198">
        <v>5.5433000000000003</v>
      </c>
      <c r="G198">
        <v>4.8150399999999998</v>
      </c>
      <c r="H198">
        <v>187.00700000000001</v>
      </c>
      <c r="L198">
        <f t="shared" si="13"/>
        <v>-7.007000000000005</v>
      </c>
    </row>
    <row r="199" spans="1:12">
      <c r="A199" t="s">
        <v>6</v>
      </c>
      <c r="B199">
        <v>38</v>
      </c>
      <c r="C199">
        <v>3.0464399999999999E-2</v>
      </c>
      <c r="D199">
        <v>1.3329500000000001</v>
      </c>
      <c r="E199">
        <v>179.49700000000001</v>
      </c>
      <c r="F199">
        <v>5.5433000000000003</v>
      </c>
      <c r="G199">
        <v>4.8150399999999998</v>
      </c>
      <c r="H199">
        <v>187.00700000000001</v>
      </c>
      <c r="L199">
        <f t="shared" si="13"/>
        <v>-7.007000000000005</v>
      </c>
    </row>
    <row r="200" spans="1:12">
      <c r="A200" t="s">
        <v>6</v>
      </c>
      <c r="B200">
        <v>39</v>
      </c>
      <c r="C200">
        <v>0.43884800000000002</v>
      </c>
      <c r="D200">
        <v>-9.8480699999999999</v>
      </c>
      <c r="E200">
        <v>-178.012</v>
      </c>
      <c r="F200">
        <v>5.0616199999999996</v>
      </c>
      <c r="G200">
        <v>5.1388499999999997</v>
      </c>
      <c r="H200">
        <v>196.49100000000001</v>
      </c>
      <c r="L200">
        <f t="shared" si="13"/>
        <v>-6.4910000000000139</v>
      </c>
    </row>
    <row r="201" spans="1:12">
      <c r="A201" t="s">
        <v>6</v>
      </c>
      <c r="B201">
        <v>40</v>
      </c>
      <c r="C201">
        <v>0.28248200000000001</v>
      </c>
      <c r="D201">
        <v>-10.206899999999999</v>
      </c>
      <c r="E201">
        <v>-178.523</v>
      </c>
      <c r="F201">
        <v>5.0428899999999999</v>
      </c>
      <c r="G201">
        <v>5.1553699999999996</v>
      </c>
      <c r="H201">
        <v>196.02</v>
      </c>
      <c r="L201">
        <f t="shared" si="13"/>
        <v>-6.0200000000000102</v>
      </c>
    </row>
    <row r="202" spans="1:12">
      <c r="A202" t="s">
        <v>6</v>
      </c>
      <c r="B202">
        <v>41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12">
      <c r="A203" t="s">
        <v>6</v>
      </c>
      <c r="B203">
        <v>42</v>
      </c>
      <c r="C203">
        <v>1.0472999999999999</v>
      </c>
      <c r="D203">
        <v>9.8138900000000007</v>
      </c>
      <c r="E203">
        <v>175.32300000000001</v>
      </c>
      <c r="F203">
        <v>5.1675700000000004</v>
      </c>
      <c r="G203">
        <v>5.6026199999999999</v>
      </c>
      <c r="H203">
        <v>206.08600000000001</v>
      </c>
      <c r="L203">
        <f t="shared" si="13"/>
        <v>-6.0860000000000127</v>
      </c>
    </row>
    <row r="204" spans="1:12">
      <c r="A204" t="s">
        <v>6</v>
      </c>
      <c r="B204">
        <v>43</v>
      </c>
      <c r="C204">
        <v>0.57290399999999997</v>
      </c>
      <c r="D204">
        <v>-3.7414700000000001</v>
      </c>
      <c r="E204">
        <v>-171.60300000000001</v>
      </c>
      <c r="F204">
        <v>9.74282</v>
      </c>
      <c r="G204">
        <v>8.0947300000000002</v>
      </c>
      <c r="H204">
        <v>260.86799999999999</v>
      </c>
      <c r="L204">
        <f t="shared" si="13"/>
        <v>-10.867999999999995</v>
      </c>
    </row>
    <row r="205" spans="1:12">
      <c r="A205" t="s">
        <v>6</v>
      </c>
      <c r="B205">
        <v>44</v>
      </c>
      <c r="C205">
        <v>0.125637</v>
      </c>
      <c r="D205">
        <v>3.4687800000000002</v>
      </c>
      <c r="E205">
        <v>-177.78800000000001</v>
      </c>
      <c r="F205">
        <v>9.7537000000000003</v>
      </c>
      <c r="G205">
        <v>7.9192799999999997</v>
      </c>
      <c r="H205">
        <v>260.35399999999998</v>
      </c>
      <c r="L205">
        <f t="shared" si="13"/>
        <v>-10.353999999999985</v>
      </c>
    </row>
    <row r="206" spans="1:12">
      <c r="A206" t="s">
        <v>6</v>
      </c>
      <c r="B206">
        <v>45</v>
      </c>
    </row>
    <row r="207" spans="1:12">
      <c r="A207" s="16" t="s">
        <v>6</v>
      </c>
      <c r="B207" s="16">
        <v>46</v>
      </c>
      <c r="C207" s="16">
        <v>0.125637</v>
      </c>
      <c r="D207" s="16">
        <v>3.4687800000000002</v>
      </c>
      <c r="E207" s="16">
        <v>-177.78800000000001</v>
      </c>
      <c r="F207" s="16">
        <v>9.7537000000000003</v>
      </c>
      <c r="G207" s="16">
        <v>7.9192799999999997</v>
      </c>
      <c r="H207" s="16">
        <v>260.35399999999998</v>
      </c>
      <c r="I207" s="16"/>
      <c r="J207" s="16"/>
      <c r="K207" s="16"/>
      <c r="L207" s="16"/>
    </row>
    <row r="208" spans="1:12">
      <c r="A208" t="s">
        <v>6</v>
      </c>
      <c r="B208">
        <v>47</v>
      </c>
    </row>
    <row r="209" spans="1:12">
      <c r="A209" t="s">
        <v>6</v>
      </c>
      <c r="B209">
        <v>48</v>
      </c>
    </row>
    <row r="210" spans="1:12">
      <c r="A210" t="s">
        <v>6</v>
      </c>
      <c r="B210">
        <v>49</v>
      </c>
    </row>
    <row r="211" spans="1:12">
      <c r="A211" t="s">
        <v>6</v>
      </c>
      <c r="B211">
        <v>50</v>
      </c>
    </row>
    <row r="213" spans="1:12">
      <c r="A213" t="s">
        <v>67</v>
      </c>
    </row>
    <row r="214" spans="1:12">
      <c r="F214" t="s">
        <v>16</v>
      </c>
      <c r="G214" t="s">
        <v>17</v>
      </c>
      <c r="H214" t="s">
        <v>18</v>
      </c>
    </row>
    <row r="215" spans="1:12">
      <c r="A215" t="s">
        <v>6</v>
      </c>
      <c r="B215">
        <v>1</v>
      </c>
    </row>
    <row r="216" spans="1:12">
      <c r="A216" t="s">
        <v>6</v>
      </c>
      <c r="B216">
        <v>2</v>
      </c>
    </row>
    <row r="217" spans="1:12">
      <c r="A217" t="s">
        <v>6</v>
      </c>
      <c r="B217">
        <v>3</v>
      </c>
      <c r="C217">
        <v>0.429587</v>
      </c>
      <c r="D217">
        <v>-2.16343</v>
      </c>
      <c r="E217">
        <v>176.11699999999999</v>
      </c>
      <c r="F217">
        <v>-0.88117100000000004</v>
      </c>
      <c r="G217">
        <v>-1.35643</v>
      </c>
      <c r="H217">
        <v>40.881599999999999</v>
      </c>
      <c r="L217">
        <f>J5-H217</f>
        <v>-0.88159999999999883</v>
      </c>
    </row>
    <row r="218" spans="1:12">
      <c r="A218" t="s">
        <v>6</v>
      </c>
      <c r="B218">
        <v>4</v>
      </c>
      <c r="C218">
        <v>0.485153</v>
      </c>
      <c r="D218">
        <v>-2.1920099999999998</v>
      </c>
      <c r="E218">
        <v>176</v>
      </c>
      <c r="F218">
        <v>-0.88459100000000002</v>
      </c>
      <c r="G218">
        <v>-1.3427100000000001</v>
      </c>
      <c r="H218">
        <v>40.713700000000003</v>
      </c>
      <c r="L218">
        <f t="shared" ref="L218:L264" si="14">J6-H218</f>
        <v>-0.71370000000000289</v>
      </c>
    </row>
    <row r="219" spans="1:12">
      <c r="A219" t="s">
        <v>6</v>
      </c>
      <c r="B219">
        <v>5</v>
      </c>
      <c r="C219">
        <v>0.41212300000000002</v>
      </c>
      <c r="D219">
        <v>-2.2699400000000001</v>
      </c>
      <c r="E219">
        <v>175.90100000000001</v>
      </c>
      <c r="F219">
        <v>-1.58592</v>
      </c>
      <c r="G219">
        <v>-1.09657</v>
      </c>
      <c r="H219">
        <v>45.773499999999999</v>
      </c>
      <c r="L219">
        <f t="shared" si="14"/>
        <v>-0.77349999999999852</v>
      </c>
    </row>
    <row r="220" spans="1:12">
      <c r="A220" t="s">
        <v>6</v>
      </c>
      <c r="B220">
        <v>6</v>
      </c>
      <c r="C220">
        <v>0.41217799999999999</v>
      </c>
      <c r="D220">
        <v>-2.2437499999999999</v>
      </c>
      <c r="E220">
        <v>175.983</v>
      </c>
      <c r="F220">
        <v>-1.5840399999999999</v>
      </c>
      <c r="G220">
        <v>-1.09213</v>
      </c>
      <c r="H220">
        <v>45.767400000000002</v>
      </c>
      <c r="L220">
        <f t="shared" si="14"/>
        <v>-0.76740000000000208</v>
      </c>
    </row>
    <row r="221" spans="1:12">
      <c r="A221" t="s">
        <v>6</v>
      </c>
      <c r="B221">
        <v>7</v>
      </c>
      <c r="C221">
        <v>0.36290299999999998</v>
      </c>
      <c r="D221">
        <v>-2.0416099999999999</v>
      </c>
      <c r="E221">
        <v>175.9</v>
      </c>
      <c r="F221">
        <v>-0.93537499999999996</v>
      </c>
      <c r="G221">
        <v>-0.85943400000000003</v>
      </c>
      <c r="H221">
        <v>50.671599999999998</v>
      </c>
      <c r="L221">
        <f t="shared" si="14"/>
        <v>-0.67159999999999798</v>
      </c>
    </row>
    <row r="222" spans="1:12">
      <c r="A222" t="s">
        <v>6</v>
      </c>
      <c r="B222">
        <v>8</v>
      </c>
      <c r="C222">
        <v>0.35905500000000001</v>
      </c>
      <c r="D222">
        <v>-1.8896999999999999</v>
      </c>
      <c r="E222">
        <v>175.99</v>
      </c>
      <c r="F222">
        <v>-0.92855100000000002</v>
      </c>
      <c r="G222">
        <v>-0.84271499999999999</v>
      </c>
      <c r="H222">
        <v>50.670299999999997</v>
      </c>
      <c r="L222">
        <f t="shared" si="14"/>
        <v>-0.67029999999999745</v>
      </c>
    </row>
    <row r="223" spans="1:12">
      <c r="A223" t="s">
        <v>6</v>
      </c>
      <c r="B223">
        <v>9</v>
      </c>
      <c r="C223">
        <v>0.27094299999999999</v>
      </c>
      <c r="D223">
        <v>-2.0406200000000001</v>
      </c>
      <c r="E223">
        <v>175.857</v>
      </c>
      <c r="F223">
        <v>-9.5700999999999994E-2</v>
      </c>
      <c r="G223">
        <v>-0.58487500000000003</v>
      </c>
      <c r="H223">
        <v>55.740400000000001</v>
      </c>
      <c r="L223">
        <f t="shared" si="14"/>
        <v>-0.74040000000000106</v>
      </c>
    </row>
    <row r="224" spans="1:12">
      <c r="A224" t="s">
        <v>6</v>
      </c>
      <c r="B224">
        <v>10</v>
      </c>
      <c r="C224">
        <v>0.22791400000000001</v>
      </c>
      <c r="D224">
        <v>-2.2045699999999999</v>
      </c>
      <c r="E224">
        <v>175.47800000000001</v>
      </c>
      <c r="F224">
        <v>-0.100366</v>
      </c>
      <c r="G224">
        <v>-0.59347099999999997</v>
      </c>
      <c r="H224">
        <v>55.695099999999996</v>
      </c>
      <c r="L224">
        <f t="shared" si="14"/>
        <v>-0.6950999999999965</v>
      </c>
    </row>
    <row r="225" spans="1:12">
      <c r="A225" t="s">
        <v>6</v>
      </c>
      <c r="B225">
        <v>11</v>
      </c>
      <c r="C225">
        <v>0.39738099999999998</v>
      </c>
      <c r="D225">
        <v>-0.337976</v>
      </c>
      <c r="E225">
        <v>176.05699999999999</v>
      </c>
      <c r="F225">
        <v>-2.9823499999999999E-2</v>
      </c>
      <c r="G225">
        <v>-0.36315700000000001</v>
      </c>
      <c r="H225">
        <v>60.683700000000002</v>
      </c>
      <c r="L225">
        <f t="shared" si="14"/>
        <v>-0.68370000000000175</v>
      </c>
    </row>
    <row r="226" spans="1:12">
      <c r="A226" t="s">
        <v>6</v>
      </c>
      <c r="B226">
        <v>12</v>
      </c>
      <c r="C226">
        <v>0.40953200000000001</v>
      </c>
      <c r="D226">
        <v>-0.548508</v>
      </c>
      <c r="E226">
        <v>176.036</v>
      </c>
      <c r="F226">
        <v>-2.4452600000000001E-2</v>
      </c>
      <c r="G226">
        <v>-0.36644900000000002</v>
      </c>
      <c r="H226">
        <v>60.630200000000002</v>
      </c>
      <c r="L226">
        <f t="shared" si="14"/>
        <v>-0.63020000000000209</v>
      </c>
    </row>
    <row r="227" spans="1:12">
      <c r="A227" t="s">
        <v>6</v>
      </c>
      <c r="B227">
        <v>13</v>
      </c>
      <c r="C227">
        <v>0.29326799999999997</v>
      </c>
      <c r="D227">
        <v>-2.2111800000000001</v>
      </c>
      <c r="E227">
        <v>175.89099999999999</v>
      </c>
      <c r="F227">
        <v>3.0931899999999998E-2</v>
      </c>
      <c r="G227">
        <v>-0.12877</v>
      </c>
      <c r="H227">
        <v>65.5929</v>
      </c>
      <c r="L227">
        <f t="shared" si="14"/>
        <v>-0.5929000000000002</v>
      </c>
    </row>
    <row r="228" spans="1:12">
      <c r="A228" t="s">
        <v>6</v>
      </c>
      <c r="B228">
        <v>14</v>
      </c>
      <c r="C228">
        <v>0.31863599999999997</v>
      </c>
      <c r="D228">
        <v>-2.0358999999999998</v>
      </c>
      <c r="E228">
        <v>176.23400000000001</v>
      </c>
      <c r="F228">
        <v>-0.120991</v>
      </c>
      <c r="G228">
        <v>0.214445</v>
      </c>
      <c r="H228">
        <v>65.642600000000002</v>
      </c>
      <c r="L228">
        <f t="shared" si="14"/>
        <v>-0.64260000000000161</v>
      </c>
    </row>
    <row r="229" spans="1:12">
      <c r="A229" t="s">
        <v>6</v>
      </c>
      <c r="B229">
        <v>15</v>
      </c>
      <c r="C229">
        <v>0.32832800000000001</v>
      </c>
      <c r="D229">
        <v>-2.44685</v>
      </c>
      <c r="E229">
        <v>175.1</v>
      </c>
      <c r="F229">
        <v>0.752301</v>
      </c>
      <c r="G229">
        <v>0.161492</v>
      </c>
      <c r="H229">
        <v>70.503600000000006</v>
      </c>
      <c r="L229">
        <f t="shared" si="14"/>
        <v>-0.50360000000000582</v>
      </c>
    </row>
    <row r="230" spans="1:12">
      <c r="A230" t="s">
        <v>6</v>
      </c>
      <c r="B230">
        <v>16</v>
      </c>
      <c r="C230">
        <v>0.32238099999999997</v>
      </c>
      <c r="D230">
        <v>-2.4055499999999999</v>
      </c>
      <c r="E230">
        <v>174.988</v>
      </c>
      <c r="F230">
        <v>0.75578199999999995</v>
      </c>
      <c r="G230">
        <v>0.16559399999999999</v>
      </c>
      <c r="H230">
        <v>70.487099999999998</v>
      </c>
      <c r="L230">
        <f t="shared" si="14"/>
        <v>-0.48709999999999809</v>
      </c>
    </row>
    <row r="231" spans="1:12">
      <c r="A231" t="s">
        <v>6</v>
      </c>
      <c r="B231">
        <v>17</v>
      </c>
      <c r="C231">
        <v>0.27386100000000002</v>
      </c>
      <c r="D231">
        <v>-2.5223300000000002</v>
      </c>
      <c r="E231">
        <v>173.72300000000001</v>
      </c>
      <c r="F231">
        <v>0.61518700000000004</v>
      </c>
      <c r="G231">
        <v>0.60009599999999996</v>
      </c>
      <c r="H231">
        <v>80.550299999999993</v>
      </c>
      <c r="L231">
        <f t="shared" si="14"/>
        <v>-0.55029999999999291</v>
      </c>
    </row>
    <row r="232" spans="1:12">
      <c r="A232" t="s">
        <v>6</v>
      </c>
      <c r="B232">
        <v>18</v>
      </c>
      <c r="C232">
        <v>0.29574</v>
      </c>
      <c r="D232">
        <v>-2.7135400000000001</v>
      </c>
      <c r="E232">
        <v>173.61</v>
      </c>
      <c r="F232">
        <v>0.60691300000000004</v>
      </c>
      <c r="G232">
        <v>0.60363299999999998</v>
      </c>
      <c r="H232">
        <v>80.474599999999995</v>
      </c>
      <c r="L232">
        <f t="shared" si="14"/>
        <v>-0.47459999999999525</v>
      </c>
    </row>
    <row r="233" spans="1:12">
      <c r="A233" t="s">
        <v>6</v>
      </c>
      <c r="B233">
        <v>19</v>
      </c>
      <c r="C233">
        <v>0.21637600000000001</v>
      </c>
      <c r="D233">
        <v>-2.9720200000000001</v>
      </c>
      <c r="E233">
        <v>177.35300000000001</v>
      </c>
      <c r="F233">
        <v>1.6440900000000001</v>
      </c>
      <c r="G233">
        <v>1.1820200000000001</v>
      </c>
      <c r="H233">
        <v>90.783100000000005</v>
      </c>
      <c r="L233">
        <f t="shared" si="14"/>
        <v>-0.78310000000000457</v>
      </c>
    </row>
    <row r="234" spans="1:12">
      <c r="A234" t="s">
        <v>6</v>
      </c>
      <c r="B234">
        <v>20</v>
      </c>
      <c r="C234">
        <v>0.195553</v>
      </c>
      <c r="D234">
        <v>-2.9414799999999999</v>
      </c>
      <c r="E234">
        <v>178.40899999999999</v>
      </c>
      <c r="F234">
        <v>1.6380999999999999</v>
      </c>
      <c r="G234">
        <v>1.19557</v>
      </c>
      <c r="H234">
        <v>90.765299999999996</v>
      </c>
      <c r="L234">
        <f t="shared" si="14"/>
        <v>-0.76529999999999632</v>
      </c>
    </row>
    <row r="235" spans="1:12">
      <c r="A235" t="s">
        <v>6</v>
      </c>
      <c r="B235">
        <v>21</v>
      </c>
      <c r="C235">
        <v>0.14277400000000001</v>
      </c>
      <c r="D235">
        <v>-1.6922200000000001</v>
      </c>
      <c r="E235">
        <v>176.35499999999999</v>
      </c>
      <c r="F235">
        <v>1.6753899999999999</v>
      </c>
      <c r="G235">
        <v>1.5912299999999999</v>
      </c>
      <c r="H235">
        <v>100.791</v>
      </c>
      <c r="L235">
        <f t="shared" si="14"/>
        <v>-0.79099999999999682</v>
      </c>
    </row>
    <row r="236" spans="1:12">
      <c r="A236" t="s">
        <v>6</v>
      </c>
      <c r="B236">
        <v>22</v>
      </c>
      <c r="C236">
        <v>0.163101</v>
      </c>
      <c r="D236">
        <v>-1.2279599999999999</v>
      </c>
      <c r="E236">
        <v>176.905</v>
      </c>
      <c r="F236">
        <v>1.6793100000000001</v>
      </c>
      <c r="G236">
        <v>1.6165499999999999</v>
      </c>
      <c r="H236">
        <v>100.70399999999999</v>
      </c>
      <c r="L236">
        <f t="shared" si="14"/>
        <v>-0.70399999999999352</v>
      </c>
    </row>
    <row r="237" spans="1:12">
      <c r="A237" t="s">
        <v>6</v>
      </c>
      <c r="B237">
        <v>23</v>
      </c>
      <c r="C237">
        <v>0.64942599999999995</v>
      </c>
      <c r="D237">
        <v>-0.63254200000000005</v>
      </c>
      <c r="E237">
        <v>179.82</v>
      </c>
      <c r="F237">
        <v>2.1371099999999998</v>
      </c>
      <c r="G237">
        <v>2.1709999999999998</v>
      </c>
      <c r="H237">
        <v>111.185</v>
      </c>
      <c r="L237">
        <f t="shared" si="14"/>
        <v>-1.1850000000000023</v>
      </c>
    </row>
    <row r="238" spans="1:12">
      <c r="A238" t="s">
        <v>6</v>
      </c>
      <c r="B238">
        <v>24</v>
      </c>
      <c r="C238">
        <v>0.63512599999999997</v>
      </c>
      <c r="D238">
        <v>-0.316218</v>
      </c>
      <c r="E238">
        <v>-179.70500000000001</v>
      </c>
      <c r="F238">
        <v>2.1358700000000002</v>
      </c>
      <c r="G238">
        <v>2.1736800000000001</v>
      </c>
      <c r="H238">
        <v>111.054</v>
      </c>
      <c r="L238">
        <f t="shared" si="14"/>
        <v>-1.054000000000002</v>
      </c>
    </row>
    <row r="239" spans="1:12">
      <c r="A239" t="s">
        <v>6</v>
      </c>
      <c r="B239">
        <v>25</v>
      </c>
      <c r="C239">
        <v>5.9759399999999997E-2</v>
      </c>
      <c r="D239">
        <v>-3.4413900000000002</v>
      </c>
      <c r="E239">
        <v>170.01599999999999</v>
      </c>
      <c r="F239">
        <v>2.5164200000000001</v>
      </c>
      <c r="G239">
        <v>2.5198200000000002</v>
      </c>
      <c r="H239">
        <v>121.101</v>
      </c>
      <c r="L239">
        <f t="shared" si="14"/>
        <v>-1.1009999999999991</v>
      </c>
    </row>
    <row r="240" spans="1:12">
      <c r="A240" t="s">
        <v>6</v>
      </c>
      <c r="B240">
        <v>26</v>
      </c>
      <c r="C240">
        <v>5.3740999999999997E-2</v>
      </c>
      <c r="D240">
        <v>-3.1404100000000001</v>
      </c>
      <c r="E240">
        <v>170.40600000000001</v>
      </c>
      <c r="F240">
        <v>2.5245600000000001</v>
      </c>
      <c r="G240">
        <v>2.52305</v>
      </c>
      <c r="H240">
        <v>121.22</v>
      </c>
      <c r="L240">
        <f t="shared" si="14"/>
        <v>-1.2199999999999989</v>
      </c>
    </row>
    <row r="241" spans="1:12">
      <c r="A241" t="s">
        <v>6</v>
      </c>
      <c r="B241">
        <v>27</v>
      </c>
      <c r="C241">
        <v>0.22126499999999999</v>
      </c>
      <c r="D241">
        <v>2.8776299999999999</v>
      </c>
      <c r="E241">
        <v>-175.012</v>
      </c>
      <c r="F241">
        <v>4.3183400000000001</v>
      </c>
      <c r="G241">
        <v>3.125</v>
      </c>
      <c r="H241">
        <v>130.79400000000001</v>
      </c>
      <c r="L241">
        <f t="shared" si="14"/>
        <v>-0.79400000000001114</v>
      </c>
    </row>
    <row r="242" spans="1:12">
      <c r="A242" t="s">
        <v>6</v>
      </c>
      <c r="B242">
        <v>28</v>
      </c>
      <c r="C242">
        <v>0.22526099999999999</v>
      </c>
      <c r="D242">
        <v>3.1886199999999998</v>
      </c>
      <c r="E242">
        <v>-174.47300000000001</v>
      </c>
      <c r="F242">
        <v>4.3075799999999997</v>
      </c>
      <c r="G242">
        <v>3.12676</v>
      </c>
      <c r="H242">
        <v>130.66499999999999</v>
      </c>
      <c r="L242">
        <f t="shared" si="14"/>
        <v>-0.66499999999999204</v>
      </c>
    </row>
    <row r="243" spans="1:12">
      <c r="A243" t="s">
        <v>6</v>
      </c>
      <c r="B243">
        <v>29</v>
      </c>
      <c r="C243">
        <v>0.28684799999999999</v>
      </c>
      <c r="D243">
        <v>-5.5080799999999996</v>
      </c>
      <c r="E243">
        <v>173.98599999999999</v>
      </c>
      <c r="F243">
        <v>4.0762299999999998</v>
      </c>
      <c r="G243">
        <v>3.3979499999999998</v>
      </c>
      <c r="H243">
        <v>140.93199999999999</v>
      </c>
      <c r="L243">
        <f t="shared" si="14"/>
        <v>-0.93199999999998795</v>
      </c>
    </row>
    <row r="244" spans="1:12">
      <c r="A244" t="s">
        <v>6</v>
      </c>
      <c r="B244">
        <v>30</v>
      </c>
      <c r="C244">
        <v>0.355522</v>
      </c>
      <c r="D244">
        <v>-5.9086999999999996</v>
      </c>
      <c r="E244">
        <v>174.95599999999999</v>
      </c>
      <c r="F244">
        <v>4.0725699999999998</v>
      </c>
      <c r="G244">
        <v>3.4163700000000001</v>
      </c>
      <c r="H244">
        <v>140.82599999999999</v>
      </c>
      <c r="L244">
        <f t="shared" si="14"/>
        <v>-0.82599999999999341</v>
      </c>
    </row>
    <row r="245" spans="1:12">
      <c r="A245" t="s">
        <v>6</v>
      </c>
      <c r="B245">
        <v>31</v>
      </c>
      <c r="C245">
        <v>-2.19729E-2</v>
      </c>
      <c r="D245">
        <v>-4.7206900000000003</v>
      </c>
      <c r="E245">
        <v>170.72499999999999</v>
      </c>
      <c r="F245">
        <v>4.8531599999999999</v>
      </c>
      <c r="G245">
        <v>3.7900900000000002</v>
      </c>
      <c r="H245">
        <v>151.27099999999999</v>
      </c>
      <c r="L245">
        <f t="shared" si="14"/>
        <v>-1.2709999999999866</v>
      </c>
    </row>
    <row r="246" spans="1:12">
      <c r="A246" t="s">
        <v>6</v>
      </c>
      <c r="B246">
        <v>32</v>
      </c>
      <c r="C246">
        <v>-2.4146000000000001E-2</v>
      </c>
      <c r="D246">
        <v>-4.7342300000000002</v>
      </c>
      <c r="E246">
        <v>170.66300000000001</v>
      </c>
      <c r="F246">
        <v>4.85989</v>
      </c>
      <c r="G246">
        <v>3.7902</v>
      </c>
      <c r="H246">
        <v>151.29499999999999</v>
      </c>
      <c r="L246">
        <f t="shared" si="14"/>
        <v>-1.2949999999999875</v>
      </c>
    </row>
    <row r="247" spans="1:12">
      <c r="A247" t="s">
        <v>6</v>
      </c>
      <c r="B247">
        <v>33</v>
      </c>
      <c r="C247">
        <v>-7.0731799999999997E-2</v>
      </c>
      <c r="D247">
        <v>-5.7142900000000001</v>
      </c>
      <c r="E247">
        <v>171.63200000000001</v>
      </c>
      <c r="F247">
        <v>6.5514900000000003</v>
      </c>
      <c r="G247">
        <v>4.3872299999999997</v>
      </c>
      <c r="H247">
        <v>161.71</v>
      </c>
      <c r="L247">
        <f t="shared" si="14"/>
        <v>-1.710000000000008</v>
      </c>
    </row>
    <row r="248" spans="1:12">
      <c r="A248" t="s">
        <v>6</v>
      </c>
      <c r="B248">
        <v>34</v>
      </c>
      <c r="C248">
        <v>-6.5252000000000004E-2</v>
      </c>
      <c r="D248">
        <v>-5.6509900000000002</v>
      </c>
      <c r="E248">
        <v>172.178</v>
      </c>
      <c r="F248">
        <v>6.5701299999999998</v>
      </c>
      <c r="G248">
        <v>4.39649</v>
      </c>
      <c r="H248">
        <v>161.904</v>
      </c>
      <c r="L248">
        <f t="shared" si="14"/>
        <v>-1.9039999999999964</v>
      </c>
    </row>
    <row r="249" spans="1:12">
      <c r="A249" t="s">
        <v>6</v>
      </c>
      <c r="B249">
        <v>35</v>
      </c>
      <c r="C249">
        <v>6.1568999999999999E-2</v>
      </c>
      <c r="D249">
        <v>0.92578099999999997</v>
      </c>
      <c r="E249">
        <v>-172.00700000000001</v>
      </c>
      <c r="F249">
        <v>5.9905999999999997</v>
      </c>
      <c r="G249">
        <v>4.8763699999999996</v>
      </c>
      <c r="H249">
        <v>171.21100000000001</v>
      </c>
      <c r="L249">
        <f t="shared" si="14"/>
        <v>-1.2110000000000127</v>
      </c>
    </row>
    <row r="250" spans="1:12">
      <c r="A250" t="s">
        <v>6</v>
      </c>
      <c r="B250">
        <v>36</v>
      </c>
      <c r="C250">
        <v>-9.3948900000000002E-2</v>
      </c>
      <c r="D250">
        <v>-5.4285399999999999</v>
      </c>
      <c r="E250">
        <v>169.095</v>
      </c>
      <c r="F250">
        <v>6.6518899999999999</v>
      </c>
      <c r="G250">
        <v>4.7636500000000002</v>
      </c>
      <c r="H250">
        <v>171.756</v>
      </c>
      <c r="L250">
        <f t="shared" si="14"/>
        <v>-1.7560000000000002</v>
      </c>
    </row>
    <row r="251" spans="1:12">
      <c r="A251" t="s">
        <v>6</v>
      </c>
      <c r="B251">
        <v>37</v>
      </c>
      <c r="C251">
        <v>-6.5939899999999996E-2</v>
      </c>
      <c r="D251">
        <v>-1.6505300000000001</v>
      </c>
      <c r="E251">
        <v>-175.57400000000001</v>
      </c>
      <c r="F251">
        <v>8.6978799999999996</v>
      </c>
      <c r="G251">
        <v>5.41913</v>
      </c>
      <c r="H251">
        <v>182.84200000000001</v>
      </c>
      <c r="L251">
        <f t="shared" si="14"/>
        <v>-2.842000000000013</v>
      </c>
    </row>
    <row r="252" spans="1:12">
      <c r="A252" t="s">
        <v>6</v>
      </c>
      <c r="B252">
        <v>38</v>
      </c>
      <c r="C252">
        <v>-6.5939899999999996E-2</v>
      </c>
      <c r="D252">
        <v>-1.6505300000000001</v>
      </c>
      <c r="E252">
        <v>-175.57400000000001</v>
      </c>
      <c r="F252">
        <v>8.6978799999999996</v>
      </c>
      <c r="G252">
        <v>5.41913</v>
      </c>
      <c r="H252">
        <v>182.84200000000001</v>
      </c>
      <c r="L252">
        <f t="shared" si="14"/>
        <v>-2.842000000000013</v>
      </c>
    </row>
    <row r="253" spans="1:12">
      <c r="A253" t="s">
        <v>6</v>
      </c>
      <c r="B253">
        <v>39</v>
      </c>
      <c r="C253">
        <v>0.50428200000000001</v>
      </c>
      <c r="D253">
        <v>-7.7454400000000003</v>
      </c>
      <c r="E253">
        <v>-175.465</v>
      </c>
      <c r="F253">
        <v>8.4411500000000004</v>
      </c>
      <c r="G253">
        <v>5.7670599999999999</v>
      </c>
      <c r="H253">
        <v>192.53100000000001</v>
      </c>
      <c r="L253">
        <f t="shared" si="14"/>
        <v>-2.5310000000000059</v>
      </c>
    </row>
    <row r="254" spans="1:12">
      <c r="A254" t="s">
        <v>6</v>
      </c>
      <c r="B254">
        <v>40</v>
      </c>
      <c r="C254">
        <v>0.32167800000000002</v>
      </c>
      <c r="D254">
        <v>-7.5769099999999998</v>
      </c>
      <c r="E254">
        <v>-176.721</v>
      </c>
      <c r="F254">
        <v>8.4296000000000006</v>
      </c>
      <c r="G254">
        <v>5.78613</v>
      </c>
      <c r="H254">
        <v>192.34</v>
      </c>
      <c r="L254">
        <f t="shared" si="14"/>
        <v>-2.3400000000000034</v>
      </c>
    </row>
    <row r="255" spans="1:12">
      <c r="A255" t="s">
        <v>6</v>
      </c>
      <c r="B255">
        <v>41</v>
      </c>
      <c r="C255">
        <v>1.16682</v>
      </c>
      <c r="D255">
        <v>3.1959499999999998</v>
      </c>
      <c r="E255">
        <v>171.58600000000001</v>
      </c>
      <c r="F255">
        <v>8.6840600000000006</v>
      </c>
      <c r="G255">
        <v>6.1751300000000002</v>
      </c>
      <c r="H255">
        <v>202.50399999999999</v>
      </c>
      <c r="L255">
        <f t="shared" si="14"/>
        <v>-2.5039999999999907</v>
      </c>
    </row>
    <row r="256" spans="1:12">
      <c r="A256" t="s">
        <v>6</v>
      </c>
      <c r="B256">
        <v>42</v>
      </c>
      <c r="C256">
        <v>0.956924</v>
      </c>
      <c r="D256">
        <v>5.5758700000000001</v>
      </c>
      <c r="E256">
        <v>173.905</v>
      </c>
      <c r="F256">
        <v>8.6977200000000003</v>
      </c>
      <c r="G256">
        <v>6.2418899999999997</v>
      </c>
      <c r="H256">
        <v>202.27199999999999</v>
      </c>
      <c r="L256">
        <f t="shared" si="14"/>
        <v>-2.2719999999999914</v>
      </c>
    </row>
    <row r="257" spans="1:12">
      <c r="A257" t="s">
        <v>6</v>
      </c>
      <c r="B257">
        <v>43</v>
      </c>
      <c r="C257">
        <v>0.52980899999999997</v>
      </c>
      <c r="D257">
        <v>-4.1533100000000003</v>
      </c>
      <c r="E257">
        <v>-172.786</v>
      </c>
      <c r="F257">
        <v>14.341100000000001</v>
      </c>
      <c r="G257">
        <v>8.8959200000000003</v>
      </c>
      <c r="H257">
        <v>256.202</v>
      </c>
      <c r="L257">
        <f t="shared" si="14"/>
        <v>-6.2019999999999982</v>
      </c>
    </row>
    <row r="258" spans="1:12">
      <c r="A258" t="s">
        <v>6</v>
      </c>
      <c r="B258">
        <v>44</v>
      </c>
      <c r="C258">
        <v>0.10742400000000001</v>
      </c>
      <c r="D258">
        <v>3.0437400000000001</v>
      </c>
      <c r="E258">
        <v>-179.095</v>
      </c>
      <c r="F258">
        <v>14.316700000000001</v>
      </c>
      <c r="G258">
        <v>8.7120800000000003</v>
      </c>
      <c r="H258">
        <v>255.39099999999999</v>
      </c>
      <c r="L258">
        <f t="shared" si="14"/>
        <v>-5.3909999999999911</v>
      </c>
    </row>
    <row r="259" spans="1:12">
      <c r="A259" t="s">
        <v>6</v>
      </c>
      <c r="B259">
        <v>45</v>
      </c>
      <c r="C259">
        <v>0.465279</v>
      </c>
      <c r="D259">
        <v>-7.6014699999999999</v>
      </c>
      <c r="E259">
        <v>-174.07599999999999</v>
      </c>
      <c r="F259">
        <v>17.020299999999999</v>
      </c>
      <c r="G259">
        <v>11.182399999999999</v>
      </c>
      <c r="H259">
        <v>308.04300000000001</v>
      </c>
      <c r="L259">
        <f t="shared" si="14"/>
        <v>-8.0430000000000064</v>
      </c>
    </row>
    <row r="260" spans="1:12">
      <c r="A260" t="s">
        <v>6</v>
      </c>
      <c r="B260">
        <v>46</v>
      </c>
      <c r="C260">
        <v>0.48490699999999998</v>
      </c>
      <c r="D260">
        <v>5.3017500000000002</v>
      </c>
      <c r="E260">
        <v>-179.63900000000001</v>
      </c>
      <c r="F260">
        <v>17.679500000000001</v>
      </c>
      <c r="G260">
        <v>11.7049</v>
      </c>
      <c r="H260">
        <v>319.46300000000002</v>
      </c>
      <c r="L260">
        <f t="shared" si="14"/>
        <v>-19.463000000000022</v>
      </c>
    </row>
    <row r="261" spans="1:12">
      <c r="A261" t="s">
        <v>6</v>
      </c>
      <c r="B261">
        <v>47</v>
      </c>
      <c r="C261">
        <v>-0.52034599999999998</v>
      </c>
      <c r="D261">
        <v>-12.277100000000001</v>
      </c>
      <c r="E261">
        <v>169.99100000000001</v>
      </c>
      <c r="F261">
        <v>20.522300000000001</v>
      </c>
      <c r="G261">
        <v>13.6311</v>
      </c>
      <c r="H261">
        <v>365.38799999999998</v>
      </c>
      <c r="L261">
        <f t="shared" si="14"/>
        <v>-15.387999999999977</v>
      </c>
    </row>
    <row r="262" spans="1:12">
      <c r="A262" t="s">
        <v>6</v>
      </c>
      <c r="B262">
        <v>48</v>
      </c>
      <c r="C262">
        <v>0.91254599999999997</v>
      </c>
      <c r="D262">
        <v>3.16574</v>
      </c>
      <c r="E262">
        <v>171.37899999999999</v>
      </c>
      <c r="F262">
        <v>20.360700000000001</v>
      </c>
      <c r="G262">
        <v>14.0083</v>
      </c>
      <c r="H262">
        <v>363.65499999999997</v>
      </c>
      <c r="L262">
        <f t="shared" si="14"/>
        <v>-13.654999999999973</v>
      </c>
    </row>
    <row r="263" spans="1:12">
      <c r="A263" t="s">
        <v>6</v>
      </c>
      <c r="B263">
        <v>49</v>
      </c>
      <c r="C263">
        <v>-0.16539400000000001</v>
      </c>
      <c r="D263">
        <v>-4.4597300000000004</v>
      </c>
      <c r="E263">
        <v>165.40299999999999</v>
      </c>
      <c r="F263">
        <v>21.343599999999999</v>
      </c>
      <c r="G263">
        <v>15.744999999999999</v>
      </c>
      <c r="H263">
        <v>407.80200000000002</v>
      </c>
      <c r="L263">
        <f t="shared" si="14"/>
        <v>-7.8020000000000209</v>
      </c>
    </row>
    <row r="264" spans="1:12">
      <c r="A264" t="s">
        <v>6</v>
      </c>
      <c r="B264">
        <v>50</v>
      </c>
      <c r="C264">
        <v>-0.16539400000000001</v>
      </c>
      <c r="D264">
        <v>-4.4597300000000004</v>
      </c>
      <c r="E264">
        <v>165.40299999999999</v>
      </c>
      <c r="F264">
        <v>21.343599999999999</v>
      </c>
      <c r="G264">
        <v>15.744999999999999</v>
      </c>
      <c r="H264">
        <v>407.80200000000002</v>
      </c>
      <c r="L264">
        <f t="shared" si="14"/>
        <v>-7.8020000000000209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06"/>
  <sheetViews>
    <sheetView tabSelected="1" topLeftCell="G74" zoomScale="55" zoomScaleNormal="55" workbookViewId="0">
      <selection activeCell="R73" sqref="R73:R106"/>
    </sheetView>
  </sheetViews>
  <sheetFormatPr defaultRowHeight="14.4"/>
  <cols>
    <col min="1" max="1" width="10.21875" bestFit="1" customWidth="1"/>
    <col min="2" max="2" width="5" bestFit="1" customWidth="1"/>
    <col min="3" max="3" width="9.77734375" bestFit="1" customWidth="1"/>
    <col min="4" max="4" width="12.21875" bestFit="1" customWidth="1"/>
    <col min="5" max="5" width="10.77734375" bestFit="1" customWidth="1"/>
    <col min="6" max="6" width="15.44140625" bestFit="1" customWidth="1"/>
    <col min="7" max="7" width="13.21875" bestFit="1" customWidth="1"/>
    <col min="8" max="8" width="9.77734375" bestFit="1" customWidth="1"/>
    <col min="9" max="9" width="7.5546875" bestFit="1" customWidth="1"/>
    <col min="10" max="10" width="7" bestFit="1" customWidth="1"/>
  </cols>
  <sheetData>
    <row r="1" spans="1:23">
      <c r="A1" t="s">
        <v>67</v>
      </c>
      <c r="K1" s="13" t="s">
        <v>26</v>
      </c>
      <c r="L1" t="s">
        <v>78</v>
      </c>
      <c r="N1" t="s">
        <v>79</v>
      </c>
      <c r="O1" t="s">
        <v>80</v>
      </c>
      <c r="Q1" t="s">
        <v>81</v>
      </c>
      <c r="R1" t="s">
        <v>83</v>
      </c>
      <c r="V1" t="s">
        <v>82</v>
      </c>
      <c r="W1" t="s">
        <v>84</v>
      </c>
    </row>
    <row r="2" spans="1:23">
      <c r="F2" t="s">
        <v>16</v>
      </c>
      <c r="G2" t="s">
        <v>17</v>
      </c>
      <c r="H2" t="s">
        <v>18</v>
      </c>
    </row>
    <row r="3" spans="1:23">
      <c r="A3" t="s">
        <v>6</v>
      </c>
      <c r="B3">
        <v>1</v>
      </c>
      <c r="C3">
        <v>91.111800000000002</v>
      </c>
      <c r="D3">
        <v>-2.5</v>
      </c>
      <c r="E3">
        <v>178.95099999999999</v>
      </c>
      <c r="F3">
        <v>1.1725000000000001</v>
      </c>
      <c r="G3">
        <v>-0.101045</v>
      </c>
      <c r="H3">
        <v>36.150700000000001</v>
      </c>
      <c r="K3" s="13">
        <v>350</v>
      </c>
      <c r="L3">
        <f t="shared" ref="L3:L36" si="0">K3-H3*10</f>
        <v>-11.507000000000005</v>
      </c>
    </row>
    <row r="4" spans="1:23">
      <c r="A4" t="s">
        <v>6</v>
      </c>
      <c r="B4">
        <v>2</v>
      </c>
      <c r="C4">
        <v>91.115099999999998</v>
      </c>
      <c r="D4">
        <v>-2.1052200000000001</v>
      </c>
      <c r="E4">
        <v>179.07900000000001</v>
      </c>
      <c r="F4">
        <v>1.1709499999999999</v>
      </c>
      <c r="G4">
        <v>-9.7244300000000006E-2</v>
      </c>
      <c r="H4">
        <v>36.135800000000003</v>
      </c>
      <c r="K4" s="13">
        <v>350</v>
      </c>
      <c r="L4">
        <f t="shared" si="0"/>
        <v>-11.358000000000061</v>
      </c>
    </row>
    <row r="5" spans="1:23">
      <c r="A5" t="s">
        <v>6</v>
      </c>
      <c r="B5">
        <v>3</v>
      </c>
      <c r="C5">
        <v>91.134</v>
      </c>
      <c r="D5">
        <v>-1.97438</v>
      </c>
      <c r="E5">
        <v>179.19399999999999</v>
      </c>
      <c r="F5">
        <v>1.17065</v>
      </c>
      <c r="G5">
        <v>-9.5502799999999999E-2</v>
      </c>
      <c r="H5">
        <v>36.135300000000001</v>
      </c>
      <c r="K5" s="13">
        <v>350</v>
      </c>
      <c r="L5">
        <f t="shared" si="0"/>
        <v>-11.353000000000009</v>
      </c>
      <c r="N5">
        <v>326.08154000000002</v>
      </c>
      <c r="O5">
        <f t="shared" ref="O5:O36" si="1">N5-H5*10</f>
        <v>-35.27145999999999</v>
      </c>
      <c r="Q5">
        <v>569.81978000000004</v>
      </c>
      <c r="R5">
        <f>(575-Q5-(F5*10))</f>
        <v>-6.5262800000000372</v>
      </c>
      <c r="V5">
        <v>167.73877999999999</v>
      </c>
      <c r="W5">
        <f>175-(V5-(G5*10))</f>
        <v>6.30619200000001</v>
      </c>
    </row>
    <row r="6" spans="1:23">
      <c r="A6" t="s">
        <v>6</v>
      </c>
      <c r="B6">
        <v>4</v>
      </c>
      <c r="C6">
        <v>91.238</v>
      </c>
      <c r="D6">
        <v>-0.87160899999999997</v>
      </c>
      <c r="E6">
        <v>179.137</v>
      </c>
      <c r="F6">
        <v>2.21441</v>
      </c>
      <c r="G6">
        <v>-0.41924800000000001</v>
      </c>
      <c r="H6">
        <v>41.082999999999998</v>
      </c>
      <c r="K6" s="13">
        <v>400</v>
      </c>
      <c r="L6">
        <f t="shared" si="0"/>
        <v>-10.829999999999984</v>
      </c>
      <c r="N6">
        <v>411.68812000000003</v>
      </c>
      <c r="O6">
        <f t="shared" si="1"/>
        <v>0.85812000000004218</v>
      </c>
      <c r="Q6">
        <v>565.69237999999996</v>
      </c>
      <c r="R6">
        <f t="shared" ref="R6:R36" si="2">(575-Q6-(F6*10))</f>
        <v>-12.836479999999959</v>
      </c>
      <c r="V6">
        <v>163.69943000000001</v>
      </c>
      <c r="W6">
        <f t="shared" ref="W6:W36" si="3">175-(V6-(G6*10))</f>
        <v>7.1080900000000042</v>
      </c>
    </row>
    <row r="7" spans="1:23">
      <c r="A7" t="s">
        <v>6</v>
      </c>
      <c r="B7">
        <v>5</v>
      </c>
      <c r="C7">
        <v>91.2316</v>
      </c>
      <c r="D7">
        <v>-0.78986599999999996</v>
      </c>
      <c r="E7">
        <v>179.012</v>
      </c>
      <c r="F7">
        <v>2.2166899999999998</v>
      </c>
      <c r="G7">
        <v>-0.41820099999999999</v>
      </c>
      <c r="H7">
        <v>41.084899999999998</v>
      </c>
      <c r="K7" s="13">
        <v>400</v>
      </c>
      <c r="L7">
        <f t="shared" si="0"/>
        <v>-10.84899999999999</v>
      </c>
      <c r="N7">
        <v>411.69394</v>
      </c>
      <c r="O7">
        <f t="shared" si="1"/>
        <v>0.84494000000000824</v>
      </c>
      <c r="Q7">
        <v>565.72277999999994</v>
      </c>
      <c r="R7">
        <f t="shared" si="2"/>
        <v>-12.889679999999942</v>
      </c>
      <c r="V7">
        <v>163.75496999999999</v>
      </c>
      <c r="W7">
        <f t="shared" si="3"/>
        <v>7.0630200000000229</v>
      </c>
    </row>
    <row r="8" spans="1:23">
      <c r="A8" t="s">
        <v>6</v>
      </c>
      <c r="B8">
        <v>6</v>
      </c>
      <c r="C8">
        <v>91.253200000000007</v>
      </c>
      <c r="D8">
        <v>-0.79664999999999997</v>
      </c>
      <c r="E8">
        <v>179.09</v>
      </c>
      <c r="F8">
        <v>2.21563</v>
      </c>
      <c r="G8">
        <v>-0.41840899999999998</v>
      </c>
      <c r="H8">
        <v>41.083199999999998</v>
      </c>
      <c r="K8" s="13">
        <v>400</v>
      </c>
      <c r="L8">
        <f t="shared" si="0"/>
        <v>-10.831999999999994</v>
      </c>
      <c r="N8">
        <v>411.69691</v>
      </c>
      <c r="O8">
        <f t="shared" si="1"/>
        <v>0.86491000000000895</v>
      </c>
      <c r="Q8">
        <v>565.75639999999999</v>
      </c>
      <c r="R8">
        <f t="shared" si="2"/>
        <v>-12.912699999999987</v>
      </c>
      <c r="V8">
        <v>163.73405</v>
      </c>
      <c r="W8">
        <f t="shared" si="3"/>
        <v>7.081860000000006</v>
      </c>
    </row>
    <row r="9" spans="1:23">
      <c r="A9" t="s">
        <v>6</v>
      </c>
      <c r="B9">
        <v>7</v>
      </c>
      <c r="C9">
        <v>91.153999999999996</v>
      </c>
      <c r="D9">
        <v>-2.5628000000000002</v>
      </c>
      <c r="E9">
        <v>-179.83099999999999</v>
      </c>
      <c r="F9">
        <v>2.4757400000000001</v>
      </c>
      <c r="G9">
        <v>-0.82182299999999997</v>
      </c>
      <c r="H9">
        <v>46.309699999999999</v>
      </c>
      <c r="K9" s="13">
        <v>450</v>
      </c>
      <c r="L9">
        <f t="shared" si="0"/>
        <v>-13.09699999999998</v>
      </c>
      <c r="N9">
        <v>464.21917000000002</v>
      </c>
      <c r="O9">
        <f t="shared" si="1"/>
        <v>1.1221700000000396</v>
      </c>
      <c r="Q9">
        <v>563.99523999999997</v>
      </c>
      <c r="R9">
        <f t="shared" si="2"/>
        <v>-13.752639999999968</v>
      </c>
      <c r="V9">
        <v>159.51625999999999</v>
      </c>
      <c r="W9">
        <f t="shared" si="3"/>
        <v>7.2655100000000061</v>
      </c>
    </row>
    <row r="10" spans="1:23">
      <c r="A10" t="s">
        <v>6</v>
      </c>
      <c r="B10">
        <v>8</v>
      </c>
      <c r="C10">
        <v>91.160700000000006</v>
      </c>
      <c r="D10">
        <v>-2.0236000000000001</v>
      </c>
      <c r="E10">
        <v>-179.76400000000001</v>
      </c>
      <c r="F10">
        <v>2.4787699999999999</v>
      </c>
      <c r="G10">
        <v>-0.81616599999999995</v>
      </c>
      <c r="H10">
        <v>46.321100000000001</v>
      </c>
      <c r="K10" s="13">
        <v>450</v>
      </c>
      <c r="L10">
        <f t="shared" si="0"/>
        <v>-13.211000000000013</v>
      </c>
      <c r="N10">
        <v>464.22134999999997</v>
      </c>
      <c r="O10">
        <f t="shared" si="1"/>
        <v>1.0103499999999599</v>
      </c>
      <c r="Q10">
        <v>564.01621999999998</v>
      </c>
      <c r="R10">
        <f t="shared" si="2"/>
        <v>-13.803919999999977</v>
      </c>
      <c r="V10">
        <v>159.49802</v>
      </c>
      <c r="W10">
        <f t="shared" si="3"/>
        <v>7.3403199999999913</v>
      </c>
    </row>
    <row r="11" spans="1:23">
      <c r="A11" t="s">
        <v>6</v>
      </c>
      <c r="B11">
        <v>9</v>
      </c>
      <c r="C11">
        <v>91.1404</v>
      </c>
      <c r="D11">
        <v>-2.5707399999999998</v>
      </c>
      <c r="E11">
        <v>-179.84800000000001</v>
      </c>
      <c r="F11">
        <v>2.4742700000000002</v>
      </c>
      <c r="G11">
        <v>-0.82042199999999998</v>
      </c>
      <c r="H11">
        <v>46.278199999999998</v>
      </c>
      <c r="K11" s="13">
        <v>450</v>
      </c>
      <c r="L11">
        <f t="shared" si="0"/>
        <v>-12.781999999999982</v>
      </c>
      <c r="N11">
        <v>464.22807</v>
      </c>
      <c r="O11">
        <f t="shared" si="1"/>
        <v>1.4460700000000202</v>
      </c>
      <c r="Q11">
        <v>564.03432999999995</v>
      </c>
      <c r="R11">
        <f t="shared" si="2"/>
        <v>-13.777029999999957</v>
      </c>
      <c r="V11">
        <v>159.53394</v>
      </c>
      <c r="W11">
        <f t="shared" si="3"/>
        <v>7.2618400000000065</v>
      </c>
    </row>
    <row r="12" spans="1:23">
      <c r="A12" t="s">
        <v>6</v>
      </c>
      <c r="B12">
        <v>10</v>
      </c>
      <c r="C12">
        <v>91.168599999999998</v>
      </c>
      <c r="D12">
        <v>-2.1745399999999999</v>
      </c>
      <c r="E12">
        <v>178.99600000000001</v>
      </c>
      <c r="F12">
        <v>3.2120600000000001</v>
      </c>
      <c r="G12">
        <v>-1.1347700000000001</v>
      </c>
      <c r="H12">
        <v>51.4191</v>
      </c>
      <c r="K12" s="13">
        <v>500</v>
      </c>
      <c r="L12">
        <f t="shared" si="0"/>
        <v>-14.191000000000031</v>
      </c>
      <c r="N12">
        <v>514.28661999999997</v>
      </c>
      <c r="O12">
        <f t="shared" si="1"/>
        <v>9.5619999999939864E-2</v>
      </c>
      <c r="Q12">
        <v>559.86944000000005</v>
      </c>
      <c r="R12">
        <f t="shared" si="2"/>
        <v>-16.990040000000057</v>
      </c>
      <c r="V12">
        <v>155.19503</v>
      </c>
      <c r="W12">
        <f t="shared" si="3"/>
        <v>8.4572699999999941</v>
      </c>
    </row>
    <row r="13" spans="1:23">
      <c r="A13" t="s">
        <v>6</v>
      </c>
      <c r="B13">
        <v>11</v>
      </c>
      <c r="C13">
        <v>91.169799999999995</v>
      </c>
      <c r="D13">
        <v>-2.4567199999999998</v>
      </c>
      <c r="E13">
        <v>179.04900000000001</v>
      </c>
      <c r="F13">
        <v>3.2098499999999999</v>
      </c>
      <c r="G13">
        <v>-1.13462</v>
      </c>
      <c r="H13">
        <v>51.374699999999997</v>
      </c>
      <c r="K13" s="13">
        <v>500</v>
      </c>
      <c r="L13">
        <f t="shared" si="0"/>
        <v>-13.746999999999957</v>
      </c>
      <c r="N13">
        <v>514.28795000000002</v>
      </c>
      <c r="O13">
        <f t="shared" si="1"/>
        <v>0.54095000000006621</v>
      </c>
      <c r="Q13">
        <v>559.86186999999995</v>
      </c>
      <c r="R13">
        <f t="shared" si="2"/>
        <v>-16.960369999999955</v>
      </c>
      <c r="V13">
        <v>155.21659</v>
      </c>
      <c r="W13">
        <f t="shared" si="3"/>
        <v>8.4372099999999932</v>
      </c>
    </row>
    <row r="14" spans="1:23">
      <c r="A14" t="s">
        <v>6</v>
      </c>
      <c r="B14">
        <v>12</v>
      </c>
      <c r="C14">
        <v>91.164400000000001</v>
      </c>
      <c r="D14">
        <v>-2.3727800000000001</v>
      </c>
      <c r="E14">
        <v>179.14</v>
      </c>
      <c r="F14">
        <v>3.2103600000000001</v>
      </c>
      <c r="G14">
        <v>-1.1330100000000001</v>
      </c>
      <c r="H14">
        <v>51.385199999999998</v>
      </c>
      <c r="K14" s="13">
        <v>500</v>
      </c>
      <c r="L14">
        <f t="shared" si="0"/>
        <v>-13.851999999999975</v>
      </c>
      <c r="N14">
        <v>514.28323</v>
      </c>
      <c r="O14">
        <f t="shared" si="1"/>
        <v>0.43123000000002776</v>
      </c>
      <c r="Q14">
        <v>559.91520000000003</v>
      </c>
      <c r="R14">
        <f t="shared" si="2"/>
        <v>-17.018800000000027</v>
      </c>
      <c r="V14">
        <v>155.15099000000001</v>
      </c>
      <c r="W14">
        <f t="shared" si="3"/>
        <v>8.5189100000000053</v>
      </c>
    </row>
    <row r="15" spans="1:23">
      <c r="A15" t="s">
        <v>6</v>
      </c>
      <c r="B15">
        <v>13</v>
      </c>
      <c r="C15">
        <v>91.072999999999993</v>
      </c>
      <c r="D15">
        <v>-0.87842500000000001</v>
      </c>
      <c r="E15">
        <v>179.904</v>
      </c>
      <c r="F15">
        <v>4.9592000000000001</v>
      </c>
      <c r="G15">
        <v>-1.15208</v>
      </c>
      <c r="H15">
        <v>56.867400000000004</v>
      </c>
      <c r="K15" s="13">
        <v>550</v>
      </c>
      <c r="L15">
        <f t="shared" si="0"/>
        <v>-18.673999999999978</v>
      </c>
      <c r="N15">
        <v>567.80384000000004</v>
      </c>
      <c r="O15">
        <f t="shared" si="1"/>
        <v>-0.87015999999994165</v>
      </c>
      <c r="Q15">
        <v>558.06349999999998</v>
      </c>
      <c r="R15">
        <f t="shared" si="2"/>
        <v>-32.655499999999975</v>
      </c>
      <c r="V15">
        <v>150.31477000000001</v>
      </c>
      <c r="W15">
        <f t="shared" si="3"/>
        <v>13.164429999999982</v>
      </c>
    </row>
    <row r="16" spans="1:23">
      <c r="A16" t="s">
        <v>6</v>
      </c>
      <c r="B16">
        <v>14</v>
      </c>
      <c r="C16">
        <v>91.048299999999998</v>
      </c>
      <c r="D16">
        <v>-0.572322</v>
      </c>
      <c r="E16">
        <v>-179.79400000000001</v>
      </c>
      <c r="F16">
        <v>4.9548500000000004</v>
      </c>
      <c r="G16">
        <v>-1.1515899999999999</v>
      </c>
      <c r="H16">
        <v>56.869700000000002</v>
      </c>
      <c r="K16" s="13">
        <v>550</v>
      </c>
      <c r="L16">
        <f t="shared" si="0"/>
        <v>-18.697000000000003</v>
      </c>
      <c r="N16">
        <v>567.78254000000004</v>
      </c>
      <c r="O16">
        <f t="shared" si="1"/>
        <v>-0.91445999999996275</v>
      </c>
      <c r="Q16">
        <v>558.10306000000003</v>
      </c>
      <c r="R16">
        <f t="shared" si="2"/>
        <v>-32.651560000000032</v>
      </c>
      <c r="V16">
        <v>150.27423999999999</v>
      </c>
      <c r="W16">
        <f t="shared" si="3"/>
        <v>13.20986000000002</v>
      </c>
    </row>
    <row r="17" spans="1:23">
      <c r="A17" t="s">
        <v>6</v>
      </c>
      <c r="B17">
        <v>15</v>
      </c>
      <c r="C17">
        <v>91.140100000000004</v>
      </c>
      <c r="D17">
        <v>-4.3819999999999997</v>
      </c>
      <c r="E17">
        <v>178.47200000000001</v>
      </c>
      <c r="F17">
        <v>3.04474</v>
      </c>
      <c r="G17">
        <v>-1.71993</v>
      </c>
      <c r="H17">
        <v>61.430199999999999</v>
      </c>
      <c r="K17" s="13">
        <v>600</v>
      </c>
      <c r="L17">
        <f t="shared" si="0"/>
        <v>-14.302000000000021</v>
      </c>
      <c r="N17">
        <v>614.22050999999999</v>
      </c>
      <c r="O17">
        <f t="shared" si="1"/>
        <v>-8.1490000000030705E-2</v>
      </c>
      <c r="Q17">
        <v>557.96865000000003</v>
      </c>
      <c r="R17">
        <f t="shared" si="2"/>
        <v>-13.416050000000027</v>
      </c>
      <c r="V17">
        <v>146.22801999999999</v>
      </c>
      <c r="W17">
        <f t="shared" si="3"/>
        <v>11.57268000000002</v>
      </c>
    </row>
    <row r="18" spans="1:23">
      <c r="A18" t="s">
        <v>6</v>
      </c>
      <c r="B18">
        <v>16</v>
      </c>
      <c r="C18">
        <v>91.169399999999996</v>
      </c>
      <c r="D18">
        <v>-4.1213600000000001</v>
      </c>
      <c r="E18">
        <v>178.541</v>
      </c>
      <c r="F18">
        <v>3.0456799999999999</v>
      </c>
      <c r="G18">
        <v>-1.7201900000000001</v>
      </c>
      <c r="H18">
        <v>61.445700000000002</v>
      </c>
      <c r="K18" s="13">
        <v>600</v>
      </c>
      <c r="L18">
        <f t="shared" si="0"/>
        <v>-14.456999999999994</v>
      </c>
      <c r="N18">
        <v>614.23617000000002</v>
      </c>
      <c r="O18">
        <f t="shared" si="1"/>
        <v>-0.2208299999999781</v>
      </c>
      <c r="Q18">
        <v>557.89032999999995</v>
      </c>
      <c r="R18">
        <f t="shared" si="2"/>
        <v>-13.34712999999995</v>
      </c>
      <c r="V18">
        <v>146.27085</v>
      </c>
      <c r="W18">
        <f t="shared" si="3"/>
        <v>11.527250000000009</v>
      </c>
    </row>
    <row r="19" spans="1:23">
      <c r="A19" t="s">
        <v>6</v>
      </c>
      <c r="B19">
        <v>17</v>
      </c>
      <c r="C19">
        <v>91.292299999999997</v>
      </c>
      <c r="D19">
        <v>-2.7867000000000002</v>
      </c>
      <c r="E19">
        <v>-178.077</v>
      </c>
      <c r="F19">
        <v>3.4346299999999998</v>
      </c>
      <c r="G19">
        <v>-2.3276400000000002</v>
      </c>
      <c r="H19">
        <v>71.571100000000001</v>
      </c>
      <c r="K19" s="13">
        <v>700</v>
      </c>
      <c r="L19">
        <f t="shared" si="0"/>
        <v>-15.711000000000013</v>
      </c>
      <c r="N19">
        <v>711.94403999999997</v>
      </c>
      <c r="O19">
        <f t="shared" si="1"/>
        <v>-3.7669600000000401</v>
      </c>
      <c r="Q19">
        <v>564.68038999999999</v>
      </c>
      <c r="R19">
        <f t="shared" si="2"/>
        <v>-24.026689999999988</v>
      </c>
      <c r="V19">
        <v>137.89952</v>
      </c>
      <c r="W19">
        <f t="shared" si="3"/>
        <v>13.824080000000009</v>
      </c>
    </row>
    <row r="20" spans="1:23">
      <c r="A20" t="s">
        <v>6</v>
      </c>
      <c r="B20">
        <v>18</v>
      </c>
      <c r="C20">
        <v>91.260999999999996</v>
      </c>
      <c r="D20">
        <v>-1.12649</v>
      </c>
      <c r="E20">
        <v>-176.971</v>
      </c>
      <c r="F20">
        <v>3.4321299999999999</v>
      </c>
      <c r="G20">
        <v>-2.3214600000000001</v>
      </c>
      <c r="H20">
        <v>71.665300000000002</v>
      </c>
      <c r="K20" s="13">
        <v>700</v>
      </c>
      <c r="L20">
        <f t="shared" si="0"/>
        <v>-16.65300000000002</v>
      </c>
      <c r="N20">
        <v>711.95928000000004</v>
      </c>
      <c r="O20">
        <f t="shared" si="1"/>
        <v>-4.6937199999999848</v>
      </c>
      <c r="Q20">
        <v>564.76451999999995</v>
      </c>
      <c r="R20">
        <f t="shared" si="2"/>
        <v>-24.085819999999948</v>
      </c>
      <c r="V20">
        <v>137.95565999999999</v>
      </c>
      <c r="W20">
        <f t="shared" si="3"/>
        <v>13.829740000000015</v>
      </c>
    </row>
    <row r="21" spans="1:23">
      <c r="A21" t="s">
        <v>6</v>
      </c>
      <c r="B21">
        <v>19</v>
      </c>
      <c r="C21">
        <v>90.994200000000006</v>
      </c>
      <c r="D21">
        <v>-1.10808</v>
      </c>
      <c r="E21">
        <v>177.01599999999999</v>
      </c>
      <c r="F21">
        <v>2.88165</v>
      </c>
      <c r="G21">
        <v>-2.9154399999999998</v>
      </c>
      <c r="H21">
        <v>81.877899999999997</v>
      </c>
      <c r="K21" s="13">
        <v>800</v>
      </c>
      <c r="L21">
        <f t="shared" si="0"/>
        <v>-18.778999999999996</v>
      </c>
      <c r="N21">
        <v>813.78921000000003</v>
      </c>
      <c r="O21">
        <f t="shared" si="1"/>
        <v>-4.9897899999999709</v>
      </c>
      <c r="Q21">
        <v>572.63926000000004</v>
      </c>
      <c r="R21">
        <f t="shared" si="2"/>
        <v>-26.455760000000037</v>
      </c>
      <c r="V21">
        <v>128.87389999999999</v>
      </c>
      <c r="W21">
        <f t="shared" si="3"/>
        <v>16.971699999999998</v>
      </c>
    </row>
    <row r="22" spans="1:23">
      <c r="A22" t="s">
        <v>6</v>
      </c>
      <c r="B22">
        <v>20</v>
      </c>
      <c r="C22">
        <v>90.981999999999999</v>
      </c>
      <c r="D22">
        <v>-0.42702800000000002</v>
      </c>
      <c r="E22">
        <v>176.38200000000001</v>
      </c>
      <c r="F22">
        <v>2.8889499999999999</v>
      </c>
      <c r="G22">
        <v>-2.9122699999999999</v>
      </c>
      <c r="H22">
        <v>81.91</v>
      </c>
      <c r="K22" s="13">
        <v>800</v>
      </c>
      <c r="L22">
        <f t="shared" si="0"/>
        <v>-19.099999999999909</v>
      </c>
      <c r="N22">
        <v>813.76302999999996</v>
      </c>
      <c r="O22">
        <f t="shared" si="1"/>
        <v>-5.3369699999999511</v>
      </c>
      <c r="Q22">
        <v>572.65305000000001</v>
      </c>
      <c r="R22">
        <f t="shared" si="2"/>
        <v>-26.542550000000006</v>
      </c>
      <c r="V22">
        <v>128.87218999999999</v>
      </c>
      <c r="W22">
        <f t="shared" si="3"/>
        <v>17.005110000000002</v>
      </c>
    </row>
    <row r="23" spans="1:23">
      <c r="A23" t="s">
        <v>6</v>
      </c>
      <c r="B23">
        <v>21</v>
      </c>
      <c r="C23">
        <v>91.250399999999999</v>
      </c>
      <c r="D23">
        <v>-3.9170099999999999</v>
      </c>
      <c r="E23">
        <v>-178.02099999999999</v>
      </c>
      <c r="F23">
        <v>2.4480900000000001</v>
      </c>
      <c r="G23">
        <v>-3.6555900000000001</v>
      </c>
      <c r="H23">
        <v>91.685199999999995</v>
      </c>
      <c r="K23" s="13">
        <v>900</v>
      </c>
      <c r="L23">
        <f t="shared" si="0"/>
        <v>-16.851999999999975</v>
      </c>
      <c r="N23">
        <v>911.94108000000006</v>
      </c>
      <c r="O23">
        <f t="shared" si="1"/>
        <v>-4.9109199999999191</v>
      </c>
      <c r="Q23">
        <v>573.21951999999999</v>
      </c>
      <c r="R23">
        <f t="shared" si="2"/>
        <v>-22.70041999999999</v>
      </c>
      <c r="V23">
        <v>120.14617</v>
      </c>
      <c r="W23">
        <f t="shared" si="3"/>
        <v>18.297930000000008</v>
      </c>
    </row>
    <row r="24" spans="1:23">
      <c r="A24" t="s">
        <v>6</v>
      </c>
      <c r="B24">
        <v>22</v>
      </c>
      <c r="C24">
        <v>91.315299999999993</v>
      </c>
      <c r="D24">
        <v>-3.55294</v>
      </c>
      <c r="E24">
        <v>-177.27099999999999</v>
      </c>
      <c r="F24">
        <v>2.4491800000000001</v>
      </c>
      <c r="G24">
        <v>-3.6579199999999998</v>
      </c>
      <c r="H24">
        <v>91.749099999999999</v>
      </c>
      <c r="K24" s="13">
        <v>900</v>
      </c>
      <c r="L24">
        <f t="shared" si="0"/>
        <v>-17.490999999999985</v>
      </c>
      <c r="N24">
        <v>911.85969</v>
      </c>
      <c r="O24">
        <f t="shared" si="1"/>
        <v>-5.6313099999999849</v>
      </c>
      <c r="Q24">
        <v>573.56780000000003</v>
      </c>
      <c r="R24">
        <f t="shared" si="2"/>
        <v>-23.059600000000035</v>
      </c>
      <c r="V24">
        <v>119.91586</v>
      </c>
      <c r="W24">
        <f t="shared" si="3"/>
        <v>18.504940000000005</v>
      </c>
    </row>
    <row r="25" spans="1:23">
      <c r="A25" t="s">
        <v>6</v>
      </c>
      <c r="B25">
        <v>23</v>
      </c>
      <c r="C25">
        <v>91.505200000000002</v>
      </c>
      <c r="D25">
        <v>-5.53294</v>
      </c>
      <c r="E25">
        <v>-172.40600000000001</v>
      </c>
      <c r="F25">
        <v>2.9066800000000002</v>
      </c>
      <c r="G25">
        <v>-4.2234600000000002</v>
      </c>
      <c r="H25">
        <v>102.651</v>
      </c>
      <c r="K25" s="13">
        <v>1000</v>
      </c>
      <c r="L25">
        <f t="shared" si="0"/>
        <v>-26.509999999999991</v>
      </c>
      <c r="N25">
        <v>1014.86994</v>
      </c>
      <c r="O25">
        <f t="shared" si="1"/>
        <v>-11.640059999999949</v>
      </c>
      <c r="Q25">
        <v>581.25025000000005</v>
      </c>
      <c r="R25">
        <f t="shared" si="2"/>
        <v>-35.317050000000052</v>
      </c>
      <c r="V25">
        <v>111.12083</v>
      </c>
      <c r="W25">
        <f t="shared" si="3"/>
        <v>21.644569999999987</v>
      </c>
    </row>
    <row r="26" spans="1:23">
      <c r="A26" t="s">
        <v>6</v>
      </c>
      <c r="B26">
        <v>24</v>
      </c>
      <c r="C26">
        <v>91.654200000000003</v>
      </c>
      <c r="D26">
        <v>-5.9270100000000001</v>
      </c>
      <c r="E26">
        <v>-171.86799999999999</v>
      </c>
      <c r="F26">
        <v>2.90428</v>
      </c>
      <c r="G26">
        <v>-4.2195200000000002</v>
      </c>
      <c r="H26">
        <v>102.55500000000001</v>
      </c>
      <c r="K26" s="13">
        <v>1000</v>
      </c>
      <c r="L26">
        <f t="shared" si="0"/>
        <v>-25.550000000000182</v>
      </c>
      <c r="N26">
        <v>1014.94195</v>
      </c>
      <c r="O26">
        <f t="shared" si="1"/>
        <v>-10.608050000000162</v>
      </c>
      <c r="Q26">
        <v>581.01409000000001</v>
      </c>
      <c r="R26">
        <f t="shared" si="2"/>
        <v>-35.05689000000001</v>
      </c>
      <c r="V26">
        <v>111.12707</v>
      </c>
      <c r="W26">
        <f t="shared" si="3"/>
        <v>21.677729999999997</v>
      </c>
    </row>
    <row r="27" spans="1:23">
      <c r="A27" t="s">
        <v>6</v>
      </c>
      <c r="B27">
        <v>25</v>
      </c>
      <c r="C27">
        <v>91.438299999999998</v>
      </c>
      <c r="D27">
        <v>-7.98841</v>
      </c>
      <c r="E27">
        <v>174.56700000000001</v>
      </c>
      <c r="F27">
        <v>2.73882</v>
      </c>
      <c r="G27">
        <v>-4.9365600000000001</v>
      </c>
      <c r="H27">
        <v>112.736</v>
      </c>
      <c r="K27" s="13">
        <v>1100</v>
      </c>
      <c r="L27">
        <f t="shared" si="0"/>
        <v>-27.360000000000127</v>
      </c>
      <c r="N27">
        <v>1114.6552200000001</v>
      </c>
      <c r="O27">
        <f t="shared" si="1"/>
        <v>-12.704780000000028</v>
      </c>
      <c r="Q27">
        <v>582.44763999999998</v>
      </c>
      <c r="R27">
        <f t="shared" si="2"/>
        <v>-34.835839999999976</v>
      </c>
      <c r="V27">
        <v>101.40769</v>
      </c>
      <c r="W27">
        <f t="shared" si="3"/>
        <v>24.226709999999997</v>
      </c>
    </row>
    <row r="28" spans="1:23">
      <c r="A28" t="s">
        <v>6</v>
      </c>
      <c r="B28">
        <v>26</v>
      </c>
      <c r="C28">
        <v>91.488900000000001</v>
      </c>
      <c r="D28">
        <v>-7.8703599999999998</v>
      </c>
      <c r="E28">
        <v>175.09</v>
      </c>
      <c r="F28">
        <v>2.7387600000000001</v>
      </c>
      <c r="G28">
        <v>-4.9373199999999997</v>
      </c>
      <c r="H28">
        <v>112.864</v>
      </c>
      <c r="K28" s="13">
        <v>1100</v>
      </c>
      <c r="L28">
        <f t="shared" si="0"/>
        <v>-28.6400000000001</v>
      </c>
      <c r="N28">
        <v>1114.5376200000001</v>
      </c>
      <c r="O28">
        <f t="shared" si="1"/>
        <v>-14.102380000000039</v>
      </c>
      <c r="Q28">
        <v>582.58605999999997</v>
      </c>
      <c r="R28">
        <f t="shared" si="2"/>
        <v>-34.973659999999974</v>
      </c>
      <c r="V28">
        <v>101.3668</v>
      </c>
      <c r="W28">
        <f t="shared" si="3"/>
        <v>24.259999999999991</v>
      </c>
    </row>
    <row r="29" spans="1:23">
      <c r="A29" t="s">
        <v>6</v>
      </c>
      <c r="B29">
        <v>27</v>
      </c>
      <c r="C29">
        <v>91.739000000000004</v>
      </c>
      <c r="D29">
        <v>-4.8139700000000003</v>
      </c>
      <c r="E29">
        <v>-170.96</v>
      </c>
      <c r="F29">
        <v>3.4320900000000001</v>
      </c>
      <c r="G29">
        <v>-5.6890700000000001</v>
      </c>
      <c r="H29">
        <v>122.83499999999999</v>
      </c>
      <c r="K29" s="13">
        <v>1200</v>
      </c>
      <c r="L29">
        <f t="shared" si="0"/>
        <v>-28.349999999999909</v>
      </c>
      <c r="N29">
        <v>1212.7125599999999</v>
      </c>
      <c r="O29">
        <f t="shared" si="1"/>
        <v>-15.63743999999997</v>
      </c>
      <c r="Q29">
        <v>577.37516000000005</v>
      </c>
      <c r="R29">
        <f t="shared" si="2"/>
        <v>-36.696060000000053</v>
      </c>
      <c r="V29">
        <v>92.796779999999998</v>
      </c>
      <c r="W29">
        <f t="shared" si="3"/>
        <v>25.312520000000006</v>
      </c>
    </row>
    <row r="30" spans="1:23">
      <c r="A30" t="s">
        <v>6</v>
      </c>
      <c r="B30">
        <v>28</v>
      </c>
      <c r="C30">
        <v>92.1404</v>
      </c>
      <c r="D30">
        <v>-6.3965199999999998</v>
      </c>
      <c r="E30">
        <v>-169.87299999999999</v>
      </c>
      <c r="F30">
        <v>3.4255900000000001</v>
      </c>
      <c r="G30">
        <v>-5.6760200000000003</v>
      </c>
      <c r="H30">
        <v>122.4</v>
      </c>
      <c r="K30" s="13">
        <v>1200</v>
      </c>
      <c r="L30">
        <f t="shared" si="0"/>
        <v>-24</v>
      </c>
      <c r="N30">
        <v>1212.7319299999999</v>
      </c>
      <c r="O30">
        <f t="shared" si="1"/>
        <v>-11.26807000000008</v>
      </c>
      <c r="Q30">
        <v>577.51409000000001</v>
      </c>
      <c r="R30">
        <f t="shared" si="2"/>
        <v>-36.769990000000014</v>
      </c>
      <c r="V30">
        <v>92.72551</v>
      </c>
      <c r="W30">
        <f t="shared" si="3"/>
        <v>25.514289999999988</v>
      </c>
    </row>
    <row r="31" spans="1:23">
      <c r="A31" t="s">
        <v>6</v>
      </c>
      <c r="B31">
        <v>29</v>
      </c>
      <c r="C31">
        <v>91.305700000000002</v>
      </c>
      <c r="D31">
        <v>4.1444099999999997</v>
      </c>
      <c r="E31">
        <v>-170.768</v>
      </c>
      <c r="F31">
        <v>7.31081</v>
      </c>
      <c r="G31">
        <v>6.0419400000000003</v>
      </c>
      <c r="H31">
        <v>134.142</v>
      </c>
      <c r="K31" s="13">
        <v>1300</v>
      </c>
      <c r="L31">
        <f t="shared" si="0"/>
        <v>-41.420000000000073</v>
      </c>
      <c r="N31">
        <v>1309.2041899999999</v>
      </c>
      <c r="O31">
        <f t="shared" si="1"/>
        <v>-32.215810000000147</v>
      </c>
      <c r="Q31">
        <v>576.28705000000002</v>
      </c>
      <c r="R31">
        <f t="shared" si="2"/>
        <v>-74.395150000000029</v>
      </c>
      <c r="V31">
        <v>84.302099999999996</v>
      </c>
      <c r="W31">
        <f t="shared" si="3"/>
        <v>151.1173</v>
      </c>
    </row>
    <row r="32" spans="1:23">
      <c r="A32" t="s">
        <v>6</v>
      </c>
      <c r="B32">
        <v>30</v>
      </c>
      <c r="C32">
        <v>91.372600000000006</v>
      </c>
      <c r="D32">
        <v>4.2594200000000004</v>
      </c>
      <c r="E32">
        <v>-170.351</v>
      </c>
      <c r="F32">
        <v>7.3019400000000001</v>
      </c>
      <c r="G32">
        <v>6.0345300000000002</v>
      </c>
      <c r="H32">
        <v>133.97499999999999</v>
      </c>
      <c r="K32" s="13">
        <v>1300</v>
      </c>
      <c r="L32">
        <f t="shared" si="0"/>
        <v>-39.75</v>
      </c>
      <c r="N32">
        <v>1309.1699699999999</v>
      </c>
      <c r="O32">
        <f t="shared" si="1"/>
        <v>-30.580030000000079</v>
      </c>
      <c r="Q32">
        <v>576.30537000000004</v>
      </c>
      <c r="R32">
        <f t="shared" si="2"/>
        <v>-74.324770000000044</v>
      </c>
      <c r="V32">
        <v>84.186359999999993</v>
      </c>
      <c r="W32">
        <f t="shared" si="3"/>
        <v>151.15894</v>
      </c>
    </row>
    <row r="33" spans="1:23">
      <c r="A33" t="s">
        <v>6</v>
      </c>
      <c r="B33">
        <v>31</v>
      </c>
      <c r="C33">
        <v>92.034499999999994</v>
      </c>
      <c r="D33">
        <v>-8.8625100000000003</v>
      </c>
      <c r="E33">
        <v>-166.726</v>
      </c>
      <c r="F33">
        <v>7.2929700000000004</v>
      </c>
      <c r="G33">
        <v>6.5236799999999997</v>
      </c>
      <c r="H33">
        <v>143.029</v>
      </c>
      <c r="K33" s="13">
        <v>1400</v>
      </c>
      <c r="L33">
        <f t="shared" si="0"/>
        <v>-30.289999999999964</v>
      </c>
    </row>
    <row r="34" spans="1:23">
      <c r="A34" t="s">
        <v>6</v>
      </c>
      <c r="B34">
        <v>32</v>
      </c>
      <c r="C34">
        <v>92.339100000000002</v>
      </c>
      <c r="D34">
        <v>-10.0075</v>
      </c>
      <c r="E34">
        <v>-166.22</v>
      </c>
      <c r="F34">
        <v>7.2731700000000004</v>
      </c>
      <c r="G34">
        <v>6.5014900000000004</v>
      </c>
      <c r="H34">
        <v>142.541</v>
      </c>
      <c r="K34" s="13">
        <v>1400</v>
      </c>
      <c r="L34">
        <f t="shared" si="0"/>
        <v>-25.409999999999854</v>
      </c>
      <c r="N34">
        <v>1414.73</v>
      </c>
      <c r="O34">
        <f t="shared" si="1"/>
        <v>-10.679999999999836</v>
      </c>
      <c r="Q34">
        <v>569.17012</v>
      </c>
      <c r="R34">
        <f t="shared" si="2"/>
        <v>-66.901820000000001</v>
      </c>
      <c r="V34">
        <v>74.117080000000001</v>
      </c>
      <c r="W34">
        <f t="shared" si="3"/>
        <v>165.89782000000002</v>
      </c>
    </row>
    <row r="35" spans="1:23">
      <c r="A35" t="s">
        <v>6</v>
      </c>
      <c r="B35">
        <v>33</v>
      </c>
      <c r="C35">
        <v>89.855999999999995</v>
      </c>
      <c r="D35">
        <v>8.1908100000000008</v>
      </c>
      <c r="E35">
        <v>-171.315</v>
      </c>
      <c r="F35">
        <v>8.4281000000000006</v>
      </c>
      <c r="G35">
        <v>6.5876799999999998</v>
      </c>
      <c r="H35">
        <v>152.67699999999999</v>
      </c>
      <c r="K35" s="13">
        <v>1500</v>
      </c>
      <c r="L35">
        <f t="shared" si="0"/>
        <v>-26.769999999999982</v>
      </c>
    </row>
    <row r="36" spans="1:23">
      <c r="A36" t="s">
        <v>6</v>
      </c>
      <c r="B36">
        <v>34</v>
      </c>
      <c r="C36">
        <v>90.335800000000006</v>
      </c>
      <c r="D36">
        <v>5.9566999999999997</v>
      </c>
      <c r="E36">
        <v>-173.74199999999999</v>
      </c>
      <c r="F36">
        <v>8.4853000000000005</v>
      </c>
      <c r="G36">
        <v>6.6314399999999996</v>
      </c>
      <c r="H36">
        <v>153.6</v>
      </c>
      <c r="K36" s="13">
        <v>1500</v>
      </c>
      <c r="L36">
        <f t="shared" si="0"/>
        <v>-36</v>
      </c>
      <c r="N36">
        <v>1511.6733999999999</v>
      </c>
      <c r="O36">
        <f t="shared" si="1"/>
        <v>-24.326600000000099</v>
      </c>
      <c r="Q36">
        <v>570.56452000000002</v>
      </c>
      <c r="R36">
        <f t="shared" si="2"/>
        <v>-80.417520000000025</v>
      </c>
      <c r="V36">
        <v>65.31353</v>
      </c>
      <c r="W36">
        <f t="shared" si="3"/>
        <v>176.00086999999999</v>
      </c>
    </row>
    <row r="70" spans="1:23">
      <c r="F70" t="s">
        <v>16</v>
      </c>
      <c r="G70" t="s">
        <v>17</v>
      </c>
      <c r="H70" t="s">
        <v>18</v>
      </c>
    </row>
    <row r="71" spans="1:23">
      <c r="K71" s="13" t="s">
        <v>26</v>
      </c>
      <c r="L71" t="s">
        <v>78</v>
      </c>
      <c r="N71" t="s">
        <v>79</v>
      </c>
      <c r="O71" t="s">
        <v>80</v>
      </c>
      <c r="Q71" t="s">
        <v>81</v>
      </c>
      <c r="R71" t="s">
        <v>83</v>
      </c>
      <c r="V71" t="s">
        <v>82</v>
      </c>
      <c r="W71" t="s">
        <v>84</v>
      </c>
    </row>
    <row r="72" spans="1:23">
      <c r="A72" t="s">
        <v>0</v>
      </c>
      <c r="B72" t="s">
        <v>7</v>
      </c>
      <c r="C72" t="s">
        <v>1</v>
      </c>
      <c r="D72" t="s">
        <v>3</v>
      </c>
      <c r="E72" t="s">
        <v>29</v>
      </c>
      <c r="F72" t="s">
        <v>85</v>
      </c>
      <c r="G72" t="s">
        <v>3</v>
      </c>
      <c r="H72" t="s">
        <v>28</v>
      </c>
      <c r="I72" t="s">
        <v>31</v>
      </c>
      <c r="J72" t="s">
        <v>86</v>
      </c>
    </row>
    <row r="73" spans="1:23">
      <c r="A73" t="s">
        <v>6</v>
      </c>
      <c r="B73">
        <v>1</v>
      </c>
      <c r="C73">
        <v>91.111800000000002</v>
      </c>
      <c r="D73">
        <v>-2.5</v>
      </c>
      <c r="E73">
        <v>178.95099999999999</v>
      </c>
      <c r="F73">
        <v>1.16781</v>
      </c>
      <c r="G73">
        <v>-0.10064099999999999</v>
      </c>
      <c r="H73">
        <v>36.006</v>
      </c>
      <c r="K73" s="13">
        <v>350</v>
      </c>
      <c r="L73">
        <f t="shared" ref="L73:L106" si="4">K73-H73*10</f>
        <v>-10.060000000000002</v>
      </c>
    </row>
    <row r="74" spans="1:23">
      <c r="A74" t="s">
        <v>6</v>
      </c>
      <c r="B74">
        <v>2</v>
      </c>
      <c r="C74">
        <v>91.115300000000005</v>
      </c>
      <c r="D74">
        <v>-2.1407500000000002</v>
      </c>
      <c r="E74">
        <v>179.072</v>
      </c>
      <c r="F74">
        <v>1.16635</v>
      </c>
      <c r="G74">
        <v>-9.7269499999999995E-2</v>
      </c>
      <c r="H74">
        <v>35.990699999999997</v>
      </c>
      <c r="K74" s="13">
        <v>350</v>
      </c>
      <c r="L74">
        <f t="shared" si="4"/>
        <v>-9.9069999999999823</v>
      </c>
    </row>
    <row r="75" spans="1:23">
      <c r="A75" t="s">
        <v>6</v>
      </c>
      <c r="B75">
        <v>3</v>
      </c>
      <c r="C75">
        <v>91.133899999999997</v>
      </c>
      <c r="D75">
        <v>-1.9393800000000001</v>
      </c>
      <c r="E75">
        <v>179.20099999999999</v>
      </c>
      <c r="F75">
        <v>1.1658900000000001</v>
      </c>
      <c r="G75">
        <v>-9.4712500000000005E-2</v>
      </c>
      <c r="H75">
        <v>35.991199999999999</v>
      </c>
      <c r="K75" s="13">
        <v>350</v>
      </c>
      <c r="L75">
        <f t="shared" si="4"/>
        <v>-9.9119999999999777</v>
      </c>
      <c r="N75">
        <v>326.08154000000002</v>
      </c>
      <c r="O75">
        <f t="shared" ref="O75:O106" si="5">N75-H75*10</f>
        <v>-33.83045999999996</v>
      </c>
      <c r="Q75">
        <v>569.81978000000004</v>
      </c>
      <c r="R75">
        <f>(575-Q75-(F75*10))</f>
        <v>-6.478680000000038</v>
      </c>
      <c r="V75">
        <v>167.73877999999999</v>
      </c>
      <c r="W75">
        <f>175-(V75-(G75*10))</f>
        <v>6.3140950000000089</v>
      </c>
    </row>
    <row r="76" spans="1:23">
      <c r="A76" t="s">
        <v>6</v>
      </c>
      <c r="B76">
        <v>4</v>
      </c>
      <c r="C76">
        <v>91.237300000000005</v>
      </c>
      <c r="D76">
        <v>-0.82549399999999995</v>
      </c>
      <c r="E76">
        <v>179.15299999999999</v>
      </c>
      <c r="F76">
        <v>2.2054100000000001</v>
      </c>
      <c r="G76">
        <v>-0.417105</v>
      </c>
      <c r="H76">
        <v>40.919499999999999</v>
      </c>
      <c r="K76" s="13">
        <v>400</v>
      </c>
      <c r="L76">
        <f t="shared" si="4"/>
        <v>-9.1949999999999932</v>
      </c>
      <c r="N76">
        <v>411.68812000000003</v>
      </c>
      <c r="O76">
        <f t="shared" si="5"/>
        <v>2.4931200000000331</v>
      </c>
      <c r="Q76">
        <v>565.69237999999996</v>
      </c>
      <c r="R76">
        <f t="shared" ref="R76:R106" si="6">(575-Q76-(F76*10))</f>
        <v>-12.746479999999959</v>
      </c>
      <c r="V76">
        <v>163.69943000000001</v>
      </c>
      <c r="W76">
        <f t="shared" ref="W76:W106" si="7">175-(V76-(G76*10))</f>
        <v>7.1295199999999852</v>
      </c>
    </row>
    <row r="77" spans="1:23">
      <c r="A77" t="s">
        <v>6</v>
      </c>
      <c r="B77">
        <v>5</v>
      </c>
      <c r="C77">
        <v>91.2316</v>
      </c>
      <c r="D77">
        <v>-0.78986599999999996</v>
      </c>
      <c r="E77">
        <v>179.012</v>
      </c>
      <c r="F77">
        <v>2.2078199999999999</v>
      </c>
      <c r="G77">
        <v>-0.41652899999999998</v>
      </c>
      <c r="H77">
        <v>40.9206</v>
      </c>
      <c r="K77" s="13">
        <v>400</v>
      </c>
      <c r="L77">
        <f t="shared" si="4"/>
        <v>-9.2060000000000173</v>
      </c>
      <c r="N77">
        <v>411.69394</v>
      </c>
      <c r="O77">
        <f t="shared" si="5"/>
        <v>2.4879399999999805</v>
      </c>
      <c r="Q77">
        <v>565.72277999999994</v>
      </c>
      <c r="R77">
        <f t="shared" si="6"/>
        <v>-12.800979999999942</v>
      </c>
      <c r="V77">
        <v>163.75496999999999</v>
      </c>
      <c r="W77">
        <f t="shared" si="7"/>
        <v>7.0797400000000152</v>
      </c>
    </row>
    <row r="78" spans="1:23">
      <c r="A78" t="s">
        <v>6</v>
      </c>
      <c r="B78">
        <v>6</v>
      </c>
      <c r="C78">
        <v>91.253200000000007</v>
      </c>
      <c r="D78">
        <v>-0.79664999999999997</v>
      </c>
      <c r="E78">
        <v>179.09</v>
      </c>
      <c r="F78">
        <v>2.2067700000000001</v>
      </c>
      <c r="G78">
        <v>-0.41673500000000002</v>
      </c>
      <c r="H78">
        <v>40.918900000000001</v>
      </c>
      <c r="K78" s="13">
        <v>400</v>
      </c>
      <c r="L78">
        <f t="shared" si="4"/>
        <v>-9.1890000000000214</v>
      </c>
      <c r="N78">
        <v>411.69691</v>
      </c>
      <c r="O78">
        <f t="shared" si="5"/>
        <v>2.5079099999999812</v>
      </c>
      <c r="Q78">
        <v>565.75639999999999</v>
      </c>
      <c r="R78">
        <f t="shared" si="6"/>
        <v>-12.824099999999987</v>
      </c>
      <c r="V78">
        <v>163.73405</v>
      </c>
      <c r="W78">
        <f t="shared" si="7"/>
        <v>7.0986000000000047</v>
      </c>
    </row>
    <row r="79" spans="1:23">
      <c r="A79" t="s">
        <v>6</v>
      </c>
      <c r="B79">
        <v>7</v>
      </c>
      <c r="C79">
        <v>91.152900000000002</v>
      </c>
      <c r="D79">
        <v>-2.5278</v>
      </c>
      <c r="E79">
        <v>-179.834</v>
      </c>
      <c r="F79">
        <v>2.4659</v>
      </c>
      <c r="G79">
        <v>-0.81822700000000004</v>
      </c>
      <c r="H79">
        <v>46.125300000000003</v>
      </c>
      <c r="K79" s="13">
        <v>450</v>
      </c>
      <c r="L79">
        <f t="shared" si="4"/>
        <v>-11.253000000000043</v>
      </c>
      <c r="N79">
        <v>464.21917000000002</v>
      </c>
      <c r="O79">
        <f t="shared" si="5"/>
        <v>2.9661699999999769</v>
      </c>
      <c r="Q79">
        <v>563.99523999999997</v>
      </c>
      <c r="R79">
        <f t="shared" si="6"/>
        <v>-13.654239999999966</v>
      </c>
      <c r="V79">
        <v>159.51625999999999</v>
      </c>
      <c r="W79">
        <f t="shared" si="7"/>
        <v>7.3014700000000232</v>
      </c>
    </row>
    <row r="80" spans="1:23">
      <c r="A80" t="s">
        <v>6</v>
      </c>
      <c r="B80">
        <v>8</v>
      </c>
      <c r="C80">
        <v>91.162199999999999</v>
      </c>
      <c r="D80">
        <v>-2.0694499999999998</v>
      </c>
      <c r="E80">
        <v>-179.75899999999999</v>
      </c>
      <c r="F80">
        <v>2.4687800000000002</v>
      </c>
      <c r="G80">
        <v>-0.81330999999999998</v>
      </c>
      <c r="H80">
        <v>46.134900000000002</v>
      </c>
      <c r="K80" s="13">
        <v>450</v>
      </c>
      <c r="L80">
        <f t="shared" si="4"/>
        <v>-11.349000000000046</v>
      </c>
      <c r="N80">
        <v>464.22134999999997</v>
      </c>
      <c r="O80">
        <f t="shared" si="5"/>
        <v>2.8723499999999262</v>
      </c>
      <c r="Q80">
        <v>564.01621999999998</v>
      </c>
      <c r="R80">
        <f t="shared" si="6"/>
        <v>-13.704019999999979</v>
      </c>
      <c r="V80">
        <v>159.49802</v>
      </c>
      <c r="W80">
        <f t="shared" si="7"/>
        <v>7.3688799999999901</v>
      </c>
    </row>
    <row r="81" spans="1:23">
      <c r="A81" t="s">
        <v>6</v>
      </c>
      <c r="B81">
        <v>9</v>
      </c>
      <c r="C81">
        <v>91.1404</v>
      </c>
      <c r="D81">
        <v>-2.5707399999999998</v>
      </c>
      <c r="E81">
        <v>-179.84800000000001</v>
      </c>
      <c r="F81">
        <v>2.4643700000000002</v>
      </c>
      <c r="G81">
        <v>-0.81713999999999998</v>
      </c>
      <c r="H81">
        <v>46.0931</v>
      </c>
      <c r="K81" s="13">
        <v>450</v>
      </c>
      <c r="L81">
        <f t="shared" si="4"/>
        <v>-10.930999999999983</v>
      </c>
      <c r="N81">
        <v>464.22807</v>
      </c>
      <c r="O81">
        <f t="shared" si="5"/>
        <v>3.2970700000000193</v>
      </c>
      <c r="Q81">
        <v>564.03432999999995</v>
      </c>
      <c r="R81">
        <f t="shared" si="6"/>
        <v>-13.678029999999957</v>
      </c>
      <c r="V81">
        <v>159.53394</v>
      </c>
      <c r="W81">
        <f t="shared" si="7"/>
        <v>7.2946599999999933</v>
      </c>
    </row>
    <row r="82" spans="1:23">
      <c r="A82" t="s">
        <v>6</v>
      </c>
      <c r="B82">
        <v>10</v>
      </c>
      <c r="C82">
        <v>91.168599999999998</v>
      </c>
      <c r="D82">
        <v>-2.1745399999999999</v>
      </c>
      <c r="E82">
        <v>178.99600000000001</v>
      </c>
      <c r="F82">
        <v>3.1992099999999999</v>
      </c>
      <c r="G82">
        <v>-1.1302300000000001</v>
      </c>
      <c r="H82">
        <v>51.2134</v>
      </c>
      <c r="K82" s="13">
        <v>500</v>
      </c>
      <c r="L82">
        <f t="shared" si="4"/>
        <v>-12.134000000000015</v>
      </c>
      <c r="N82">
        <v>514.28661999999997</v>
      </c>
      <c r="O82">
        <f t="shared" si="5"/>
        <v>2.1526199999999562</v>
      </c>
      <c r="Q82">
        <v>559.86944000000005</v>
      </c>
      <c r="R82">
        <f t="shared" si="6"/>
        <v>-16.861540000000055</v>
      </c>
      <c r="V82">
        <v>155.19503</v>
      </c>
      <c r="W82">
        <f t="shared" si="7"/>
        <v>8.5026699999999948</v>
      </c>
    </row>
    <row r="83" spans="1:23">
      <c r="A83" t="s">
        <v>6</v>
      </c>
      <c r="B83">
        <v>11</v>
      </c>
      <c r="C83">
        <v>91.169799999999995</v>
      </c>
      <c r="D83">
        <v>-2.4567199999999998</v>
      </c>
      <c r="E83">
        <v>179.04900000000001</v>
      </c>
      <c r="F83">
        <v>3.1970200000000002</v>
      </c>
      <c r="G83">
        <v>-1.13008</v>
      </c>
      <c r="H83">
        <v>51.1693</v>
      </c>
      <c r="K83" s="13">
        <v>500</v>
      </c>
      <c r="L83">
        <f t="shared" si="4"/>
        <v>-11.692999999999984</v>
      </c>
      <c r="N83">
        <v>514.28795000000002</v>
      </c>
      <c r="O83">
        <f t="shared" si="5"/>
        <v>2.5949500000000398</v>
      </c>
      <c r="Q83">
        <v>559.86186999999995</v>
      </c>
      <c r="R83">
        <f t="shared" si="6"/>
        <v>-16.832069999999955</v>
      </c>
      <c r="V83">
        <v>155.21659</v>
      </c>
      <c r="W83">
        <f t="shared" si="7"/>
        <v>8.482609999999994</v>
      </c>
    </row>
    <row r="84" spans="1:23">
      <c r="A84" t="s">
        <v>6</v>
      </c>
      <c r="B84">
        <v>12</v>
      </c>
      <c r="C84">
        <v>91.164400000000001</v>
      </c>
      <c r="D84">
        <v>-2.3727800000000001</v>
      </c>
      <c r="E84">
        <v>179.14</v>
      </c>
      <c r="F84">
        <v>3.1975199999999999</v>
      </c>
      <c r="G84">
        <v>-1.1284700000000001</v>
      </c>
      <c r="H84">
        <v>51.179699999999997</v>
      </c>
      <c r="K84" s="13">
        <v>500</v>
      </c>
      <c r="L84">
        <f t="shared" si="4"/>
        <v>-11.796999999999969</v>
      </c>
      <c r="N84">
        <v>514.28323</v>
      </c>
      <c r="O84">
        <f t="shared" si="5"/>
        <v>2.4862300000000346</v>
      </c>
      <c r="Q84">
        <v>559.91520000000003</v>
      </c>
      <c r="R84">
        <f t="shared" si="6"/>
        <v>-16.890400000000028</v>
      </c>
      <c r="V84">
        <v>155.15099000000001</v>
      </c>
      <c r="W84">
        <f t="shared" si="7"/>
        <v>8.5643099999999777</v>
      </c>
    </row>
    <row r="85" spans="1:23">
      <c r="A85" t="s">
        <v>6</v>
      </c>
      <c r="B85">
        <v>13</v>
      </c>
      <c r="C85">
        <v>91.069800000000001</v>
      </c>
      <c r="D85">
        <v>-0.79523900000000003</v>
      </c>
      <c r="E85">
        <v>179.923</v>
      </c>
      <c r="F85">
        <v>4.9394099999999996</v>
      </c>
      <c r="G85">
        <v>-1.14689</v>
      </c>
      <c r="H85">
        <v>56.642200000000003</v>
      </c>
      <c r="K85" s="13">
        <v>550</v>
      </c>
      <c r="L85">
        <f t="shared" si="4"/>
        <v>-16.422000000000025</v>
      </c>
      <c r="N85">
        <v>567.80384000000004</v>
      </c>
      <c r="O85">
        <f t="shared" si="5"/>
        <v>1.3818400000000111</v>
      </c>
      <c r="Q85">
        <v>558.06349999999998</v>
      </c>
      <c r="R85">
        <f t="shared" si="6"/>
        <v>-32.457599999999971</v>
      </c>
      <c r="V85">
        <v>150.31477000000001</v>
      </c>
      <c r="W85">
        <f t="shared" si="7"/>
        <v>13.216329999999999</v>
      </c>
    </row>
    <row r="86" spans="1:23">
      <c r="A86" t="s">
        <v>6</v>
      </c>
      <c r="B86">
        <v>14</v>
      </c>
      <c r="C86">
        <v>91.048299999999998</v>
      </c>
      <c r="D86">
        <v>-0.572322</v>
      </c>
      <c r="E86">
        <v>-179.79400000000001</v>
      </c>
      <c r="F86">
        <v>4.9350300000000002</v>
      </c>
      <c r="G86">
        <v>-1.14699</v>
      </c>
      <c r="H86">
        <v>56.642200000000003</v>
      </c>
      <c r="K86" s="13">
        <v>550</v>
      </c>
      <c r="L86">
        <f t="shared" si="4"/>
        <v>-16.422000000000025</v>
      </c>
      <c r="N86">
        <v>567.78254000000004</v>
      </c>
      <c r="O86">
        <f t="shared" si="5"/>
        <v>1.3605400000000145</v>
      </c>
      <c r="Q86">
        <v>558.10306000000003</v>
      </c>
      <c r="R86">
        <f t="shared" si="6"/>
        <v>-32.453360000000032</v>
      </c>
      <c r="V86">
        <v>150.27423999999999</v>
      </c>
      <c r="W86">
        <f t="shared" si="7"/>
        <v>13.255860000000013</v>
      </c>
    </row>
    <row r="87" spans="1:23">
      <c r="A87" t="s">
        <v>6</v>
      </c>
      <c r="B87">
        <v>15</v>
      </c>
      <c r="C87">
        <v>91.141599999999997</v>
      </c>
      <c r="D87">
        <v>-4.3467200000000004</v>
      </c>
      <c r="E87">
        <v>178.50800000000001</v>
      </c>
      <c r="F87">
        <v>3.0324800000000001</v>
      </c>
      <c r="G87">
        <v>-1.7129099999999999</v>
      </c>
      <c r="H87">
        <v>61.187899999999999</v>
      </c>
      <c r="K87" s="13">
        <v>600</v>
      </c>
      <c r="L87">
        <f t="shared" si="4"/>
        <v>-11.879000000000019</v>
      </c>
      <c r="N87">
        <v>614.22050999999999</v>
      </c>
      <c r="O87">
        <f t="shared" si="5"/>
        <v>2.3415099999999711</v>
      </c>
      <c r="Q87">
        <v>557.96865000000003</v>
      </c>
      <c r="R87">
        <f t="shared" si="6"/>
        <v>-13.293450000000025</v>
      </c>
      <c r="V87">
        <v>146.22801999999999</v>
      </c>
      <c r="W87">
        <f t="shared" si="7"/>
        <v>11.642880000000019</v>
      </c>
    </row>
    <row r="88" spans="1:23">
      <c r="A88" t="s">
        <v>6</v>
      </c>
      <c r="B88">
        <v>16</v>
      </c>
      <c r="C88">
        <v>91.169399999999996</v>
      </c>
      <c r="D88">
        <v>-4.1213600000000001</v>
      </c>
      <c r="E88">
        <v>178.541</v>
      </c>
      <c r="F88">
        <v>3.0335000000000001</v>
      </c>
      <c r="G88">
        <v>-1.7133100000000001</v>
      </c>
      <c r="H88">
        <v>61.1999</v>
      </c>
      <c r="K88" s="13">
        <v>600</v>
      </c>
      <c r="L88">
        <f t="shared" si="4"/>
        <v>-11.999000000000024</v>
      </c>
      <c r="N88">
        <v>614.23617000000002</v>
      </c>
      <c r="O88">
        <f t="shared" si="5"/>
        <v>2.2371699999999919</v>
      </c>
      <c r="Q88">
        <v>557.89032999999995</v>
      </c>
      <c r="R88">
        <f t="shared" si="6"/>
        <v>-13.22532999999995</v>
      </c>
      <c r="V88">
        <v>146.27085</v>
      </c>
      <c r="W88">
        <f t="shared" si="7"/>
        <v>11.596049999999991</v>
      </c>
    </row>
    <row r="89" spans="1:23">
      <c r="A89" t="s">
        <v>6</v>
      </c>
      <c r="B89">
        <v>17</v>
      </c>
      <c r="C89">
        <v>91.293000000000006</v>
      </c>
      <c r="D89">
        <v>-2.57382</v>
      </c>
      <c r="E89">
        <v>-177.84</v>
      </c>
      <c r="F89">
        <v>3.4200400000000002</v>
      </c>
      <c r="G89">
        <v>-2.3174800000000002</v>
      </c>
      <c r="H89">
        <v>71.2971</v>
      </c>
      <c r="K89" s="13">
        <v>700</v>
      </c>
      <c r="L89">
        <f t="shared" si="4"/>
        <v>-12.971000000000004</v>
      </c>
      <c r="N89">
        <v>711.94403999999997</v>
      </c>
      <c r="O89">
        <f t="shared" si="5"/>
        <v>-1.026960000000031</v>
      </c>
      <c r="Q89">
        <v>564.68038999999999</v>
      </c>
      <c r="R89">
        <f t="shared" si="6"/>
        <v>-23.88078999999999</v>
      </c>
      <c r="V89">
        <v>137.89952</v>
      </c>
      <c r="W89">
        <f t="shared" si="7"/>
        <v>13.92568</v>
      </c>
    </row>
    <row r="90" spans="1:23">
      <c r="A90" t="s">
        <v>6</v>
      </c>
      <c r="B90">
        <v>18</v>
      </c>
      <c r="C90">
        <v>91.260999999999996</v>
      </c>
      <c r="D90">
        <v>-1.12649</v>
      </c>
      <c r="E90">
        <v>-176.971</v>
      </c>
      <c r="F90">
        <v>3.4184000000000001</v>
      </c>
      <c r="G90">
        <v>-2.3121700000000001</v>
      </c>
      <c r="H90">
        <v>71.378699999999995</v>
      </c>
      <c r="K90" s="13">
        <v>700</v>
      </c>
      <c r="L90">
        <f t="shared" si="4"/>
        <v>-13.786999999999921</v>
      </c>
      <c r="N90">
        <v>711.95928000000004</v>
      </c>
      <c r="O90">
        <f t="shared" si="5"/>
        <v>-1.8277199999998857</v>
      </c>
      <c r="Q90">
        <v>564.76451999999995</v>
      </c>
      <c r="R90">
        <f t="shared" si="6"/>
        <v>-23.948519999999945</v>
      </c>
      <c r="V90">
        <v>137.95565999999999</v>
      </c>
      <c r="W90">
        <f t="shared" si="7"/>
        <v>13.922640000000001</v>
      </c>
    </row>
    <row r="91" spans="1:23">
      <c r="A91" t="s">
        <v>6</v>
      </c>
      <c r="B91">
        <v>19</v>
      </c>
      <c r="C91">
        <v>90.994200000000006</v>
      </c>
      <c r="D91">
        <v>-1.10808</v>
      </c>
      <c r="E91">
        <v>177.01599999999999</v>
      </c>
      <c r="F91">
        <v>2.87012</v>
      </c>
      <c r="G91">
        <v>-2.9037799999999998</v>
      </c>
      <c r="H91">
        <v>81.550399999999996</v>
      </c>
      <c r="K91" s="13">
        <v>800</v>
      </c>
      <c r="L91">
        <f t="shared" si="4"/>
        <v>-15.503999999999905</v>
      </c>
      <c r="N91">
        <v>813.78921000000003</v>
      </c>
      <c r="O91">
        <f t="shared" si="5"/>
        <v>-1.7147899999998799</v>
      </c>
      <c r="Q91">
        <v>572.63926000000004</v>
      </c>
      <c r="R91">
        <f t="shared" si="6"/>
        <v>-26.340460000000036</v>
      </c>
      <c r="V91">
        <v>128.87389999999999</v>
      </c>
      <c r="W91">
        <f t="shared" si="7"/>
        <v>17.088300000000004</v>
      </c>
    </row>
    <row r="92" spans="1:23">
      <c r="A92" t="s">
        <v>6</v>
      </c>
      <c r="B92">
        <v>20</v>
      </c>
      <c r="C92">
        <v>90.981999999999999</v>
      </c>
      <c r="D92">
        <v>-0.42702800000000002</v>
      </c>
      <c r="E92">
        <v>176.38200000000001</v>
      </c>
      <c r="F92">
        <v>2.8774000000000002</v>
      </c>
      <c r="G92">
        <v>-2.90062</v>
      </c>
      <c r="H92">
        <v>81.582400000000007</v>
      </c>
      <c r="K92" s="13">
        <v>800</v>
      </c>
      <c r="L92">
        <f t="shared" si="4"/>
        <v>-15.824000000000069</v>
      </c>
      <c r="N92">
        <v>813.76302999999996</v>
      </c>
      <c r="O92">
        <f t="shared" si="5"/>
        <v>-2.0609700000001112</v>
      </c>
      <c r="Q92">
        <v>572.65305000000001</v>
      </c>
      <c r="R92">
        <f t="shared" si="6"/>
        <v>-26.427050000000008</v>
      </c>
      <c r="V92">
        <v>128.87218999999999</v>
      </c>
      <c r="W92">
        <f t="shared" si="7"/>
        <v>17.121610000000004</v>
      </c>
    </row>
    <row r="93" spans="1:23">
      <c r="A93" t="s">
        <v>6</v>
      </c>
      <c r="B93">
        <v>21</v>
      </c>
      <c r="C93">
        <v>91.231200000000001</v>
      </c>
      <c r="D93">
        <v>-3.7642699999999998</v>
      </c>
      <c r="E93">
        <v>-178.29400000000001</v>
      </c>
      <c r="F93">
        <v>2.4399500000000001</v>
      </c>
      <c r="G93">
        <v>-3.64079</v>
      </c>
      <c r="H93">
        <v>91.332800000000006</v>
      </c>
      <c r="K93" s="13">
        <v>900</v>
      </c>
      <c r="L93">
        <f t="shared" si="4"/>
        <v>-13.328000000000088</v>
      </c>
      <c r="N93">
        <v>911.94108000000006</v>
      </c>
      <c r="O93">
        <f t="shared" si="5"/>
        <v>-1.3869200000000319</v>
      </c>
      <c r="Q93">
        <v>573.21951999999999</v>
      </c>
      <c r="R93">
        <f t="shared" si="6"/>
        <v>-22.619019999999988</v>
      </c>
      <c r="V93">
        <v>120.14617</v>
      </c>
      <c r="W93">
        <f t="shared" si="7"/>
        <v>18.445930000000004</v>
      </c>
    </row>
    <row r="94" spans="1:23">
      <c r="A94" t="s">
        <v>6</v>
      </c>
      <c r="B94">
        <v>22</v>
      </c>
      <c r="C94">
        <v>91.315299999999993</v>
      </c>
      <c r="D94">
        <v>-3.55294</v>
      </c>
      <c r="E94">
        <v>-177.27099999999999</v>
      </c>
      <c r="F94">
        <v>2.4393799999999999</v>
      </c>
      <c r="G94">
        <v>-3.6432899999999999</v>
      </c>
      <c r="H94">
        <v>91.382099999999994</v>
      </c>
      <c r="K94" s="13">
        <v>900</v>
      </c>
      <c r="L94">
        <f t="shared" si="4"/>
        <v>-13.820999999999913</v>
      </c>
      <c r="N94">
        <v>911.85969</v>
      </c>
      <c r="O94">
        <f t="shared" si="5"/>
        <v>-1.9613099999999122</v>
      </c>
      <c r="Q94">
        <v>573.56780000000003</v>
      </c>
      <c r="R94">
        <f t="shared" si="6"/>
        <v>-22.961600000000033</v>
      </c>
      <c r="V94">
        <v>119.91586</v>
      </c>
      <c r="W94">
        <f t="shared" si="7"/>
        <v>18.651240000000001</v>
      </c>
    </row>
    <row r="95" spans="1:23">
      <c r="A95" t="s">
        <v>6</v>
      </c>
      <c r="B95">
        <v>23</v>
      </c>
      <c r="C95">
        <v>91.503100000000003</v>
      </c>
      <c r="D95">
        <v>-5.5133099999999997</v>
      </c>
      <c r="E95">
        <v>-172.41300000000001</v>
      </c>
      <c r="F95">
        <v>2.8951699999999998</v>
      </c>
      <c r="G95">
        <v>-4.2066100000000004</v>
      </c>
      <c r="H95">
        <v>102.24299999999999</v>
      </c>
      <c r="K95" s="13">
        <v>1000</v>
      </c>
      <c r="L95">
        <f t="shared" si="4"/>
        <v>-22.42999999999995</v>
      </c>
      <c r="N95">
        <v>1014.86994</v>
      </c>
      <c r="O95">
        <f t="shared" si="5"/>
        <v>-7.5600599999999076</v>
      </c>
      <c r="Q95">
        <v>581.25025000000005</v>
      </c>
      <c r="R95">
        <f t="shared" si="6"/>
        <v>-35.201950000000053</v>
      </c>
      <c r="V95">
        <v>111.12083</v>
      </c>
      <c r="W95">
        <f t="shared" si="7"/>
        <v>21.813069999999982</v>
      </c>
    </row>
    <row r="96" spans="1:23">
      <c r="A96" t="s">
        <v>6</v>
      </c>
      <c r="B96">
        <v>24</v>
      </c>
      <c r="C96">
        <v>91.655500000000004</v>
      </c>
      <c r="D96">
        <v>-5.9377300000000002</v>
      </c>
      <c r="E96">
        <v>-171.86199999999999</v>
      </c>
      <c r="F96">
        <v>2.8925800000000002</v>
      </c>
      <c r="G96">
        <v>-4.20261</v>
      </c>
      <c r="H96">
        <v>102.142</v>
      </c>
      <c r="K96" s="13">
        <v>1000</v>
      </c>
      <c r="L96">
        <f t="shared" si="4"/>
        <v>-21.419999999999959</v>
      </c>
      <c r="N96">
        <v>1014.94195</v>
      </c>
      <c r="O96">
        <f t="shared" si="5"/>
        <v>-6.4780499999999392</v>
      </c>
      <c r="Q96">
        <v>581.01409000000001</v>
      </c>
      <c r="R96">
        <f t="shared" si="6"/>
        <v>-34.939890000000013</v>
      </c>
      <c r="V96">
        <v>111.12707</v>
      </c>
      <c r="W96">
        <f t="shared" si="7"/>
        <v>21.846830000000011</v>
      </c>
    </row>
    <row r="97" spans="1:23">
      <c r="A97" t="s">
        <v>6</v>
      </c>
      <c r="B97">
        <v>25</v>
      </c>
      <c r="C97">
        <v>91.432699999999997</v>
      </c>
      <c r="D97">
        <v>-8.0157600000000002</v>
      </c>
      <c r="E97">
        <v>174.518</v>
      </c>
      <c r="F97">
        <v>2.7277999999999998</v>
      </c>
      <c r="G97">
        <v>-4.9164500000000002</v>
      </c>
      <c r="H97">
        <v>112.27500000000001</v>
      </c>
      <c r="K97" s="13">
        <v>1100</v>
      </c>
      <c r="L97">
        <f t="shared" si="4"/>
        <v>-22.75</v>
      </c>
      <c r="N97">
        <v>1114.6552200000001</v>
      </c>
      <c r="O97">
        <f t="shared" si="5"/>
        <v>-8.0947799999999006</v>
      </c>
      <c r="Q97">
        <v>582.44763999999998</v>
      </c>
      <c r="R97">
        <f t="shared" si="6"/>
        <v>-34.725639999999977</v>
      </c>
      <c r="V97">
        <v>101.40769</v>
      </c>
      <c r="W97">
        <f t="shared" si="7"/>
        <v>24.427809999999994</v>
      </c>
    </row>
    <row r="98" spans="1:23">
      <c r="A98" t="s">
        <v>6</v>
      </c>
      <c r="B98">
        <v>26</v>
      </c>
      <c r="C98">
        <v>91.488900000000001</v>
      </c>
      <c r="D98">
        <v>-7.8703599999999998</v>
      </c>
      <c r="E98">
        <v>175.09</v>
      </c>
      <c r="F98">
        <v>2.7278099999999998</v>
      </c>
      <c r="G98">
        <v>-4.9175700000000004</v>
      </c>
      <c r="H98">
        <v>112.413</v>
      </c>
      <c r="K98" s="13">
        <v>1100</v>
      </c>
      <c r="L98">
        <f t="shared" si="4"/>
        <v>-24.129999999999882</v>
      </c>
      <c r="N98">
        <v>1114.5376200000001</v>
      </c>
      <c r="O98">
        <f t="shared" si="5"/>
        <v>-9.5923799999998209</v>
      </c>
      <c r="Q98">
        <v>582.58605999999997</v>
      </c>
      <c r="R98">
        <f t="shared" si="6"/>
        <v>-34.86415999999997</v>
      </c>
      <c r="V98">
        <v>101.3668</v>
      </c>
      <c r="W98">
        <f t="shared" si="7"/>
        <v>24.457499999999982</v>
      </c>
    </row>
    <row r="99" spans="1:23">
      <c r="A99" t="s">
        <v>6</v>
      </c>
      <c r="B99">
        <v>27</v>
      </c>
      <c r="C99">
        <v>91.734899999999996</v>
      </c>
      <c r="D99">
        <v>-4.7788700000000004</v>
      </c>
      <c r="E99">
        <v>-170.97200000000001</v>
      </c>
      <c r="F99">
        <v>3.41858</v>
      </c>
      <c r="G99">
        <v>-5.6664899999999996</v>
      </c>
      <c r="H99">
        <v>122.35</v>
      </c>
      <c r="K99" s="13">
        <v>1200</v>
      </c>
      <c r="L99">
        <f t="shared" si="4"/>
        <v>-23.5</v>
      </c>
      <c r="N99">
        <v>1212.7125599999999</v>
      </c>
      <c r="O99">
        <f t="shared" si="5"/>
        <v>-10.787440000000061</v>
      </c>
      <c r="Q99">
        <v>577.37516000000005</v>
      </c>
      <c r="R99">
        <f t="shared" si="6"/>
        <v>-36.560960000000051</v>
      </c>
      <c r="V99">
        <v>92.796779999999998</v>
      </c>
      <c r="W99">
        <f t="shared" si="7"/>
        <v>25.538319999999999</v>
      </c>
    </row>
    <row r="100" spans="1:23">
      <c r="A100" t="s">
        <v>6</v>
      </c>
      <c r="B100">
        <v>28</v>
      </c>
      <c r="C100">
        <v>92.1404</v>
      </c>
      <c r="D100">
        <v>-6.3965199999999998</v>
      </c>
      <c r="E100">
        <v>-169.87299999999999</v>
      </c>
      <c r="F100">
        <v>3.4118900000000001</v>
      </c>
      <c r="G100">
        <v>-5.6533100000000003</v>
      </c>
      <c r="H100">
        <v>121.911</v>
      </c>
      <c r="K100" s="13">
        <v>1200</v>
      </c>
      <c r="L100">
        <f t="shared" si="4"/>
        <v>-19.110000000000127</v>
      </c>
      <c r="N100">
        <v>1212.7319299999999</v>
      </c>
      <c r="O100">
        <f t="shared" si="5"/>
        <v>-6.3780700000002071</v>
      </c>
      <c r="Q100">
        <v>577.51409000000001</v>
      </c>
      <c r="R100">
        <f t="shared" si="6"/>
        <v>-36.632990000000014</v>
      </c>
      <c r="V100">
        <v>92.72551</v>
      </c>
      <c r="W100">
        <f t="shared" si="7"/>
        <v>25.741389999999996</v>
      </c>
    </row>
    <row r="101" spans="1:23">
      <c r="A101" t="s">
        <v>6</v>
      </c>
      <c r="B101">
        <v>29</v>
      </c>
      <c r="C101">
        <v>91.305700000000002</v>
      </c>
      <c r="D101">
        <v>4.1444099999999997</v>
      </c>
      <c r="E101">
        <v>-170.768</v>
      </c>
      <c r="F101">
        <v>7.2815599999999998</v>
      </c>
      <c r="G101">
        <v>6.0177699999999996</v>
      </c>
      <c r="H101">
        <v>133.60599999999999</v>
      </c>
      <c r="K101" s="13">
        <v>1300</v>
      </c>
      <c r="L101">
        <f t="shared" si="4"/>
        <v>-36.059999999999945</v>
      </c>
      <c r="N101">
        <v>1309.2041899999999</v>
      </c>
      <c r="O101">
        <f t="shared" si="5"/>
        <v>-26.855810000000019</v>
      </c>
      <c r="Q101">
        <v>576.28705000000002</v>
      </c>
      <c r="R101">
        <f t="shared" si="6"/>
        <v>-74.102650000000025</v>
      </c>
      <c r="V101">
        <v>84.302099999999996</v>
      </c>
      <c r="W101">
        <f t="shared" si="7"/>
        <v>150.87559999999999</v>
      </c>
    </row>
    <row r="102" spans="1:23">
      <c r="A102" t="s">
        <v>6</v>
      </c>
      <c r="B102">
        <v>30</v>
      </c>
      <c r="C102">
        <v>91.372600000000006</v>
      </c>
      <c r="D102">
        <v>4.2594200000000004</v>
      </c>
      <c r="E102">
        <v>-170.351</v>
      </c>
      <c r="F102">
        <v>7.2727300000000001</v>
      </c>
      <c r="G102">
        <v>6.0103999999999997</v>
      </c>
      <c r="H102">
        <v>133.43899999999999</v>
      </c>
      <c r="K102" s="13">
        <v>1300</v>
      </c>
      <c r="L102">
        <f t="shared" si="4"/>
        <v>-34.389999999999873</v>
      </c>
      <c r="N102">
        <v>1309.1699699999999</v>
      </c>
      <c r="O102">
        <f t="shared" si="5"/>
        <v>-25.220029999999952</v>
      </c>
      <c r="Q102">
        <v>576.30537000000004</v>
      </c>
      <c r="R102">
        <f t="shared" si="6"/>
        <v>-74.032670000000039</v>
      </c>
      <c r="V102">
        <v>84.186359999999993</v>
      </c>
      <c r="W102">
        <f t="shared" si="7"/>
        <v>150.91764000000001</v>
      </c>
    </row>
    <row r="103" spans="1:23">
      <c r="A103" t="s">
        <v>6</v>
      </c>
      <c r="B103">
        <v>31</v>
      </c>
      <c r="C103">
        <v>92.037499999999994</v>
      </c>
      <c r="D103">
        <v>-8.8767700000000005</v>
      </c>
      <c r="E103">
        <v>-166.709</v>
      </c>
      <c r="F103">
        <v>7.2634600000000002</v>
      </c>
      <c r="G103">
        <v>6.4972799999999999</v>
      </c>
      <c r="H103">
        <v>142.45099999999999</v>
      </c>
      <c r="K103" s="13">
        <v>1400</v>
      </c>
      <c r="L103">
        <f t="shared" si="4"/>
        <v>-24.509999999999991</v>
      </c>
    </row>
    <row r="104" spans="1:23">
      <c r="A104" t="s">
        <v>6</v>
      </c>
      <c r="B104">
        <v>32</v>
      </c>
      <c r="C104">
        <v>92.336600000000004</v>
      </c>
      <c r="D104">
        <v>-9.9929100000000002</v>
      </c>
      <c r="E104">
        <v>-166.226</v>
      </c>
      <c r="F104">
        <v>7.2442599999999997</v>
      </c>
      <c r="G104">
        <v>6.4756900000000002</v>
      </c>
      <c r="H104">
        <v>141.97399999999999</v>
      </c>
      <c r="K104" s="13">
        <v>1400</v>
      </c>
      <c r="L104">
        <f t="shared" si="4"/>
        <v>-19.739999999999782</v>
      </c>
      <c r="N104">
        <v>1414.73</v>
      </c>
      <c r="O104">
        <f t="shared" ref="O104:O106" si="8">N104-H104*10</f>
        <v>-5.0099999999997635</v>
      </c>
      <c r="Q104">
        <v>569.17012</v>
      </c>
      <c r="R104">
        <f t="shared" ref="R104:R106" si="9">(575-Q104-(F104*10))</f>
        <v>-66.612719999999996</v>
      </c>
      <c r="V104">
        <v>74.117080000000001</v>
      </c>
      <c r="W104">
        <f t="shared" ref="W104:W106" si="10">175-(V104-(G104*10))</f>
        <v>165.63981999999999</v>
      </c>
    </row>
    <row r="105" spans="1:23">
      <c r="A105" t="s">
        <v>6</v>
      </c>
      <c r="B105">
        <v>33</v>
      </c>
      <c r="C105">
        <v>89.855999999999995</v>
      </c>
      <c r="D105">
        <v>8.1908100000000008</v>
      </c>
      <c r="E105">
        <v>-171.315</v>
      </c>
      <c r="F105">
        <v>8.3943899999999996</v>
      </c>
      <c r="G105">
        <v>6.5613299999999999</v>
      </c>
      <c r="H105">
        <v>152.066</v>
      </c>
      <c r="K105" s="13">
        <v>1500</v>
      </c>
      <c r="L105">
        <f t="shared" si="4"/>
        <v>-20.660000000000082</v>
      </c>
    </row>
    <row r="106" spans="1:23">
      <c r="A106" t="s">
        <v>6</v>
      </c>
      <c r="B106">
        <v>34</v>
      </c>
      <c r="C106">
        <v>90.335800000000006</v>
      </c>
      <c r="D106">
        <v>5.9566999999999997</v>
      </c>
      <c r="E106">
        <v>-173.74199999999999</v>
      </c>
      <c r="F106">
        <v>8.4513599999999993</v>
      </c>
      <c r="G106">
        <v>6.6049199999999999</v>
      </c>
      <c r="H106">
        <v>152.98500000000001</v>
      </c>
      <c r="K106" s="13">
        <v>1500</v>
      </c>
      <c r="L106">
        <f t="shared" si="4"/>
        <v>-29.850000000000136</v>
      </c>
      <c r="N106">
        <v>1511.6733999999999</v>
      </c>
      <c r="O106">
        <f t="shared" ref="O106" si="11">N106-H106*10</f>
        <v>-18.176600000000235</v>
      </c>
      <c r="Q106">
        <v>570.56452000000002</v>
      </c>
      <c r="R106">
        <f t="shared" ref="R106" si="12">(575-Q106-(F106*10))</f>
        <v>-80.078120000000013</v>
      </c>
      <c r="V106">
        <v>65.31353</v>
      </c>
      <c r="W106">
        <f t="shared" ref="W106" si="13">175-(V106-(G106*10))</f>
        <v>175.73567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716"/>
  <sheetViews>
    <sheetView topLeftCell="A618" zoomScale="55" zoomScaleNormal="55" workbookViewId="0">
      <selection activeCell="E204" sqref="E204:G204"/>
    </sheetView>
  </sheetViews>
  <sheetFormatPr defaultRowHeight="14.4"/>
  <cols>
    <col min="1" max="1" width="9" bestFit="1" customWidth="1"/>
    <col min="2" max="2" width="7.77734375" style="1" customWidth="1"/>
    <col min="3" max="3" width="10.21875" bestFit="1" customWidth="1"/>
    <col min="4" max="4" width="10.6640625" bestFit="1" customWidth="1"/>
    <col min="5" max="5" width="8.6640625" customWidth="1"/>
    <col min="6" max="6" width="10.6640625" bestFit="1" customWidth="1"/>
    <col min="7" max="7" width="10.88671875" bestFit="1" customWidth="1"/>
    <col min="8" max="8" width="11.21875" customWidth="1"/>
    <col min="9" max="9" width="3.77734375" customWidth="1"/>
    <col min="10" max="10" width="12.5546875" style="13" customWidth="1"/>
    <col min="11" max="11" width="9.21875" bestFit="1" customWidth="1"/>
  </cols>
  <sheetData>
    <row r="1" spans="1:9">
      <c r="A1" t="s">
        <v>0</v>
      </c>
      <c r="B1" s="1" t="s">
        <v>1</v>
      </c>
      <c r="C1" t="s">
        <v>2</v>
      </c>
      <c r="D1" t="s">
        <v>22</v>
      </c>
      <c r="E1" t="s">
        <v>3</v>
      </c>
      <c r="F1" t="s">
        <v>4</v>
      </c>
      <c r="G1" t="s">
        <v>5</v>
      </c>
    </row>
    <row r="2" spans="1:9">
      <c r="A2" t="s">
        <v>6</v>
      </c>
      <c r="B2" s="1">
        <v>1</v>
      </c>
      <c r="C2">
        <v>91.0916</v>
      </c>
      <c r="D2">
        <v>-2.4115799999999998</v>
      </c>
      <c r="E2">
        <v>178.84800000000001</v>
      </c>
      <c r="F2">
        <v>0.52846400000000004</v>
      </c>
      <c r="G2">
        <v>0.13836699999999999</v>
      </c>
      <c r="H2">
        <v>36.161900000000003</v>
      </c>
      <c r="I2">
        <v>20</v>
      </c>
    </row>
    <row r="3" spans="1:9">
      <c r="A3" t="s">
        <v>6</v>
      </c>
      <c r="B3" s="1">
        <v>2</v>
      </c>
      <c r="C3">
        <v>91.097899999999996</v>
      </c>
      <c r="D3">
        <v>-2.0591900000000001</v>
      </c>
      <c r="E3">
        <v>178.965</v>
      </c>
      <c r="F3">
        <v>0.52731300000000003</v>
      </c>
      <c r="G3">
        <v>0.141567</v>
      </c>
      <c r="H3">
        <v>36.1449</v>
      </c>
      <c r="I3">
        <v>20</v>
      </c>
    </row>
    <row r="4" spans="1:9">
      <c r="A4" t="s">
        <v>6</v>
      </c>
      <c r="B4" s="1">
        <v>3</v>
      </c>
      <c r="C4">
        <v>91.117800000000003</v>
      </c>
      <c r="D4">
        <v>-1.8945000000000001</v>
      </c>
      <c r="E4">
        <v>179.089</v>
      </c>
      <c r="F4">
        <v>0.52688900000000005</v>
      </c>
      <c r="G4">
        <v>0.14369799999999999</v>
      </c>
      <c r="H4">
        <v>36.143799999999999</v>
      </c>
      <c r="I4">
        <v>20</v>
      </c>
    </row>
    <row r="5" spans="1:9">
      <c r="A5" t="s">
        <v>6</v>
      </c>
      <c r="B5" s="1">
        <v>4</v>
      </c>
      <c r="C5">
        <v>91.231300000000005</v>
      </c>
      <c r="D5">
        <v>-0.86288799999999999</v>
      </c>
      <c r="E5">
        <v>178.94800000000001</v>
      </c>
      <c r="F5">
        <v>1.4831000000000001</v>
      </c>
      <c r="G5">
        <v>-0.14834800000000001</v>
      </c>
      <c r="H5">
        <v>41.087299999999999</v>
      </c>
      <c r="I5">
        <v>20</v>
      </c>
    </row>
    <row r="6" spans="1:9">
      <c r="A6" t="s">
        <v>6</v>
      </c>
      <c r="B6" s="1">
        <v>5</v>
      </c>
      <c r="C6">
        <v>91.225999999999999</v>
      </c>
      <c r="D6">
        <v>-0.718082</v>
      </c>
      <c r="E6">
        <v>178.846</v>
      </c>
      <c r="F6">
        <v>1.4851399999999999</v>
      </c>
      <c r="G6">
        <v>-0.14663799999999999</v>
      </c>
      <c r="H6">
        <v>41.090400000000002</v>
      </c>
      <c r="I6">
        <v>20</v>
      </c>
    </row>
    <row r="7" spans="1:9">
      <c r="A7" t="s">
        <v>6</v>
      </c>
      <c r="B7" s="1">
        <v>6</v>
      </c>
      <c r="C7">
        <v>91.247200000000007</v>
      </c>
      <c r="D7">
        <v>-0.73776200000000003</v>
      </c>
      <c r="E7">
        <v>178.911</v>
      </c>
      <c r="F7">
        <v>1.48424</v>
      </c>
      <c r="G7">
        <v>-0.14698800000000001</v>
      </c>
      <c r="H7">
        <v>41.088000000000001</v>
      </c>
      <c r="I7">
        <v>20</v>
      </c>
    </row>
    <row r="8" spans="1:9">
      <c r="A8" t="s">
        <v>6</v>
      </c>
      <c r="B8" s="1">
        <v>7</v>
      </c>
      <c r="C8">
        <v>91.127300000000005</v>
      </c>
      <c r="D8">
        <v>-2.63184</v>
      </c>
      <c r="E8">
        <v>-179.99799999999999</v>
      </c>
      <c r="F8">
        <v>1.65062</v>
      </c>
      <c r="G8">
        <v>-0.51722699999999999</v>
      </c>
      <c r="H8">
        <v>46.311799999999998</v>
      </c>
      <c r="I8">
        <v>20</v>
      </c>
    </row>
    <row r="9" spans="1:9">
      <c r="A9" t="s">
        <v>6</v>
      </c>
      <c r="B9" s="1">
        <v>8</v>
      </c>
      <c r="C9">
        <v>91.138800000000003</v>
      </c>
      <c r="D9">
        <v>-2.0650599999999999</v>
      </c>
      <c r="E9">
        <v>-179.93199999999999</v>
      </c>
      <c r="F9">
        <v>1.6534199999999999</v>
      </c>
      <c r="G9">
        <v>-0.51122500000000004</v>
      </c>
      <c r="H9">
        <v>46.322000000000003</v>
      </c>
      <c r="I9">
        <v>20</v>
      </c>
    </row>
    <row r="10" spans="1:9">
      <c r="A10" t="s">
        <v>6</v>
      </c>
      <c r="B10" s="1">
        <v>9</v>
      </c>
      <c r="C10">
        <v>91.113900000000001</v>
      </c>
      <c r="D10">
        <v>-2.6766899999999998</v>
      </c>
      <c r="E10">
        <v>179.971</v>
      </c>
      <c r="F10">
        <v>1.64981</v>
      </c>
      <c r="G10">
        <v>-0.51636099999999996</v>
      </c>
      <c r="H10">
        <v>46.279400000000003</v>
      </c>
      <c r="I10">
        <v>20</v>
      </c>
    </row>
    <row r="11" spans="1:9">
      <c r="A11" t="s">
        <v>6</v>
      </c>
      <c r="B11" s="1">
        <v>10</v>
      </c>
      <c r="C11">
        <v>91.145899999999997</v>
      </c>
      <c r="D11">
        <v>-2.1543000000000001</v>
      </c>
      <c r="E11">
        <v>178.74700000000001</v>
      </c>
      <c r="F11">
        <v>2.2965300000000002</v>
      </c>
      <c r="G11">
        <v>-0.79576899999999995</v>
      </c>
      <c r="H11">
        <v>51.427300000000002</v>
      </c>
      <c r="I11">
        <v>20</v>
      </c>
    </row>
    <row r="12" spans="1:9">
      <c r="A12" t="s">
        <v>6</v>
      </c>
      <c r="B12" s="1">
        <v>11</v>
      </c>
      <c r="C12">
        <v>91.1447</v>
      </c>
      <c r="D12">
        <v>-2.5541</v>
      </c>
      <c r="E12">
        <v>178.78399999999999</v>
      </c>
      <c r="F12">
        <v>2.29515</v>
      </c>
      <c r="G12">
        <v>-0.796852</v>
      </c>
      <c r="H12">
        <v>51.38</v>
      </c>
      <c r="I12">
        <v>20</v>
      </c>
    </row>
    <row r="13" spans="1:9">
      <c r="A13" t="s">
        <v>6</v>
      </c>
      <c r="B13" s="1">
        <v>12</v>
      </c>
      <c r="C13">
        <v>91.140199999999993</v>
      </c>
      <c r="D13">
        <v>-2.4608500000000002</v>
      </c>
      <c r="E13">
        <v>178.88499999999999</v>
      </c>
      <c r="F13">
        <v>2.2953800000000002</v>
      </c>
      <c r="G13">
        <v>-0.79509399999999997</v>
      </c>
      <c r="H13">
        <v>51.3902</v>
      </c>
      <c r="I13">
        <v>20</v>
      </c>
    </row>
    <row r="14" spans="1:9">
      <c r="A14" t="s">
        <v>6</v>
      </c>
      <c r="B14" s="1">
        <v>13</v>
      </c>
      <c r="C14">
        <v>91.059899999999999</v>
      </c>
      <c r="D14">
        <v>-0.76665499999999998</v>
      </c>
      <c r="E14">
        <v>179.76599999999999</v>
      </c>
      <c r="F14">
        <v>3.94502</v>
      </c>
      <c r="G14">
        <v>-0.77639400000000003</v>
      </c>
      <c r="H14">
        <v>56.867899999999999</v>
      </c>
      <c r="I14">
        <v>20</v>
      </c>
    </row>
    <row r="15" spans="1:9">
      <c r="A15" t="s">
        <v>6</v>
      </c>
      <c r="B15" s="1">
        <v>14</v>
      </c>
      <c r="C15">
        <v>91.036900000000003</v>
      </c>
      <c r="D15">
        <v>-0.45478299999999999</v>
      </c>
      <c r="E15">
        <v>-179.91499999999999</v>
      </c>
      <c r="F15">
        <v>3.9402900000000001</v>
      </c>
      <c r="G15">
        <v>-0.775814</v>
      </c>
      <c r="H15">
        <v>56.867199999999997</v>
      </c>
      <c r="I15">
        <v>20</v>
      </c>
    </row>
    <row r="16" spans="1:9">
      <c r="A16" t="s">
        <v>6</v>
      </c>
      <c r="B16" s="1">
        <v>15</v>
      </c>
      <c r="C16">
        <v>91.094999999999999</v>
      </c>
      <c r="D16">
        <v>-4.4370900000000004</v>
      </c>
      <c r="E16">
        <v>178.23699999999999</v>
      </c>
      <c r="F16">
        <v>1.95031</v>
      </c>
      <c r="G16">
        <v>-1.3158000000000001</v>
      </c>
      <c r="H16">
        <v>61.450400000000002</v>
      </c>
      <c r="I16">
        <v>20</v>
      </c>
    </row>
    <row r="17" spans="1:9">
      <c r="A17" t="s">
        <v>6</v>
      </c>
      <c r="B17" s="1">
        <v>16</v>
      </c>
      <c r="C17">
        <v>91.123699999999999</v>
      </c>
      <c r="D17">
        <v>-4.2468399999999997</v>
      </c>
      <c r="E17">
        <v>178.23599999999999</v>
      </c>
      <c r="F17">
        <v>1.9512400000000001</v>
      </c>
      <c r="G17">
        <v>-1.31629</v>
      </c>
      <c r="H17">
        <v>61.4587</v>
      </c>
      <c r="I17">
        <v>20</v>
      </c>
    </row>
    <row r="18" spans="1:9">
      <c r="A18" t="s">
        <v>6</v>
      </c>
      <c r="B18" s="1">
        <v>17</v>
      </c>
      <c r="C18">
        <v>91.249799999999993</v>
      </c>
      <c r="D18">
        <v>-1.9372100000000001</v>
      </c>
      <c r="E18">
        <v>-177.553</v>
      </c>
      <c r="F18">
        <v>2.1543000000000001</v>
      </c>
      <c r="G18">
        <v>-1.85145</v>
      </c>
      <c r="H18">
        <v>71.594800000000006</v>
      </c>
      <c r="I18">
        <v>20</v>
      </c>
    </row>
    <row r="19" spans="1:9">
      <c r="A19" t="s">
        <v>6</v>
      </c>
      <c r="B19" s="1">
        <v>18</v>
      </c>
      <c r="C19">
        <v>91.196399999999997</v>
      </c>
      <c r="D19">
        <v>0.14991399999999999</v>
      </c>
      <c r="E19">
        <v>-176.25200000000001</v>
      </c>
      <c r="F19">
        <v>2.1477400000000002</v>
      </c>
      <c r="G19">
        <v>-1.8411200000000001</v>
      </c>
      <c r="H19">
        <v>71.651399999999995</v>
      </c>
      <c r="I19">
        <v>20</v>
      </c>
    </row>
    <row r="20" spans="1:9">
      <c r="A20" t="s">
        <v>6</v>
      </c>
      <c r="B20" s="1">
        <v>19</v>
      </c>
      <c r="C20">
        <v>90.976299999999995</v>
      </c>
      <c r="D20">
        <v>-1.3795299999999999</v>
      </c>
      <c r="E20">
        <v>176.50800000000001</v>
      </c>
      <c r="F20">
        <v>1.4227300000000001</v>
      </c>
      <c r="G20">
        <v>-2.3774000000000002</v>
      </c>
      <c r="H20">
        <v>81.885400000000004</v>
      </c>
      <c r="I20">
        <v>20</v>
      </c>
    </row>
    <row r="21" spans="1:9">
      <c r="A21" t="s">
        <v>6</v>
      </c>
      <c r="B21" s="1">
        <v>20</v>
      </c>
      <c r="C21">
        <v>90.976100000000002</v>
      </c>
      <c r="D21">
        <v>-0.54834700000000003</v>
      </c>
      <c r="E21">
        <v>175.774</v>
      </c>
      <c r="F21">
        <v>1.42998</v>
      </c>
      <c r="G21">
        <v>-2.37323</v>
      </c>
      <c r="H21">
        <v>81.918300000000002</v>
      </c>
      <c r="I21">
        <v>20</v>
      </c>
    </row>
    <row r="22" spans="1:9">
      <c r="A22" t="s">
        <v>6</v>
      </c>
      <c r="B22" s="1">
        <v>21</v>
      </c>
      <c r="C22">
        <v>91.215000000000003</v>
      </c>
      <c r="D22">
        <v>-4.4088099999999999</v>
      </c>
      <c r="E22">
        <v>-178.1</v>
      </c>
      <c r="F22">
        <v>0.81123999999999996</v>
      </c>
      <c r="G22">
        <v>-3.0521099999999999</v>
      </c>
      <c r="H22">
        <v>91.639600000000002</v>
      </c>
      <c r="I22">
        <v>20</v>
      </c>
    </row>
    <row r="23" spans="1:9">
      <c r="A23" t="s">
        <v>6</v>
      </c>
      <c r="B23" s="1">
        <v>22</v>
      </c>
      <c r="C23">
        <v>91.302000000000007</v>
      </c>
      <c r="D23">
        <v>-4.1704999999999997</v>
      </c>
      <c r="E23">
        <v>-177.07499999999999</v>
      </c>
      <c r="F23">
        <v>0.80965100000000001</v>
      </c>
      <c r="G23">
        <v>-3.0537000000000001</v>
      </c>
      <c r="H23">
        <v>91.674899999999994</v>
      </c>
      <c r="I23">
        <v>20</v>
      </c>
    </row>
    <row r="24" spans="1:9">
      <c r="A24" t="s">
        <v>6</v>
      </c>
      <c r="B24" s="1">
        <v>23</v>
      </c>
      <c r="C24">
        <v>91.415199999999999</v>
      </c>
      <c r="D24">
        <v>-6.0410700000000004</v>
      </c>
      <c r="E24">
        <v>-173.12899999999999</v>
      </c>
      <c r="F24">
        <v>1.0763499999999999</v>
      </c>
      <c r="G24">
        <v>-3.5464799999999999</v>
      </c>
      <c r="H24">
        <v>102.578</v>
      </c>
      <c r="I24">
        <v>20</v>
      </c>
    </row>
    <row r="25" spans="1:9">
      <c r="A25" t="s">
        <v>6</v>
      </c>
      <c r="B25" s="1">
        <v>24</v>
      </c>
      <c r="C25">
        <v>91.555999999999997</v>
      </c>
      <c r="D25">
        <v>-6.42117</v>
      </c>
      <c r="E25">
        <v>-172.614</v>
      </c>
      <c r="F25">
        <v>1.0757699999999999</v>
      </c>
      <c r="G25">
        <v>-3.5431699999999999</v>
      </c>
      <c r="H25">
        <v>102.483</v>
      </c>
      <c r="I25">
        <v>20</v>
      </c>
    </row>
    <row r="26" spans="1:9">
      <c r="A26" t="s">
        <v>6</v>
      </c>
      <c r="B26" s="1">
        <v>25</v>
      </c>
      <c r="C26">
        <v>91.299899999999994</v>
      </c>
      <c r="D26">
        <v>-8.2714999999999996</v>
      </c>
      <c r="E26">
        <v>173.75200000000001</v>
      </c>
      <c r="F26">
        <v>0.72928899999999997</v>
      </c>
      <c r="G26">
        <v>-4.1949800000000002</v>
      </c>
      <c r="H26">
        <v>112.751</v>
      </c>
      <c r="I26">
        <v>20</v>
      </c>
    </row>
    <row r="27" spans="1:9">
      <c r="A27" t="s">
        <v>6</v>
      </c>
      <c r="B27" s="1">
        <v>26</v>
      </c>
      <c r="C27">
        <v>91.351500000000001</v>
      </c>
      <c r="D27">
        <v>-8.1603600000000007</v>
      </c>
      <c r="E27">
        <v>174.274</v>
      </c>
      <c r="F27">
        <v>0.72692199999999996</v>
      </c>
      <c r="G27">
        <v>-4.1947999999999999</v>
      </c>
      <c r="H27">
        <v>112.876</v>
      </c>
      <c r="I27">
        <v>20</v>
      </c>
    </row>
    <row r="28" spans="1:9">
      <c r="A28" t="s">
        <v>6</v>
      </c>
      <c r="B28" s="1">
        <v>27</v>
      </c>
      <c r="C28">
        <v>91.656499999999994</v>
      </c>
      <c r="D28">
        <v>-5.3359300000000003</v>
      </c>
      <c r="E28">
        <v>-171.73599999999999</v>
      </c>
      <c r="F28">
        <v>1.2409300000000001</v>
      </c>
      <c r="G28">
        <v>-4.8776999999999999</v>
      </c>
      <c r="H28">
        <v>122.745</v>
      </c>
      <c r="I28">
        <v>20</v>
      </c>
    </row>
    <row r="29" spans="1:9">
      <c r="A29" t="s">
        <v>6</v>
      </c>
      <c r="B29" s="1">
        <v>28</v>
      </c>
      <c r="C29">
        <v>92.034000000000006</v>
      </c>
      <c r="D29">
        <v>-6.9370700000000003</v>
      </c>
      <c r="E29">
        <v>-170.66800000000001</v>
      </c>
      <c r="F29">
        <v>1.2421899999999999</v>
      </c>
      <c r="G29">
        <v>-4.8673000000000002</v>
      </c>
      <c r="H29">
        <v>122.304</v>
      </c>
      <c r="I29">
        <v>20</v>
      </c>
    </row>
    <row r="30" spans="1:9">
      <c r="A30" t="s">
        <v>6</v>
      </c>
      <c r="B30" s="1">
        <v>29</v>
      </c>
      <c r="C30">
        <v>91.361599999999996</v>
      </c>
      <c r="D30">
        <v>4.2668900000000001</v>
      </c>
      <c r="E30">
        <v>-171.798</v>
      </c>
      <c r="F30">
        <v>4.9152899999999997</v>
      </c>
      <c r="G30">
        <v>6.9211099999999997</v>
      </c>
      <c r="H30">
        <v>134.036</v>
      </c>
      <c r="I30">
        <v>20</v>
      </c>
    </row>
    <row r="31" spans="1:9">
      <c r="A31" t="s">
        <v>6</v>
      </c>
      <c r="B31" s="1">
        <v>30</v>
      </c>
      <c r="C31">
        <v>91.447000000000003</v>
      </c>
      <c r="D31">
        <v>4.1929699999999999</v>
      </c>
      <c r="E31">
        <v>-171.39500000000001</v>
      </c>
      <c r="F31">
        <v>4.9104999999999999</v>
      </c>
      <c r="G31">
        <v>6.9134700000000002</v>
      </c>
      <c r="H31">
        <v>133.89699999999999</v>
      </c>
      <c r="I31">
        <v>20</v>
      </c>
    </row>
    <row r="32" spans="1:9">
      <c r="A32" t="s">
        <v>6</v>
      </c>
      <c r="B32" s="1">
        <v>31</v>
      </c>
      <c r="C32">
        <v>91.903499999999994</v>
      </c>
      <c r="D32">
        <v>-9.3632399999999993</v>
      </c>
      <c r="E32">
        <v>-167.995</v>
      </c>
      <c r="F32">
        <v>4.7436199999999999</v>
      </c>
      <c r="G32">
        <v>7.4655899999999997</v>
      </c>
      <c r="H32">
        <v>143.041</v>
      </c>
      <c r="I32">
        <v>20</v>
      </c>
    </row>
    <row r="33" spans="1:9">
      <c r="A33" t="s">
        <v>6</v>
      </c>
      <c r="B33" s="1">
        <v>32</v>
      </c>
      <c r="C33">
        <v>92.179400000000001</v>
      </c>
      <c r="D33">
        <v>-10.4605</v>
      </c>
      <c r="E33">
        <v>-167.48699999999999</v>
      </c>
      <c r="F33">
        <v>4.7327700000000004</v>
      </c>
      <c r="G33">
        <v>7.4407300000000003</v>
      </c>
      <c r="H33">
        <v>142.56100000000001</v>
      </c>
      <c r="I33">
        <v>20</v>
      </c>
    </row>
    <row r="34" spans="1:9">
      <c r="A34" t="s">
        <v>6</v>
      </c>
      <c r="B34" s="1">
        <v>33</v>
      </c>
      <c r="C34">
        <v>90.002399999999994</v>
      </c>
      <c r="D34">
        <v>8.1295699999999993</v>
      </c>
      <c r="E34">
        <v>-172.32599999999999</v>
      </c>
      <c r="F34">
        <v>5.70052</v>
      </c>
      <c r="G34">
        <v>7.5877800000000004</v>
      </c>
      <c r="H34">
        <v>152.554</v>
      </c>
      <c r="I34">
        <v>20</v>
      </c>
    </row>
    <row r="35" spans="1:9">
      <c r="A35" t="s">
        <v>6</v>
      </c>
      <c r="B35" s="1">
        <v>34</v>
      </c>
      <c r="C35">
        <v>90.437299999999993</v>
      </c>
      <c r="D35">
        <v>5.9846899999999996</v>
      </c>
      <c r="E35">
        <v>-174.678</v>
      </c>
      <c r="F35">
        <v>5.74078</v>
      </c>
      <c r="G35">
        <v>7.6374700000000004</v>
      </c>
      <c r="H35">
        <v>153.46899999999999</v>
      </c>
      <c r="I35">
        <v>20</v>
      </c>
    </row>
    <row r="37" spans="1:9">
      <c r="A37" t="s">
        <v>0</v>
      </c>
    </row>
    <row r="38" spans="1:9">
      <c r="A38" t="s">
        <v>6</v>
      </c>
    </row>
    <row r="39" spans="1:9">
      <c r="A39" t="s">
        <v>6</v>
      </c>
    </row>
    <row r="40" spans="1:9">
      <c r="A40" t="s">
        <v>6</v>
      </c>
    </row>
    <row r="41" spans="1:9">
      <c r="A41" t="s">
        <v>6</v>
      </c>
    </row>
    <row r="42" spans="1:9">
      <c r="A42" t="s">
        <v>6</v>
      </c>
    </row>
    <row r="43" spans="1:9">
      <c r="A43" t="s">
        <v>6</v>
      </c>
    </row>
    <row r="44" spans="1:9">
      <c r="A44" t="s">
        <v>6</v>
      </c>
    </row>
    <row r="45" spans="1:9">
      <c r="A45" t="s">
        <v>6</v>
      </c>
    </row>
    <row r="46" spans="1:9">
      <c r="A46" t="s">
        <v>6</v>
      </c>
    </row>
    <row r="47" spans="1:9">
      <c r="A47" t="s">
        <v>6</v>
      </c>
    </row>
    <row r="48" spans="1:9">
      <c r="A48" t="s">
        <v>6</v>
      </c>
    </row>
    <row r="49" spans="1:1">
      <c r="A49" t="s">
        <v>6</v>
      </c>
    </row>
    <row r="50" spans="1:1">
      <c r="A50" t="s">
        <v>6</v>
      </c>
    </row>
    <row r="51" spans="1:1">
      <c r="A51" t="s">
        <v>6</v>
      </c>
    </row>
    <row r="52" spans="1:1">
      <c r="A52" t="s">
        <v>6</v>
      </c>
    </row>
    <row r="53" spans="1:1">
      <c r="A53" t="s">
        <v>6</v>
      </c>
    </row>
    <row r="54" spans="1:1">
      <c r="A54" t="s">
        <v>6</v>
      </c>
    </row>
    <row r="55" spans="1:1">
      <c r="A55" t="s">
        <v>6</v>
      </c>
    </row>
    <row r="56" spans="1:1">
      <c r="A56" t="s">
        <v>6</v>
      </c>
    </row>
    <row r="57" spans="1:1">
      <c r="A57" t="s">
        <v>6</v>
      </c>
    </row>
    <row r="58" spans="1:1">
      <c r="A58" t="s">
        <v>6</v>
      </c>
    </row>
    <row r="59" spans="1:1">
      <c r="A59" t="s">
        <v>6</v>
      </c>
    </row>
    <row r="60" spans="1:1">
      <c r="A60" t="s">
        <v>6</v>
      </c>
    </row>
    <row r="61" spans="1:1">
      <c r="A61" t="s">
        <v>6</v>
      </c>
    </row>
    <row r="62" spans="1:1">
      <c r="A62" t="s">
        <v>6</v>
      </c>
    </row>
    <row r="63" spans="1:1">
      <c r="A63" t="s">
        <v>6</v>
      </c>
    </row>
    <row r="64" spans="1:1">
      <c r="A64" t="s">
        <v>6</v>
      </c>
    </row>
    <row r="65" spans="1:9">
      <c r="A65" t="s">
        <v>6</v>
      </c>
    </row>
    <row r="66" spans="1:9">
      <c r="A66" t="s">
        <v>6</v>
      </c>
    </row>
    <row r="67" spans="1:9">
      <c r="A67" t="s">
        <v>6</v>
      </c>
    </row>
    <row r="68" spans="1:9">
      <c r="A68" t="s">
        <v>6</v>
      </c>
    </row>
    <row r="69" spans="1:9">
      <c r="A69" t="s">
        <v>6</v>
      </c>
    </row>
    <row r="70" spans="1:9">
      <c r="A70" t="s">
        <v>6</v>
      </c>
    </row>
    <row r="71" spans="1:9">
      <c r="A71" t="s">
        <v>6</v>
      </c>
    </row>
    <row r="73" spans="1:9">
      <c r="A73" t="s">
        <v>0</v>
      </c>
      <c r="B73" s="1" t="s">
        <v>7</v>
      </c>
      <c r="C73" t="s">
        <v>1</v>
      </c>
    </row>
    <row r="74" spans="1:9">
      <c r="A74" t="s">
        <v>6</v>
      </c>
      <c r="B74" s="1">
        <v>1</v>
      </c>
      <c r="C74">
        <v>91.042599999999993</v>
      </c>
      <c r="D74">
        <v>-1.68154</v>
      </c>
      <c r="E74">
        <v>179.40299999999999</v>
      </c>
      <c r="F74">
        <v>-0.113388</v>
      </c>
      <c r="G74">
        <v>-0.41615999999999997</v>
      </c>
      <c r="H74">
        <v>36.8322</v>
      </c>
      <c r="I74">
        <v>20</v>
      </c>
    </row>
    <row r="75" spans="1:9">
      <c r="A75" t="s">
        <v>6</v>
      </c>
      <c r="B75" s="1">
        <v>2</v>
      </c>
      <c r="C75">
        <v>91.049099999999996</v>
      </c>
      <c r="D75">
        <v>-1.42076</v>
      </c>
      <c r="E75">
        <v>179.512</v>
      </c>
      <c r="F75">
        <v>-0.11403199999999999</v>
      </c>
      <c r="G75">
        <v>-0.41370299999999999</v>
      </c>
      <c r="H75">
        <v>36.812899999999999</v>
      </c>
      <c r="I75">
        <v>20</v>
      </c>
    </row>
    <row r="76" spans="1:9">
      <c r="A76" t="s">
        <v>6</v>
      </c>
      <c r="B76" s="1">
        <v>3</v>
      </c>
      <c r="C76">
        <v>91.069900000000004</v>
      </c>
      <c r="D76">
        <v>-1.2684800000000001</v>
      </c>
      <c r="E76">
        <v>179.71299999999999</v>
      </c>
      <c r="F76">
        <v>-0.11508500000000001</v>
      </c>
      <c r="G76">
        <v>-0.41172500000000001</v>
      </c>
      <c r="H76">
        <v>36.810899999999997</v>
      </c>
      <c r="I76">
        <v>20</v>
      </c>
    </row>
    <row r="77" spans="1:9">
      <c r="A77" t="s">
        <v>6</v>
      </c>
      <c r="B77" s="1">
        <v>4</v>
      </c>
      <c r="C77">
        <v>91.084999999999994</v>
      </c>
      <c r="D77">
        <v>0.581924</v>
      </c>
      <c r="E77">
        <v>179.93899999999999</v>
      </c>
      <c r="F77">
        <v>0.75659399999999999</v>
      </c>
      <c r="G77">
        <v>-0.78044599999999997</v>
      </c>
      <c r="H77">
        <v>41.943600000000004</v>
      </c>
      <c r="I77">
        <v>20</v>
      </c>
    </row>
    <row r="78" spans="1:9">
      <c r="A78" t="s">
        <v>6</v>
      </c>
      <c r="B78" s="1">
        <v>5</v>
      </c>
      <c r="C78">
        <v>91.082999999999998</v>
      </c>
      <c r="D78">
        <v>0.75165099999999996</v>
      </c>
      <c r="E78">
        <v>179.755</v>
      </c>
      <c r="F78">
        <v>0.75894300000000003</v>
      </c>
      <c r="G78">
        <v>-0.77850200000000003</v>
      </c>
      <c r="H78">
        <v>41.945399999999999</v>
      </c>
      <c r="I78">
        <v>20</v>
      </c>
    </row>
    <row r="79" spans="1:9">
      <c r="A79" t="s">
        <v>6</v>
      </c>
      <c r="B79" s="1">
        <v>6</v>
      </c>
      <c r="C79">
        <v>91.106200000000001</v>
      </c>
      <c r="D79">
        <v>0.67154700000000001</v>
      </c>
      <c r="E79">
        <v>179.81</v>
      </c>
      <c r="F79">
        <v>0.75848400000000005</v>
      </c>
      <c r="G79">
        <v>-0.77945900000000001</v>
      </c>
      <c r="H79">
        <v>41.943100000000001</v>
      </c>
      <c r="I79">
        <v>20</v>
      </c>
    </row>
    <row r="80" spans="1:9">
      <c r="A80" t="s">
        <v>6</v>
      </c>
      <c r="B80" s="1">
        <v>7</v>
      </c>
      <c r="C80">
        <v>91.07</v>
      </c>
      <c r="D80">
        <v>-1.6437200000000001</v>
      </c>
      <c r="E80">
        <v>-177.80699999999999</v>
      </c>
      <c r="F80">
        <v>0.81548200000000004</v>
      </c>
      <c r="G80">
        <v>-1.2431399999999999</v>
      </c>
      <c r="H80">
        <v>47.253900000000002</v>
      </c>
      <c r="I80">
        <v>20</v>
      </c>
    </row>
    <row r="81" spans="1:9">
      <c r="A81" t="s">
        <v>6</v>
      </c>
      <c r="B81" s="1">
        <v>8</v>
      </c>
      <c r="C81">
        <v>91.083500000000001</v>
      </c>
      <c r="D81">
        <v>-1.26007</v>
      </c>
      <c r="E81">
        <v>-177.74</v>
      </c>
      <c r="F81">
        <v>0.81778399999999996</v>
      </c>
      <c r="G81">
        <v>-1.23895</v>
      </c>
      <c r="H81">
        <v>47.260599999999997</v>
      </c>
      <c r="I81">
        <v>20</v>
      </c>
    </row>
    <row r="82" spans="1:9">
      <c r="A82" t="s">
        <v>6</v>
      </c>
      <c r="B82" s="1">
        <v>9</v>
      </c>
      <c r="C82">
        <v>91.055599999999998</v>
      </c>
      <c r="D82">
        <v>-1.6052500000000001</v>
      </c>
      <c r="E82">
        <v>-177.898</v>
      </c>
      <c r="F82">
        <v>0.81510099999999996</v>
      </c>
      <c r="G82">
        <v>-1.24108</v>
      </c>
      <c r="H82">
        <v>47.226199999999999</v>
      </c>
      <c r="I82">
        <v>20</v>
      </c>
    </row>
    <row r="83" spans="1:9">
      <c r="A83" t="s">
        <v>6</v>
      </c>
      <c r="B83" s="1">
        <v>10</v>
      </c>
      <c r="C83">
        <v>91.039000000000001</v>
      </c>
      <c r="D83">
        <v>-0.97534500000000002</v>
      </c>
      <c r="E83">
        <v>-179.17599999999999</v>
      </c>
      <c r="F83">
        <v>1.3923300000000001</v>
      </c>
      <c r="G83">
        <v>-1.61192</v>
      </c>
      <c r="H83">
        <v>52.604300000000002</v>
      </c>
      <c r="I83">
        <v>20</v>
      </c>
    </row>
    <row r="84" spans="1:9">
      <c r="A84" t="s">
        <v>6</v>
      </c>
      <c r="B84" s="1">
        <v>11</v>
      </c>
      <c r="C84">
        <v>91.042900000000003</v>
      </c>
      <c r="D84">
        <v>-1.37904</v>
      </c>
      <c r="E84">
        <v>-179.136</v>
      </c>
      <c r="F84">
        <v>1.39174</v>
      </c>
      <c r="G84">
        <v>-1.61236</v>
      </c>
      <c r="H84">
        <v>52.555500000000002</v>
      </c>
      <c r="I84">
        <v>20</v>
      </c>
    </row>
    <row r="85" spans="1:9">
      <c r="A85" t="s">
        <v>6</v>
      </c>
      <c r="B85" s="1">
        <v>12</v>
      </c>
      <c r="C85">
        <v>91.038399999999996</v>
      </c>
      <c r="D85">
        <v>-1.2839499999999999</v>
      </c>
      <c r="E85">
        <v>-178.97399999999999</v>
      </c>
      <c r="F85">
        <v>1.39127</v>
      </c>
      <c r="G85">
        <v>-1.6106400000000001</v>
      </c>
      <c r="H85">
        <v>52.563800000000001</v>
      </c>
      <c r="I85">
        <v>20</v>
      </c>
    </row>
    <row r="86" spans="1:9">
      <c r="A86" t="s">
        <v>6</v>
      </c>
      <c r="B86" s="1">
        <v>13</v>
      </c>
      <c r="C86">
        <v>90.8827</v>
      </c>
      <c r="D86">
        <v>2.5507399999999998</v>
      </c>
      <c r="E86">
        <v>-177.24</v>
      </c>
      <c r="F86">
        <v>2.9163999999999999</v>
      </c>
      <c r="G86">
        <v>-1.6715800000000001</v>
      </c>
      <c r="H86">
        <v>58.195399999999999</v>
      </c>
      <c r="I86">
        <v>20</v>
      </c>
    </row>
    <row r="87" spans="1:9">
      <c r="A87" t="s">
        <v>6</v>
      </c>
      <c r="B87" s="1">
        <v>14</v>
      </c>
      <c r="C87">
        <v>90.872</v>
      </c>
      <c r="D87">
        <v>2.35311</v>
      </c>
      <c r="E87">
        <v>-176.69800000000001</v>
      </c>
      <c r="F87">
        <v>2.9090500000000001</v>
      </c>
      <c r="G87">
        <v>-1.6744600000000001</v>
      </c>
      <c r="H87">
        <v>58.180500000000002</v>
      </c>
      <c r="I87">
        <v>20</v>
      </c>
    </row>
    <row r="88" spans="1:9">
      <c r="A88" t="s">
        <v>6</v>
      </c>
      <c r="B88" s="1">
        <v>15</v>
      </c>
      <c r="C88">
        <v>91.063800000000001</v>
      </c>
      <c r="D88">
        <v>-0.59936199999999995</v>
      </c>
      <c r="E88">
        <v>-176.66399999999999</v>
      </c>
      <c r="F88">
        <v>0.842005</v>
      </c>
      <c r="G88">
        <v>-2.2955899999999998</v>
      </c>
      <c r="H88">
        <v>63.228299999999997</v>
      </c>
      <c r="I88">
        <v>20</v>
      </c>
    </row>
    <row r="89" spans="1:9">
      <c r="A89" t="s">
        <v>6</v>
      </c>
      <c r="B89" s="1">
        <v>16</v>
      </c>
      <c r="C89">
        <v>91.092699999999994</v>
      </c>
      <c r="D89">
        <v>-0.51465899999999998</v>
      </c>
      <c r="E89">
        <v>-176.59200000000001</v>
      </c>
      <c r="F89">
        <v>0.84219599999999994</v>
      </c>
      <c r="G89">
        <v>-2.2967499999999998</v>
      </c>
      <c r="H89">
        <v>63.226799999999997</v>
      </c>
      <c r="I89">
        <v>20</v>
      </c>
    </row>
    <row r="90" spans="1:9">
      <c r="A90" t="s">
        <v>6</v>
      </c>
      <c r="B90" s="1">
        <v>17</v>
      </c>
      <c r="C90">
        <v>90.475499999999997</v>
      </c>
      <c r="D90">
        <v>5.3752199999999997</v>
      </c>
      <c r="E90">
        <v>-170.09899999999999</v>
      </c>
      <c r="F90">
        <v>0.82805899999999999</v>
      </c>
      <c r="G90">
        <v>-2.9117999999999999</v>
      </c>
      <c r="H90">
        <v>72.841999999999999</v>
      </c>
      <c r="I90">
        <v>20</v>
      </c>
    </row>
    <row r="91" spans="1:9">
      <c r="A91" t="s">
        <v>6</v>
      </c>
      <c r="B91" s="1">
        <v>18</v>
      </c>
      <c r="C91">
        <v>90.489099999999993</v>
      </c>
      <c r="D91">
        <v>5.2869299999999999</v>
      </c>
      <c r="E91">
        <v>-170.01</v>
      </c>
      <c r="F91">
        <v>0.82723800000000003</v>
      </c>
      <c r="G91">
        <v>-2.9133300000000002</v>
      </c>
      <c r="H91">
        <v>72.857299999999995</v>
      </c>
      <c r="I91">
        <v>20</v>
      </c>
    </row>
    <row r="92" spans="1:9">
      <c r="A92" t="s">
        <v>6</v>
      </c>
      <c r="B92" s="1">
        <v>19</v>
      </c>
      <c r="C92">
        <v>91.1417</v>
      </c>
      <c r="D92">
        <v>-2.55044</v>
      </c>
      <c r="E92">
        <v>-173.047</v>
      </c>
      <c r="F92">
        <v>-4.5266300000000002E-2</v>
      </c>
      <c r="G92">
        <v>-3.6639200000000001</v>
      </c>
      <c r="H92">
        <v>83.576599999999999</v>
      </c>
      <c r="I92">
        <v>20</v>
      </c>
    </row>
    <row r="93" spans="1:9">
      <c r="A93" t="s">
        <v>6</v>
      </c>
      <c r="B93" s="1">
        <v>20</v>
      </c>
      <c r="C93">
        <v>91.104900000000001</v>
      </c>
      <c r="D93">
        <v>-2.0940699999999999</v>
      </c>
      <c r="E93">
        <v>-173.166</v>
      </c>
      <c r="F93">
        <v>-4.1627499999999998E-2</v>
      </c>
      <c r="G93">
        <v>-3.6648299999999998</v>
      </c>
      <c r="H93">
        <v>83.667500000000004</v>
      </c>
      <c r="I93">
        <v>20</v>
      </c>
    </row>
    <row r="94" spans="1:9">
      <c r="A94" t="s">
        <v>6</v>
      </c>
      <c r="B94" s="1">
        <v>21</v>
      </c>
      <c r="C94">
        <v>91.340199999999996</v>
      </c>
      <c r="D94">
        <v>-2.1741899999999998</v>
      </c>
      <c r="E94">
        <v>-171.10499999999999</v>
      </c>
      <c r="F94">
        <v>-0.81785399999999997</v>
      </c>
      <c r="G94">
        <v>-4.4946299999999999</v>
      </c>
      <c r="H94">
        <v>93.519800000000004</v>
      </c>
      <c r="I94">
        <v>20</v>
      </c>
    </row>
    <row r="95" spans="1:9">
      <c r="A95" t="s">
        <v>6</v>
      </c>
      <c r="B95" s="1">
        <v>22</v>
      </c>
      <c r="C95">
        <v>91.401600000000002</v>
      </c>
      <c r="D95">
        <v>-2.1781199999999998</v>
      </c>
      <c r="E95">
        <v>-170.571</v>
      </c>
      <c r="F95">
        <v>-0.81696899999999995</v>
      </c>
      <c r="G95">
        <v>-4.4948600000000001</v>
      </c>
      <c r="H95">
        <v>93.491100000000003</v>
      </c>
      <c r="I95">
        <v>20</v>
      </c>
    </row>
    <row r="96" spans="1:9">
      <c r="A96" t="s">
        <v>6</v>
      </c>
      <c r="B96" s="1">
        <v>23</v>
      </c>
      <c r="C96">
        <v>91.109300000000005</v>
      </c>
      <c r="D96">
        <v>-1.75535</v>
      </c>
      <c r="E96">
        <v>-172.178</v>
      </c>
      <c r="F96">
        <v>-0.76695000000000002</v>
      </c>
      <c r="G96">
        <v>-5.1933600000000002</v>
      </c>
      <c r="H96">
        <v>104.792</v>
      </c>
      <c r="I96">
        <v>20</v>
      </c>
    </row>
    <row r="97" spans="1:9">
      <c r="A97" t="s">
        <v>6</v>
      </c>
      <c r="B97" s="1">
        <v>24</v>
      </c>
      <c r="C97">
        <v>91.169700000000006</v>
      </c>
      <c r="D97">
        <v>-1.7958400000000001</v>
      </c>
      <c r="E97">
        <v>-171.76499999999999</v>
      </c>
      <c r="F97">
        <v>-0.76418299999999995</v>
      </c>
      <c r="G97">
        <v>-5.1899300000000004</v>
      </c>
      <c r="H97">
        <v>104.75700000000001</v>
      </c>
      <c r="I97">
        <v>20</v>
      </c>
    </row>
    <row r="98" spans="1:9">
      <c r="A98" t="s">
        <v>6</v>
      </c>
      <c r="B98" s="1">
        <v>25</v>
      </c>
      <c r="C98">
        <v>91.229299999999995</v>
      </c>
      <c r="D98">
        <v>10.772600000000001</v>
      </c>
      <c r="E98">
        <v>-170.411</v>
      </c>
      <c r="F98">
        <v>-1.3656999999999999</v>
      </c>
      <c r="G98">
        <v>-5.9618900000000004</v>
      </c>
      <c r="H98">
        <v>115.13500000000001</v>
      </c>
      <c r="I98">
        <v>20</v>
      </c>
    </row>
    <row r="99" spans="1:9">
      <c r="A99" t="s">
        <v>6</v>
      </c>
      <c r="B99" s="1">
        <v>26</v>
      </c>
      <c r="C99">
        <v>91.211200000000005</v>
      </c>
      <c r="D99">
        <v>10.366899999999999</v>
      </c>
      <c r="E99">
        <v>-170.15899999999999</v>
      </c>
      <c r="F99">
        <v>-1.3665099999999999</v>
      </c>
      <c r="G99">
        <v>-5.9630299999999998</v>
      </c>
      <c r="H99">
        <v>115.221</v>
      </c>
      <c r="I99">
        <v>20</v>
      </c>
    </row>
    <row r="100" spans="1:9">
      <c r="A100" t="s">
        <v>6</v>
      </c>
      <c r="B100" s="1">
        <v>27</v>
      </c>
      <c r="C100">
        <v>91.596400000000003</v>
      </c>
      <c r="D100">
        <v>-2.7304599999999999</v>
      </c>
      <c r="E100">
        <v>-169.989</v>
      </c>
      <c r="F100">
        <v>-0.97403899999999999</v>
      </c>
      <c r="G100">
        <v>-6.87608</v>
      </c>
      <c r="H100">
        <v>125.41500000000001</v>
      </c>
      <c r="I100">
        <v>20</v>
      </c>
    </row>
    <row r="101" spans="1:9">
      <c r="A101" t="s">
        <v>6</v>
      </c>
      <c r="B101" s="1">
        <v>28</v>
      </c>
      <c r="C101">
        <v>91.962199999999996</v>
      </c>
      <c r="D101">
        <v>-4.4636800000000001</v>
      </c>
      <c r="E101">
        <v>-169.28100000000001</v>
      </c>
      <c r="F101">
        <v>-0.96357899999999996</v>
      </c>
      <c r="G101">
        <v>-6.8618300000000003</v>
      </c>
      <c r="H101">
        <v>125.017</v>
      </c>
      <c r="I101">
        <v>20</v>
      </c>
    </row>
    <row r="102" spans="1:9">
      <c r="A102" t="s">
        <v>6</v>
      </c>
      <c r="B102" s="1">
        <v>29</v>
      </c>
      <c r="C102">
        <v>91.265199999999993</v>
      </c>
      <c r="D102">
        <v>4.3262299999999998</v>
      </c>
      <c r="E102">
        <v>-169.09700000000001</v>
      </c>
      <c r="F102">
        <v>2.5593599999999999</v>
      </c>
      <c r="G102">
        <v>4.8095299999999996</v>
      </c>
      <c r="H102">
        <v>136.77099999999999</v>
      </c>
      <c r="I102">
        <v>20</v>
      </c>
    </row>
    <row r="103" spans="1:9">
      <c r="A103" t="s">
        <v>6</v>
      </c>
      <c r="B103" s="1">
        <v>30</v>
      </c>
      <c r="C103">
        <v>91.264600000000002</v>
      </c>
      <c r="D103">
        <v>4.8077100000000002</v>
      </c>
      <c r="E103">
        <v>-168.63</v>
      </c>
      <c r="F103">
        <v>2.5542500000000001</v>
      </c>
      <c r="G103">
        <v>4.8014900000000003</v>
      </c>
      <c r="H103">
        <v>136.5</v>
      </c>
      <c r="I103">
        <v>20</v>
      </c>
    </row>
    <row r="104" spans="1:9">
      <c r="A104" t="s">
        <v>6</v>
      </c>
      <c r="B104" s="1">
        <v>31</v>
      </c>
      <c r="C104">
        <v>91.736199999999997</v>
      </c>
      <c r="D104">
        <v>-6.5828499999999996</v>
      </c>
      <c r="E104">
        <v>-165.411</v>
      </c>
      <c r="F104">
        <v>2.2315900000000002</v>
      </c>
      <c r="G104">
        <v>5.2292199999999998</v>
      </c>
      <c r="H104">
        <v>146.131</v>
      </c>
      <c r="I104">
        <v>20</v>
      </c>
    </row>
    <row r="105" spans="1:9">
      <c r="A105" t="s">
        <v>6</v>
      </c>
      <c r="B105" s="1">
        <v>32</v>
      </c>
      <c r="C105">
        <v>92.011200000000002</v>
      </c>
      <c r="D105">
        <v>-7.7502700000000004</v>
      </c>
      <c r="E105">
        <v>-165.24799999999999</v>
      </c>
      <c r="F105">
        <v>2.2318099999999998</v>
      </c>
      <c r="G105">
        <v>5.2153400000000003</v>
      </c>
      <c r="H105">
        <v>145.733</v>
      </c>
      <c r="I105">
        <v>20</v>
      </c>
    </row>
    <row r="106" spans="1:9">
      <c r="A106" t="s">
        <v>6</v>
      </c>
      <c r="B106" s="1">
        <v>33</v>
      </c>
      <c r="C106">
        <v>90.129900000000006</v>
      </c>
      <c r="D106">
        <v>9.7915600000000005</v>
      </c>
      <c r="E106">
        <v>-173.137</v>
      </c>
      <c r="F106">
        <v>2.9401600000000001</v>
      </c>
      <c r="G106">
        <v>5.1663100000000002</v>
      </c>
      <c r="H106">
        <v>155.24799999999999</v>
      </c>
      <c r="I106">
        <v>20</v>
      </c>
    </row>
    <row r="107" spans="1:9">
      <c r="A107" t="s">
        <v>6</v>
      </c>
      <c r="B107" s="1">
        <v>34</v>
      </c>
      <c r="C107">
        <v>90.5428</v>
      </c>
      <c r="D107">
        <v>7.6856799999999996</v>
      </c>
      <c r="E107">
        <v>-175.44399999999999</v>
      </c>
      <c r="F107">
        <v>2.96441</v>
      </c>
      <c r="G107">
        <v>5.2035999999999998</v>
      </c>
      <c r="H107">
        <v>156.22499999999999</v>
      </c>
      <c r="I107">
        <v>20</v>
      </c>
    </row>
    <row r="109" spans="1:9">
      <c r="A109" t="s">
        <v>0</v>
      </c>
      <c r="B109" s="1" t="s">
        <v>1</v>
      </c>
      <c r="C109" t="s">
        <v>22</v>
      </c>
    </row>
    <row r="110" spans="1:9">
      <c r="A110" t="s">
        <v>6</v>
      </c>
      <c r="B110" s="1">
        <v>1</v>
      </c>
      <c r="C110">
        <v>91.180999999999997</v>
      </c>
      <c r="D110">
        <v>-2.65577</v>
      </c>
      <c r="E110">
        <v>179.351</v>
      </c>
      <c r="F110">
        <v>0.51915800000000001</v>
      </c>
      <c r="G110">
        <v>0.121184</v>
      </c>
      <c r="H110">
        <v>36.818399999999997</v>
      </c>
      <c r="I110">
        <v>20</v>
      </c>
    </row>
    <row r="111" spans="1:9">
      <c r="A111" t="s">
        <v>6</v>
      </c>
      <c r="B111" s="1">
        <v>2</v>
      </c>
      <c r="C111">
        <v>91.188400000000001</v>
      </c>
      <c r="D111">
        <v>-2.3523999999999998</v>
      </c>
      <c r="E111">
        <v>179.56100000000001</v>
      </c>
      <c r="F111">
        <v>0.51714499999999997</v>
      </c>
      <c r="G111">
        <v>0.12359199999999999</v>
      </c>
      <c r="H111">
        <v>36.801400000000001</v>
      </c>
      <c r="I111">
        <v>20</v>
      </c>
    </row>
    <row r="112" spans="1:9">
      <c r="A112" t="s">
        <v>6</v>
      </c>
      <c r="B112" s="1">
        <v>3</v>
      </c>
      <c r="C112">
        <v>91.209500000000006</v>
      </c>
      <c r="D112">
        <v>-2.1804299999999999</v>
      </c>
      <c r="E112">
        <v>179.81899999999999</v>
      </c>
      <c r="F112">
        <v>0.51532800000000001</v>
      </c>
      <c r="G112">
        <v>0.12590899999999999</v>
      </c>
      <c r="H112">
        <v>36.8001</v>
      </c>
      <c r="I112">
        <v>20</v>
      </c>
    </row>
    <row r="113" spans="1:9">
      <c r="A113" t="s">
        <v>6</v>
      </c>
      <c r="B113" s="1">
        <v>4</v>
      </c>
      <c r="C113">
        <v>91.321200000000005</v>
      </c>
      <c r="D113">
        <v>-0.53446000000000005</v>
      </c>
      <c r="E113">
        <v>179.47499999999999</v>
      </c>
      <c r="F113">
        <v>1.4801299999999999</v>
      </c>
      <c r="G113">
        <v>-0.167627</v>
      </c>
      <c r="H113">
        <v>41.914999999999999</v>
      </c>
      <c r="I113">
        <v>20</v>
      </c>
    </row>
    <row r="114" spans="1:9">
      <c r="A114" t="s">
        <v>6</v>
      </c>
      <c r="B114" s="1">
        <v>5</v>
      </c>
      <c r="C114">
        <v>91.318799999999996</v>
      </c>
      <c r="D114">
        <v>-0.49859599999999998</v>
      </c>
      <c r="E114">
        <v>179.30600000000001</v>
      </c>
      <c r="F114">
        <v>1.48302</v>
      </c>
      <c r="G114">
        <v>-0.167014</v>
      </c>
      <c r="H114">
        <v>41.917400000000001</v>
      </c>
      <c r="I114">
        <v>20</v>
      </c>
    </row>
    <row r="115" spans="1:9">
      <c r="A115" t="s">
        <v>6</v>
      </c>
      <c r="B115" s="1">
        <v>6</v>
      </c>
      <c r="C115">
        <v>91.337900000000005</v>
      </c>
      <c r="D115">
        <v>-0.48453600000000002</v>
      </c>
      <c r="E115">
        <v>179.398</v>
      </c>
      <c r="F115">
        <v>1.48167</v>
      </c>
      <c r="G115">
        <v>-0.167041</v>
      </c>
      <c r="H115">
        <v>41.914900000000003</v>
      </c>
      <c r="I115">
        <v>20</v>
      </c>
    </row>
    <row r="116" spans="1:9">
      <c r="A116" t="s">
        <v>6</v>
      </c>
      <c r="B116" s="1">
        <v>7</v>
      </c>
      <c r="C116">
        <v>91.290599999999998</v>
      </c>
      <c r="D116">
        <v>-2.1823600000000001</v>
      </c>
      <c r="E116">
        <v>-178.828</v>
      </c>
      <c r="F116">
        <v>1.61669</v>
      </c>
      <c r="G116">
        <v>-0.54553700000000005</v>
      </c>
      <c r="H116">
        <v>47.246200000000002</v>
      </c>
      <c r="I116">
        <v>20</v>
      </c>
    </row>
    <row r="117" spans="1:9">
      <c r="A117" t="s">
        <v>6</v>
      </c>
      <c r="B117" s="1">
        <v>8</v>
      </c>
      <c r="C117">
        <v>91.304299999999998</v>
      </c>
      <c r="D117">
        <v>-1.74295</v>
      </c>
      <c r="E117">
        <v>-178.648</v>
      </c>
      <c r="F117">
        <v>1.61849</v>
      </c>
      <c r="G117">
        <v>-0.54094299999999995</v>
      </c>
      <c r="H117">
        <v>47.253799999999998</v>
      </c>
      <c r="I117">
        <v>20</v>
      </c>
    </row>
    <row r="118" spans="1:9">
      <c r="A118" t="s">
        <v>6</v>
      </c>
      <c r="B118" s="1">
        <v>9</v>
      </c>
      <c r="C118">
        <v>91.276899999999998</v>
      </c>
      <c r="D118">
        <v>-2.2103100000000002</v>
      </c>
      <c r="E118">
        <v>-178.89</v>
      </c>
      <c r="F118">
        <v>1.6163700000000001</v>
      </c>
      <c r="G118">
        <v>-0.54463200000000001</v>
      </c>
      <c r="H118">
        <v>47.214399999999998</v>
      </c>
      <c r="I118">
        <v>20</v>
      </c>
    </row>
    <row r="119" spans="1:9">
      <c r="A119" t="s">
        <v>6</v>
      </c>
      <c r="B119" s="1">
        <v>10</v>
      </c>
      <c r="C119">
        <v>91.349800000000002</v>
      </c>
      <c r="D119">
        <v>-2.0155799999999999</v>
      </c>
      <c r="E119">
        <v>179.583</v>
      </c>
      <c r="F119">
        <v>2.2765599999999999</v>
      </c>
      <c r="G119">
        <v>-0.82911599999999996</v>
      </c>
      <c r="H119">
        <v>52.543999999999997</v>
      </c>
      <c r="I119">
        <v>20</v>
      </c>
    </row>
    <row r="120" spans="1:9">
      <c r="A120" t="s">
        <v>6</v>
      </c>
      <c r="B120" s="1">
        <v>11</v>
      </c>
      <c r="C120">
        <v>91.340100000000007</v>
      </c>
      <c r="D120">
        <v>-2.2833399999999999</v>
      </c>
      <c r="E120">
        <v>179.483</v>
      </c>
      <c r="F120">
        <v>2.2763200000000001</v>
      </c>
      <c r="G120">
        <v>-0.82909100000000002</v>
      </c>
      <c r="H120">
        <v>52.495600000000003</v>
      </c>
      <c r="I120">
        <v>20</v>
      </c>
    </row>
    <row r="121" spans="1:9">
      <c r="A121" t="s">
        <v>6</v>
      </c>
      <c r="B121" s="1">
        <v>12</v>
      </c>
      <c r="C121">
        <v>91.336600000000004</v>
      </c>
      <c r="D121">
        <v>-2.1638600000000001</v>
      </c>
      <c r="E121">
        <v>179.68199999999999</v>
      </c>
      <c r="F121">
        <v>2.27589</v>
      </c>
      <c r="G121">
        <v>-0.82713400000000004</v>
      </c>
      <c r="H121">
        <v>52.508200000000002</v>
      </c>
      <c r="I121">
        <v>20</v>
      </c>
    </row>
    <row r="122" spans="1:9">
      <c r="A122" t="s">
        <v>6</v>
      </c>
      <c r="B122" s="1">
        <v>13</v>
      </c>
      <c r="C122">
        <v>91.039100000000005</v>
      </c>
      <c r="D122">
        <v>-0.28685699999999997</v>
      </c>
      <c r="E122">
        <v>179.32599999999999</v>
      </c>
      <c r="F122">
        <v>3.9140799999999998</v>
      </c>
      <c r="G122">
        <v>-0.78681699999999999</v>
      </c>
      <c r="H122">
        <v>57.871099999999998</v>
      </c>
      <c r="I122">
        <v>20</v>
      </c>
    </row>
    <row r="123" spans="1:9">
      <c r="A123" t="s">
        <v>6</v>
      </c>
      <c r="B123" s="1">
        <v>14</v>
      </c>
      <c r="C123">
        <v>91.017499999999998</v>
      </c>
      <c r="D123">
        <v>-3.4463500000000001E-2</v>
      </c>
      <c r="E123">
        <v>179.696</v>
      </c>
      <c r="F123">
        <v>3.90896</v>
      </c>
      <c r="G123">
        <v>-0.78679299999999996</v>
      </c>
      <c r="H123">
        <v>57.870800000000003</v>
      </c>
      <c r="I123">
        <v>20</v>
      </c>
    </row>
    <row r="124" spans="1:9">
      <c r="A124" t="s">
        <v>6</v>
      </c>
      <c r="B124" s="1">
        <v>15</v>
      </c>
      <c r="C124">
        <v>91.034300000000002</v>
      </c>
      <c r="D124">
        <v>-2.8102</v>
      </c>
      <c r="E124">
        <v>175.85400000000001</v>
      </c>
      <c r="F124">
        <v>1.9350400000000001</v>
      </c>
      <c r="G124">
        <v>-1.33274</v>
      </c>
      <c r="H124">
        <v>62.850299999999997</v>
      </c>
      <c r="I124">
        <v>20</v>
      </c>
    </row>
    <row r="125" spans="1:9">
      <c r="A125" t="s">
        <v>6</v>
      </c>
      <c r="B125" s="1">
        <v>16</v>
      </c>
      <c r="C125">
        <v>91.070499999999996</v>
      </c>
      <c r="D125">
        <v>-2.63564</v>
      </c>
      <c r="E125">
        <v>175.839</v>
      </c>
      <c r="F125">
        <v>1.9360299999999999</v>
      </c>
      <c r="G125">
        <v>-1.3337399999999999</v>
      </c>
      <c r="H125">
        <v>62.856499999999997</v>
      </c>
      <c r="I125">
        <v>20</v>
      </c>
    </row>
    <row r="126" spans="1:9">
      <c r="A126" t="s">
        <v>6</v>
      </c>
      <c r="B126" s="1">
        <v>17</v>
      </c>
      <c r="C126">
        <v>91.1691</v>
      </c>
      <c r="D126">
        <v>2.72254</v>
      </c>
      <c r="E126">
        <v>-171.53700000000001</v>
      </c>
      <c r="F126">
        <v>2.09063</v>
      </c>
      <c r="G126">
        <v>-1.86836</v>
      </c>
      <c r="H126">
        <v>73.303399999999996</v>
      </c>
      <c r="I126">
        <v>20</v>
      </c>
    </row>
    <row r="127" spans="1:9">
      <c r="A127" t="s">
        <v>6</v>
      </c>
      <c r="B127" s="1">
        <v>18</v>
      </c>
      <c r="C127">
        <v>91.1708</v>
      </c>
      <c r="D127">
        <v>2.7462800000000001</v>
      </c>
      <c r="E127">
        <v>-171.41300000000001</v>
      </c>
      <c r="F127">
        <v>2.0897899999999998</v>
      </c>
      <c r="G127">
        <v>-1.8691899999999999</v>
      </c>
      <c r="H127">
        <v>73.315600000000003</v>
      </c>
      <c r="I127">
        <v>20</v>
      </c>
    </row>
    <row r="128" spans="1:9">
      <c r="A128" t="s">
        <v>6</v>
      </c>
      <c r="B128" s="1">
        <v>19</v>
      </c>
      <c r="C128">
        <v>91.013599999999997</v>
      </c>
      <c r="D128">
        <v>0.83755500000000005</v>
      </c>
      <c r="E128">
        <v>173.548</v>
      </c>
      <c r="F128">
        <v>1.4211499999999999</v>
      </c>
      <c r="G128">
        <v>-2.4224000000000001</v>
      </c>
      <c r="H128">
        <v>83.851799999999997</v>
      </c>
      <c r="I128">
        <v>20</v>
      </c>
    </row>
    <row r="129" spans="1:27">
      <c r="A129" t="s">
        <v>6</v>
      </c>
      <c r="B129" s="1">
        <v>20</v>
      </c>
      <c r="C129">
        <v>91.020799999999994</v>
      </c>
      <c r="D129">
        <v>0.97402999999999995</v>
      </c>
      <c r="E129">
        <v>173.18199999999999</v>
      </c>
      <c r="F129">
        <v>1.42567</v>
      </c>
      <c r="G129">
        <v>-2.42136</v>
      </c>
      <c r="H129">
        <v>83.865600000000001</v>
      </c>
      <c r="I129">
        <v>20</v>
      </c>
    </row>
    <row r="130" spans="1:27">
      <c r="A130" t="s">
        <v>6</v>
      </c>
      <c r="B130" s="1">
        <v>21</v>
      </c>
      <c r="C130">
        <v>91.125699999999995</v>
      </c>
      <c r="D130">
        <v>-1.8977200000000001</v>
      </c>
      <c r="E130">
        <v>179.64699999999999</v>
      </c>
      <c r="F130">
        <v>0.79036899999999999</v>
      </c>
      <c r="G130">
        <v>-3.1359699999999999</v>
      </c>
      <c r="H130">
        <v>94.529499999999999</v>
      </c>
      <c r="I130">
        <v>20</v>
      </c>
    </row>
    <row r="131" spans="1:27">
      <c r="A131" t="s">
        <v>6</v>
      </c>
      <c r="B131" s="1">
        <v>22</v>
      </c>
      <c r="C131">
        <v>91.401700000000005</v>
      </c>
      <c r="D131">
        <v>-2.4706800000000002</v>
      </c>
      <c r="E131">
        <v>-174.191</v>
      </c>
      <c r="F131">
        <v>0.763849</v>
      </c>
      <c r="G131">
        <v>-3.13435</v>
      </c>
      <c r="H131">
        <v>94.34</v>
      </c>
      <c r="I131">
        <v>20</v>
      </c>
    </row>
    <row r="132" spans="1:27">
      <c r="A132" t="s">
        <v>6</v>
      </c>
      <c r="B132" s="1">
        <v>23</v>
      </c>
      <c r="C132">
        <v>91.4345</v>
      </c>
      <c r="D132">
        <v>-4.2632300000000001</v>
      </c>
      <c r="E132">
        <v>-171.18100000000001</v>
      </c>
      <c r="F132">
        <v>1.0426200000000001</v>
      </c>
      <c r="G132">
        <v>-3.6545100000000001</v>
      </c>
      <c r="H132">
        <v>105.943</v>
      </c>
      <c r="I132">
        <v>20</v>
      </c>
    </row>
    <row r="133" spans="1:27">
      <c r="A133" t="s">
        <v>6</v>
      </c>
      <c r="B133" s="1">
        <v>24</v>
      </c>
      <c r="C133">
        <v>91.538700000000006</v>
      </c>
      <c r="D133">
        <v>-4.4938399999999996</v>
      </c>
      <c r="E133">
        <v>-170.75399999999999</v>
      </c>
      <c r="F133">
        <v>1.0434600000000001</v>
      </c>
      <c r="G133">
        <v>-3.6512500000000001</v>
      </c>
      <c r="H133">
        <v>105.873</v>
      </c>
      <c r="I133">
        <v>20</v>
      </c>
    </row>
    <row r="134" spans="1:27">
      <c r="A134" t="s">
        <v>6</v>
      </c>
      <c r="B134" s="1">
        <v>25</v>
      </c>
      <c r="C134">
        <v>91.248500000000007</v>
      </c>
      <c r="D134">
        <v>-6.7237499999999999</v>
      </c>
      <c r="E134">
        <v>171.53399999999999</v>
      </c>
      <c r="F134">
        <v>0.69211900000000004</v>
      </c>
      <c r="G134">
        <v>-4.3390700000000004</v>
      </c>
      <c r="H134">
        <v>116.864</v>
      </c>
      <c r="I134">
        <v>20</v>
      </c>
    </row>
    <row r="135" spans="1:27">
      <c r="A135" t="s">
        <v>6</v>
      </c>
      <c r="B135" s="1">
        <v>26</v>
      </c>
      <c r="C135">
        <v>91.299400000000006</v>
      </c>
      <c r="D135">
        <v>-6.5686</v>
      </c>
      <c r="E135">
        <v>171.898</v>
      </c>
      <c r="F135">
        <v>0.69052199999999997</v>
      </c>
      <c r="G135">
        <v>-4.3390300000000002</v>
      </c>
      <c r="H135">
        <v>116.994</v>
      </c>
      <c r="I135">
        <v>20</v>
      </c>
    </row>
    <row r="136" spans="1:27">
      <c r="A136" t="s">
        <v>6</v>
      </c>
      <c r="B136" s="1">
        <v>27</v>
      </c>
      <c r="C136">
        <v>91.661000000000001</v>
      </c>
      <c r="D136">
        <v>-3.6235900000000001</v>
      </c>
      <c r="E136">
        <v>-168.98400000000001</v>
      </c>
      <c r="F136">
        <v>1.10948</v>
      </c>
      <c r="G136">
        <v>-4.8952099999999996</v>
      </c>
      <c r="H136">
        <v>125.379</v>
      </c>
      <c r="I136">
        <v>20</v>
      </c>
    </row>
    <row r="137" spans="1:27">
      <c r="A137" t="s">
        <v>6</v>
      </c>
      <c r="B137" s="1">
        <v>28</v>
      </c>
      <c r="C137">
        <v>92.029499999999999</v>
      </c>
      <c r="D137">
        <v>-5.2522900000000003</v>
      </c>
      <c r="E137">
        <v>-168.369</v>
      </c>
      <c r="F137">
        <v>1.11266</v>
      </c>
      <c r="G137">
        <v>-4.8872900000000001</v>
      </c>
      <c r="H137">
        <v>124.99299999999999</v>
      </c>
      <c r="I137">
        <v>20</v>
      </c>
    </row>
    <row r="138" spans="1:27">
      <c r="A138" t="s">
        <v>6</v>
      </c>
      <c r="B138" s="1">
        <v>29</v>
      </c>
      <c r="C138" s="16">
        <v>92.029499999999999</v>
      </c>
      <c r="D138" s="16">
        <v>-5.2522900000000003</v>
      </c>
      <c r="E138" s="16">
        <v>-168.369</v>
      </c>
      <c r="F138" s="16">
        <v>1.11266</v>
      </c>
      <c r="G138" s="16">
        <v>-4.8872900000000001</v>
      </c>
      <c r="H138" s="16">
        <v>124.99299999999999</v>
      </c>
      <c r="I138">
        <v>20</v>
      </c>
      <c r="J138" s="19" t="s">
        <v>35</v>
      </c>
    </row>
    <row r="139" spans="1:27">
      <c r="A139" t="s">
        <v>6</v>
      </c>
      <c r="B139" s="1">
        <v>30</v>
      </c>
      <c r="C139">
        <v>91.520200000000003</v>
      </c>
      <c r="D139">
        <v>2.6257199999999998</v>
      </c>
      <c r="E139">
        <v>-167.31100000000001</v>
      </c>
      <c r="F139">
        <v>4.8439500000000004</v>
      </c>
      <c r="G139">
        <v>6.7911400000000004</v>
      </c>
      <c r="H139">
        <v>136.75</v>
      </c>
      <c r="I139">
        <v>20</v>
      </c>
      <c r="J139" s="18"/>
    </row>
    <row r="140" spans="1:27">
      <c r="A140" t="s">
        <v>6</v>
      </c>
      <c r="B140" s="1">
        <v>31</v>
      </c>
      <c r="C140">
        <v>91.759</v>
      </c>
      <c r="D140">
        <v>-6.1289199999999999</v>
      </c>
      <c r="E140">
        <v>-164.107</v>
      </c>
      <c r="F140">
        <v>4.6656300000000002</v>
      </c>
      <c r="G140">
        <v>7.3563700000000001</v>
      </c>
      <c r="H140">
        <v>146.13200000000001</v>
      </c>
      <c r="I140">
        <v>20</v>
      </c>
    </row>
    <row r="141" spans="1:27">
      <c r="A141" t="s">
        <v>6</v>
      </c>
      <c r="B141" s="1">
        <v>32</v>
      </c>
      <c r="C141">
        <v>92.057199999999995</v>
      </c>
      <c r="D141">
        <v>-7.3688700000000003</v>
      </c>
      <c r="E141">
        <v>-164.12700000000001</v>
      </c>
      <c r="F141">
        <v>4.6625100000000002</v>
      </c>
      <c r="G141">
        <v>7.3405199999999997</v>
      </c>
      <c r="H141">
        <v>145.816</v>
      </c>
      <c r="I141">
        <v>20</v>
      </c>
      <c r="R141" t="s">
        <v>27</v>
      </c>
    </row>
    <row r="142" spans="1:27">
      <c r="A142" t="s">
        <v>6</v>
      </c>
      <c r="B142" s="1">
        <v>33</v>
      </c>
      <c r="C142">
        <v>89.147300000000001</v>
      </c>
      <c r="D142">
        <v>9.3150200000000005</v>
      </c>
      <c r="E142">
        <v>-164.48400000000001</v>
      </c>
      <c r="F142">
        <v>5.5182700000000002</v>
      </c>
      <c r="G142">
        <v>7.39039</v>
      </c>
      <c r="H142">
        <v>153.83799999999999</v>
      </c>
      <c r="I142">
        <v>20</v>
      </c>
    </row>
    <row r="143" spans="1:27" ht="15" thickBot="1">
      <c r="A143" t="s">
        <v>6</v>
      </c>
      <c r="B143" s="1">
        <v>34</v>
      </c>
      <c r="C143">
        <v>89.59</v>
      </c>
      <c r="D143">
        <v>7.3890000000000002</v>
      </c>
      <c r="E143">
        <v>-165.358</v>
      </c>
      <c r="F143">
        <v>5.5556299999999998</v>
      </c>
      <c r="G143">
        <v>7.4419399999999998</v>
      </c>
      <c r="H143">
        <v>154.81100000000001</v>
      </c>
      <c r="I143">
        <v>20</v>
      </c>
      <c r="J143" s="14"/>
      <c r="W143" s="13" t="s">
        <v>23</v>
      </c>
      <c r="AA143" s="13" t="s">
        <v>25</v>
      </c>
    </row>
    <row r="144" spans="1:27">
      <c r="K144" s="4" t="s">
        <v>20</v>
      </c>
      <c r="L144" s="5"/>
      <c r="M144" s="6"/>
      <c r="N144" s="4" t="s">
        <v>21</v>
      </c>
      <c r="O144" s="5"/>
      <c r="P144" s="6"/>
      <c r="Q144" s="4" t="s">
        <v>9</v>
      </c>
      <c r="R144" s="5"/>
      <c r="S144" s="6"/>
      <c r="U144" t="s">
        <v>19</v>
      </c>
      <c r="Y144" s="13" t="s">
        <v>24</v>
      </c>
    </row>
    <row r="145" spans="2:27">
      <c r="B145" s="3" t="s">
        <v>8</v>
      </c>
      <c r="C145" t="s">
        <v>16</v>
      </c>
      <c r="D145" t="s">
        <v>17</v>
      </c>
      <c r="E145" t="s">
        <v>18</v>
      </c>
      <c r="J145" s="13" t="s">
        <v>26</v>
      </c>
      <c r="K145" s="7" t="s">
        <v>13</v>
      </c>
      <c r="L145" s="8" t="s">
        <v>14</v>
      </c>
      <c r="M145" s="9" t="s">
        <v>15</v>
      </c>
      <c r="N145" s="7" t="s">
        <v>13</v>
      </c>
      <c r="O145" s="8" t="s">
        <v>14</v>
      </c>
      <c r="P145" s="9" t="s">
        <v>15</v>
      </c>
      <c r="Q145" s="7" t="s">
        <v>13</v>
      </c>
      <c r="R145" s="8" t="s">
        <v>14</v>
      </c>
      <c r="S145" s="9" t="s">
        <v>15</v>
      </c>
      <c r="U145" s="15" t="s">
        <v>13</v>
      </c>
      <c r="W145" t="s">
        <v>13</v>
      </c>
      <c r="Y145" t="s">
        <v>13</v>
      </c>
      <c r="AA145" t="s">
        <v>13</v>
      </c>
    </row>
    <row r="146" spans="2:27">
      <c r="B146" s="1">
        <v>1</v>
      </c>
      <c r="J146" s="13">
        <v>350</v>
      </c>
      <c r="K146" s="7"/>
      <c r="L146" s="8"/>
      <c r="M146" s="9"/>
      <c r="N146" s="7"/>
      <c r="O146" s="8"/>
      <c r="P146" s="9"/>
      <c r="Q146" s="7"/>
      <c r="R146" s="8"/>
      <c r="S146" s="9"/>
      <c r="W146">
        <f>ABS(J146-H110*10)</f>
        <v>18.183999999999969</v>
      </c>
      <c r="Y146">
        <f>ABS(J146-H2*10)</f>
        <v>11.619000000000028</v>
      </c>
      <c r="AA146" s="2">
        <f>ABS(J146-H74*10)</f>
        <v>18.322000000000003</v>
      </c>
    </row>
    <row r="147" spans="2:27">
      <c r="B147" s="1">
        <v>2</v>
      </c>
      <c r="J147" s="13">
        <v>350</v>
      </c>
      <c r="K147" s="7"/>
      <c r="L147" s="8"/>
      <c r="M147" s="9"/>
      <c r="N147" s="7"/>
      <c r="O147" s="8"/>
      <c r="P147" s="9"/>
      <c r="Q147" s="7"/>
      <c r="R147" s="8"/>
      <c r="S147" s="9"/>
      <c r="W147">
        <f t="shared" ref="W147:W179" si="0">ABS(J147-H111*10)</f>
        <v>18.01400000000001</v>
      </c>
      <c r="Y147">
        <f t="shared" ref="Y147:Y179" si="1">ABS(J147-H3*10)</f>
        <v>11.449000000000012</v>
      </c>
      <c r="AA147" s="2">
        <f t="shared" ref="AA147:AA179" si="2">ABS(J147-H75*10)</f>
        <v>18.129000000000019</v>
      </c>
    </row>
    <row r="148" spans="2:27">
      <c r="B148" s="1">
        <v>3</v>
      </c>
      <c r="C148">
        <v>569.81978000000004</v>
      </c>
      <c r="D148">
        <v>167.73877999999999</v>
      </c>
      <c r="E148">
        <v>326.08154000000002</v>
      </c>
      <c r="F148">
        <v>0.94311999999999996</v>
      </c>
      <c r="G148">
        <v>-0.11808</v>
      </c>
      <c r="H148">
        <v>1.08552</v>
      </c>
      <c r="J148" s="13">
        <v>350</v>
      </c>
      <c r="K148" s="7">
        <f t="shared" ref="K148:K175" si="3">ABS(E148-(H112*10))</f>
        <v>41.919459999999958</v>
      </c>
      <c r="L148" s="8">
        <f>ABS(575-C148-(F112*10))</f>
        <v>2.6939999999962438E-2</v>
      </c>
      <c r="M148" s="9">
        <f t="shared" ref="M148:M175" si="4">ABS(175-(D148-(G112*10)))</f>
        <v>8.5203099999999949</v>
      </c>
      <c r="N148" s="7">
        <f t="shared" ref="N148:N175" si="5">ABS(E148-(H2*10))</f>
        <v>35.53746000000001</v>
      </c>
      <c r="O148" s="8">
        <f>ABS(575-C148-(F4*10))</f>
        <v>8.8670000000037774E-2</v>
      </c>
      <c r="P148" s="9">
        <f t="shared" ref="P148:P175" si="6">ABS(175-(D148-G4*10))</f>
        <v>8.6982000000000141</v>
      </c>
      <c r="Q148" s="7">
        <f t="shared" ref="Q148:Q175" si="7">ABS(E148-(H74*10))</f>
        <v>42.240459999999985</v>
      </c>
      <c r="R148" s="8">
        <f>ABS(575-C148-(F76*10))</f>
        <v>6.3310699999999631</v>
      </c>
      <c r="S148" s="9">
        <f t="shared" ref="S148:S175" si="8">ABS(175-(D148-G76*10))</f>
        <v>3.1439699999999959</v>
      </c>
      <c r="U148">
        <f>ABS(E148-J148)</f>
        <v>23.918459999999982</v>
      </c>
      <c r="W148">
        <f t="shared" si="0"/>
        <v>18.000999999999976</v>
      </c>
      <c r="Y148">
        <f t="shared" si="1"/>
        <v>11.437999999999988</v>
      </c>
      <c r="AA148" s="2">
        <f t="shared" si="2"/>
        <v>18.10899999999998</v>
      </c>
    </row>
    <row r="149" spans="2:27">
      <c r="B149" s="1">
        <v>4</v>
      </c>
      <c r="C149">
        <v>565.69237999999996</v>
      </c>
      <c r="D149">
        <v>163.69943000000001</v>
      </c>
      <c r="E149">
        <v>411.68812000000003</v>
      </c>
      <c r="F149">
        <v>0.85097999999999996</v>
      </c>
      <c r="G149">
        <v>0.63055000000000005</v>
      </c>
      <c r="H149">
        <v>1.14425</v>
      </c>
      <c r="J149" s="13">
        <v>400</v>
      </c>
      <c r="K149" s="7">
        <f t="shared" si="3"/>
        <v>7.461879999999951</v>
      </c>
      <c r="L149" s="8">
        <f t="shared" ref="L149:L179" si="9">ABS(575-C149-(F113*10))</f>
        <v>5.4936799999999568</v>
      </c>
      <c r="M149" s="9">
        <f t="shared" si="4"/>
        <v>9.6243000000000052</v>
      </c>
      <c r="N149" s="7">
        <f t="shared" si="5"/>
        <v>50.239120000000014</v>
      </c>
      <c r="O149" s="8">
        <f t="shared" ref="O149:O179" si="10">ABS(575-C149-(F5*10))</f>
        <v>5.5233799999999587</v>
      </c>
      <c r="P149" s="9">
        <f t="shared" si="6"/>
        <v>9.8170900000000074</v>
      </c>
      <c r="Q149" s="7">
        <f t="shared" si="7"/>
        <v>43.559120000000007</v>
      </c>
      <c r="R149" s="8">
        <f t="shared" ref="R149:R179" si="11">ABS(575-C149-(F77*10))</f>
        <v>1.7416800000000432</v>
      </c>
      <c r="S149" s="9">
        <f t="shared" si="8"/>
        <v>3.4961099999999874</v>
      </c>
      <c r="U149">
        <f t="shared" ref="U149:U179" si="12">ABS(E149-J149)</f>
        <v>11.688120000000026</v>
      </c>
      <c r="W149">
        <f t="shared" si="0"/>
        <v>19.149999999999977</v>
      </c>
      <c r="Y149">
        <f t="shared" si="1"/>
        <v>10.87299999999999</v>
      </c>
      <c r="AA149" s="2">
        <f t="shared" si="2"/>
        <v>19.436000000000035</v>
      </c>
    </row>
    <row r="150" spans="2:27">
      <c r="B150" s="1">
        <v>5</v>
      </c>
      <c r="C150">
        <v>565.72277999999994</v>
      </c>
      <c r="D150">
        <v>163.75496999999999</v>
      </c>
      <c r="E150">
        <v>411.69394</v>
      </c>
      <c r="F150">
        <v>0.84277000000000002</v>
      </c>
      <c r="G150">
        <v>0.63519999999999999</v>
      </c>
      <c r="H150">
        <v>1.1446799999999999</v>
      </c>
      <c r="J150" s="13">
        <v>400</v>
      </c>
      <c r="K150" s="7">
        <f t="shared" si="3"/>
        <v>7.4800599999999804</v>
      </c>
      <c r="L150" s="8">
        <f t="shared" si="9"/>
        <v>5.552979999999943</v>
      </c>
      <c r="M150" s="9">
        <f t="shared" si="4"/>
        <v>9.5748900000000106</v>
      </c>
      <c r="N150" s="7">
        <f t="shared" si="5"/>
        <v>50.25594000000001</v>
      </c>
      <c r="O150" s="8">
        <f t="shared" si="10"/>
        <v>5.5741799999999415</v>
      </c>
      <c r="P150" s="9">
        <f t="shared" si="6"/>
        <v>9.7786500000000274</v>
      </c>
      <c r="Q150" s="7">
        <f t="shared" si="7"/>
        <v>43.584940000000017</v>
      </c>
      <c r="R150" s="8">
        <f t="shared" si="11"/>
        <v>1.6877900000000565</v>
      </c>
      <c r="S150" s="9">
        <f t="shared" si="8"/>
        <v>3.4600100000000111</v>
      </c>
      <c r="U150">
        <f t="shared" si="12"/>
        <v>11.693939999999998</v>
      </c>
      <c r="W150">
        <f t="shared" si="0"/>
        <v>19.173999999999978</v>
      </c>
      <c r="Y150">
        <f t="shared" si="1"/>
        <v>10.903999999999996</v>
      </c>
      <c r="AA150" s="2">
        <f t="shared" si="2"/>
        <v>19.454000000000008</v>
      </c>
    </row>
    <row r="151" spans="2:27">
      <c r="B151" s="1">
        <v>6</v>
      </c>
      <c r="C151">
        <v>565.75639999999999</v>
      </c>
      <c r="D151">
        <v>163.73405</v>
      </c>
      <c r="E151">
        <v>411.69691</v>
      </c>
      <c r="F151">
        <v>0.84597</v>
      </c>
      <c r="G151">
        <v>0.63941999999999999</v>
      </c>
      <c r="H151">
        <v>1.1424000000000001</v>
      </c>
      <c r="J151" s="13">
        <v>400</v>
      </c>
      <c r="K151" s="7">
        <f t="shared" si="3"/>
        <v>7.4520899999999983</v>
      </c>
      <c r="L151" s="8">
        <f t="shared" si="9"/>
        <v>5.573099999999986</v>
      </c>
      <c r="M151" s="9">
        <f t="shared" si="4"/>
        <v>9.5955399999999997</v>
      </c>
      <c r="N151" s="7">
        <f t="shared" si="5"/>
        <v>0.82391000000001213</v>
      </c>
      <c r="O151" s="8">
        <f t="shared" si="10"/>
        <v>5.5987999999999847</v>
      </c>
      <c r="P151" s="9">
        <f t="shared" si="6"/>
        <v>9.7960700000000145</v>
      </c>
      <c r="Q151" s="7">
        <f t="shared" si="7"/>
        <v>7.7390900000000329</v>
      </c>
      <c r="R151" s="8">
        <f t="shared" si="11"/>
        <v>1.6587600000000142</v>
      </c>
      <c r="S151" s="9">
        <f t="shared" si="8"/>
        <v>3.4713600000000042</v>
      </c>
      <c r="U151">
        <f t="shared" si="12"/>
        <v>11.696910000000003</v>
      </c>
      <c r="W151">
        <f t="shared" si="0"/>
        <v>19.149000000000001</v>
      </c>
      <c r="Y151">
        <f t="shared" si="1"/>
        <v>10.879999999999995</v>
      </c>
      <c r="AA151" s="2">
        <f t="shared" si="2"/>
        <v>19.43100000000004</v>
      </c>
    </row>
    <row r="152" spans="2:27">
      <c r="B152" s="1">
        <v>7</v>
      </c>
      <c r="C152">
        <v>563.99523999999997</v>
      </c>
      <c r="D152">
        <v>159.51625999999999</v>
      </c>
      <c r="E152">
        <v>464.21917000000002</v>
      </c>
      <c r="F152">
        <v>0.76075999999999999</v>
      </c>
      <c r="G152">
        <v>0.56237999999999999</v>
      </c>
      <c r="H152">
        <v>1.1167199999999999</v>
      </c>
      <c r="J152" s="13">
        <v>450</v>
      </c>
      <c r="K152" s="7">
        <f t="shared" si="3"/>
        <v>8.2428299999999695</v>
      </c>
      <c r="L152" s="8">
        <f t="shared" si="9"/>
        <v>5.1621399999999653</v>
      </c>
      <c r="M152" s="9">
        <f t="shared" si="4"/>
        <v>10.028370000000024</v>
      </c>
      <c r="N152" s="7">
        <f t="shared" si="5"/>
        <v>53.315170000000023</v>
      </c>
      <c r="O152" s="8">
        <f t="shared" si="10"/>
        <v>5.5014399999999668</v>
      </c>
      <c r="P152" s="9">
        <f t="shared" si="6"/>
        <v>10.311470000000014</v>
      </c>
      <c r="Q152" s="7">
        <f t="shared" si="7"/>
        <v>44.765170000000012</v>
      </c>
      <c r="R152" s="8">
        <f t="shared" si="11"/>
        <v>2.8499400000000321</v>
      </c>
      <c r="S152" s="9">
        <f t="shared" si="8"/>
        <v>3.0523400000000152</v>
      </c>
      <c r="U152">
        <f t="shared" si="12"/>
        <v>14.21917000000002</v>
      </c>
      <c r="W152">
        <f t="shared" si="0"/>
        <v>22.461999999999989</v>
      </c>
      <c r="Y152">
        <f t="shared" si="1"/>
        <v>13.117999999999995</v>
      </c>
      <c r="AA152" s="2">
        <f t="shared" si="2"/>
        <v>22.538999999999987</v>
      </c>
    </row>
    <row r="153" spans="2:27">
      <c r="B153" s="1">
        <v>8</v>
      </c>
      <c r="C153">
        <v>564.01621999999998</v>
      </c>
      <c r="D153">
        <v>159.49802</v>
      </c>
      <c r="E153">
        <v>464.22134999999997</v>
      </c>
      <c r="F153">
        <v>0.76382000000000005</v>
      </c>
      <c r="G153">
        <v>0.56511999999999996</v>
      </c>
      <c r="H153">
        <v>1.11602</v>
      </c>
      <c r="J153" s="13">
        <v>450</v>
      </c>
      <c r="K153" s="7">
        <f t="shared" si="3"/>
        <v>8.3166500000000383</v>
      </c>
      <c r="L153" s="8">
        <f t="shared" si="9"/>
        <v>5.2011199999999747</v>
      </c>
      <c r="M153" s="9">
        <f t="shared" si="4"/>
        <v>10.092550000000017</v>
      </c>
      <c r="N153" s="7">
        <f t="shared" si="5"/>
        <v>53.341349999999977</v>
      </c>
      <c r="O153" s="8">
        <f t="shared" si="10"/>
        <v>5.5504199999999742</v>
      </c>
      <c r="P153" s="9">
        <f t="shared" si="6"/>
        <v>10.389730000000014</v>
      </c>
      <c r="Q153" s="7">
        <f t="shared" si="7"/>
        <v>44.790349999999933</v>
      </c>
      <c r="R153" s="8">
        <f t="shared" si="11"/>
        <v>2.8059400000000245</v>
      </c>
      <c r="S153" s="9">
        <f t="shared" si="8"/>
        <v>3.112480000000005</v>
      </c>
      <c r="U153">
        <f t="shared" si="12"/>
        <v>14.221349999999973</v>
      </c>
      <c r="W153">
        <f t="shared" si="0"/>
        <v>22.538000000000011</v>
      </c>
      <c r="Y153">
        <f t="shared" si="1"/>
        <v>13.220000000000027</v>
      </c>
      <c r="AA153" s="2">
        <f t="shared" si="2"/>
        <v>22.605999999999995</v>
      </c>
    </row>
    <row r="154" spans="2:27">
      <c r="B154" s="1">
        <v>9</v>
      </c>
      <c r="C154">
        <v>564.03432999999995</v>
      </c>
      <c r="D154">
        <v>159.53394</v>
      </c>
      <c r="E154">
        <v>464.22807</v>
      </c>
      <c r="F154">
        <v>0.75783</v>
      </c>
      <c r="G154">
        <v>0.56737000000000004</v>
      </c>
      <c r="H154">
        <v>1.1161799999999999</v>
      </c>
      <c r="J154" s="13">
        <v>450</v>
      </c>
      <c r="K154" s="7">
        <f t="shared" si="3"/>
        <v>7.915930000000003</v>
      </c>
      <c r="L154" s="8">
        <f t="shared" si="9"/>
        <v>5.1980299999999566</v>
      </c>
      <c r="M154" s="9">
        <f t="shared" si="4"/>
        <v>10.019740000000013</v>
      </c>
      <c r="N154" s="7">
        <f t="shared" si="5"/>
        <v>1.1100700000000074</v>
      </c>
      <c r="O154" s="8">
        <f t="shared" si="10"/>
        <v>5.5324299999999553</v>
      </c>
      <c r="P154" s="9">
        <f t="shared" si="6"/>
        <v>10.302449999999993</v>
      </c>
      <c r="Q154" s="7">
        <f t="shared" si="7"/>
        <v>8.3109299999999848</v>
      </c>
      <c r="R154" s="8">
        <f t="shared" si="11"/>
        <v>2.8146600000000461</v>
      </c>
      <c r="S154" s="9">
        <f t="shared" si="8"/>
        <v>3.0552600000000041</v>
      </c>
      <c r="U154">
        <f t="shared" si="12"/>
        <v>14.228070000000002</v>
      </c>
      <c r="W154">
        <f t="shared" si="0"/>
        <v>22.144000000000005</v>
      </c>
      <c r="Y154">
        <f t="shared" si="1"/>
        <v>12.79400000000004</v>
      </c>
      <c r="AA154" s="2">
        <f t="shared" si="2"/>
        <v>22.262</v>
      </c>
    </row>
    <row r="155" spans="2:27">
      <c r="B155" s="1">
        <v>10</v>
      </c>
      <c r="C155">
        <v>559.86944000000005</v>
      </c>
      <c r="D155">
        <v>155.19503</v>
      </c>
      <c r="E155">
        <v>514.28661999999997</v>
      </c>
      <c r="F155">
        <v>0.77686999999999995</v>
      </c>
      <c r="G155">
        <v>0.74324000000000001</v>
      </c>
      <c r="H155">
        <v>1.1254999999999999</v>
      </c>
      <c r="J155" s="13">
        <v>500</v>
      </c>
      <c r="K155" s="7">
        <f t="shared" si="3"/>
        <v>11.15337999999997</v>
      </c>
      <c r="L155" s="8">
        <f t="shared" si="9"/>
        <v>7.6350400000000533</v>
      </c>
      <c r="M155" s="9">
        <f t="shared" si="4"/>
        <v>11.513810000000007</v>
      </c>
      <c r="N155" s="7">
        <f t="shared" si="5"/>
        <v>51.066619999999944</v>
      </c>
      <c r="O155" s="8">
        <f t="shared" si="10"/>
        <v>7.8347400000000569</v>
      </c>
      <c r="P155" s="9">
        <f t="shared" si="6"/>
        <v>11.847280000000012</v>
      </c>
      <c r="Q155" s="7">
        <f t="shared" si="7"/>
        <v>41.680619999999976</v>
      </c>
      <c r="R155" s="8">
        <f t="shared" si="11"/>
        <v>1.2072599999999447</v>
      </c>
      <c r="S155" s="9">
        <f t="shared" si="8"/>
        <v>3.6857699999999909</v>
      </c>
      <c r="U155">
        <f t="shared" si="12"/>
        <v>14.286619999999971</v>
      </c>
      <c r="W155">
        <f t="shared" si="0"/>
        <v>25.439999999999941</v>
      </c>
      <c r="Y155">
        <f t="shared" si="1"/>
        <v>14.273000000000025</v>
      </c>
      <c r="AA155" s="2">
        <f t="shared" si="2"/>
        <v>26.043000000000006</v>
      </c>
    </row>
    <row r="156" spans="2:27">
      <c r="B156" s="1">
        <v>11</v>
      </c>
      <c r="C156">
        <v>559.86186999999995</v>
      </c>
      <c r="D156">
        <v>155.21659</v>
      </c>
      <c r="E156">
        <v>514.28795000000002</v>
      </c>
      <c r="F156">
        <v>0.77544000000000002</v>
      </c>
      <c r="G156">
        <v>0.74226000000000003</v>
      </c>
      <c r="H156">
        <v>1.1258999999999999</v>
      </c>
      <c r="J156" s="13">
        <v>500</v>
      </c>
      <c r="K156" s="7">
        <f t="shared" si="3"/>
        <v>10.668049999999994</v>
      </c>
      <c r="L156" s="8">
        <f t="shared" si="9"/>
        <v>7.6250699999999547</v>
      </c>
      <c r="M156" s="9">
        <f t="shared" si="4"/>
        <v>11.492500000000007</v>
      </c>
      <c r="N156" s="7">
        <f t="shared" si="5"/>
        <v>51.493949999999984</v>
      </c>
      <c r="O156" s="8">
        <f t="shared" si="10"/>
        <v>7.8133699999999529</v>
      </c>
      <c r="P156" s="9">
        <f t="shared" si="6"/>
        <v>11.814889999999991</v>
      </c>
      <c r="Q156" s="7">
        <f t="shared" si="7"/>
        <v>42.025950000000023</v>
      </c>
      <c r="R156" s="8">
        <f t="shared" si="11"/>
        <v>1.2207300000000458</v>
      </c>
      <c r="S156" s="9">
        <f t="shared" si="8"/>
        <v>3.6598099999999931</v>
      </c>
      <c r="U156">
        <f t="shared" si="12"/>
        <v>14.287950000000023</v>
      </c>
      <c r="W156">
        <f t="shared" si="0"/>
        <v>24.956000000000017</v>
      </c>
      <c r="Y156">
        <f t="shared" si="1"/>
        <v>13.800000000000068</v>
      </c>
      <c r="AA156" s="2">
        <f t="shared" si="2"/>
        <v>25.555000000000064</v>
      </c>
    </row>
    <row r="157" spans="2:27">
      <c r="B157" s="1">
        <v>12</v>
      </c>
      <c r="C157">
        <v>559.91520000000003</v>
      </c>
      <c r="D157">
        <v>155.15099000000001</v>
      </c>
      <c r="E157">
        <v>514.28323</v>
      </c>
      <c r="F157">
        <v>0.78293000000000001</v>
      </c>
      <c r="G157">
        <v>0.74851000000000001</v>
      </c>
      <c r="H157">
        <v>1.1249899999999999</v>
      </c>
      <c r="J157" s="13">
        <v>500</v>
      </c>
      <c r="K157" s="7">
        <f t="shared" si="3"/>
        <v>10.79876999999999</v>
      </c>
      <c r="L157" s="8">
        <f t="shared" si="9"/>
        <v>7.6741000000000277</v>
      </c>
      <c r="M157" s="9">
        <f t="shared" si="4"/>
        <v>11.577669999999983</v>
      </c>
      <c r="N157" s="7">
        <f t="shared" si="5"/>
        <v>1.0229999999978645E-2</v>
      </c>
      <c r="O157" s="8">
        <f t="shared" si="10"/>
        <v>7.8690000000000282</v>
      </c>
      <c r="P157" s="9">
        <f t="shared" si="6"/>
        <v>11.89806999999999</v>
      </c>
      <c r="Q157" s="7">
        <f t="shared" si="7"/>
        <v>11.759770000000003</v>
      </c>
      <c r="R157" s="8">
        <f t="shared" si="11"/>
        <v>1.1720999999999719</v>
      </c>
      <c r="S157" s="9">
        <f t="shared" si="8"/>
        <v>3.7426099999999849</v>
      </c>
      <c r="U157">
        <f t="shared" si="12"/>
        <v>14.283230000000003</v>
      </c>
      <c r="W157">
        <f t="shared" si="0"/>
        <v>25.081999999999994</v>
      </c>
      <c r="Y157">
        <f t="shared" si="1"/>
        <v>13.902000000000044</v>
      </c>
      <c r="AA157" s="2">
        <f t="shared" si="2"/>
        <v>25.638000000000034</v>
      </c>
    </row>
    <row r="158" spans="2:27">
      <c r="B158" s="1">
        <v>13</v>
      </c>
      <c r="C158">
        <v>558.06349999999998</v>
      </c>
      <c r="D158">
        <v>150.31477000000001</v>
      </c>
      <c r="E158">
        <v>567.80384000000004</v>
      </c>
      <c r="F158">
        <v>1.1008199999999999</v>
      </c>
      <c r="G158">
        <v>2.13367</v>
      </c>
      <c r="H158">
        <v>1.1592499999999999</v>
      </c>
      <c r="J158" s="13">
        <v>550</v>
      </c>
      <c r="K158" s="7">
        <f t="shared" si="3"/>
        <v>10.907159999999976</v>
      </c>
      <c r="L158" s="8">
        <f t="shared" si="9"/>
        <v>22.204299999999975</v>
      </c>
      <c r="M158" s="9">
        <f t="shared" si="4"/>
        <v>16.817059999999998</v>
      </c>
      <c r="N158" s="7">
        <f t="shared" si="5"/>
        <v>54.003839999999968</v>
      </c>
      <c r="O158" s="8">
        <f t="shared" si="10"/>
        <v>22.513699999999979</v>
      </c>
      <c r="P158" s="9">
        <f t="shared" si="6"/>
        <v>16.921289999999999</v>
      </c>
      <c r="Q158" s="7">
        <f t="shared" si="7"/>
        <v>42.248839999999973</v>
      </c>
      <c r="R158" s="8">
        <f t="shared" si="11"/>
        <v>12.227499999999974</v>
      </c>
      <c r="S158" s="9">
        <f t="shared" si="8"/>
        <v>7.9694299999999885</v>
      </c>
      <c r="U158">
        <f t="shared" si="12"/>
        <v>17.803840000000037</v>
      </c>
      <c r="W158">
        <f t="shared" si="0"/>
        <v>28.711000000000013</v>
      </c>
      <c r="Y158">
        <f t="shared" si="1"/>
        <v>18.678999999999974</v>
      </c>
      <c r="AA158" s="2">
        <f t="shared" si="2"/>
        <v>31.953999999999951</v>
      </c>
    </row>
    <row r="159" spans="2:27">
      <c r="B159" s="1">
        <v>14</v>
      </c>
      <c r="C159">
        <v>558.10306000000003</v>
      </c>
      <c r="D159">
        <v>150.27423999999999</v>
      </c>
      <c r="E159">
        <v>567.78254000000004</v>
      </c>
      <c r="F159">
        <v>1.10483</v>
      </c>
      <c r="G159">
        <v>2.1377600000000001</v>
      </c>
      <c r="H159">
        <v>1.1572100000000001</v>
      </c>
      <c r="J159" s="13">
        <v>550</v>
      </c>
      <c r="K159" s="7">
        <f t="shared" si="3"/>
        <v>10.925460000000044</v>
      </c>
      <c r="L159" s="8">
        <f t="shared" si="9"/>
        <v>22.192660000000025</v>
      </c>
      <c r="M159" s="9">
        <f t="shared" si="4"/>
        <v>16.857830000000007</v>
      </c>
      <c r="N159" s="7">
        <f t="shared" si="5"/>
        <v>53.880539999999996</v>
      </c>
      <c r="O159" s="8">
        <f t="shared" si="10"/>
        <v>22.50596000000003</v>
      </c>
      <c r="P159" s="9">
        <f t="shared" si="6"/>
        <v>16.967620000000011</v>
      </c>
      <c r="Q159" s="7">
        <f t="shared" si="7"/>
        <v>42.144540000000006</v>
      </c>
      <c r="R159" s="8">
        <f t="shared" si="11"/>
        <v>12.19356000000003</v>
      </c>
      <c r="S159" s="9">
        <f t="shared" si="8"/>
        <v>7.9811600000000169</v>
      </c>
      <c r="U159">
        <f t="shared" si="12"/>
        <v>17.78254000000004</v>
      </c>
      <c r="W159">
        <f t="shared" si="0"/>
        <v>28.708000000000084</v>
      </c>
      <c r="Y159">
        <f t="shared" si="1"/>
        <v>18.672000000000025</v>
      </c>
      <c r="AA159" s="2">
        <f t="shared" si="2"/>
        <v>31.805000000000064</v>
      </c>
    </row>
    <row r="160" spans="2:27">
      <c r="B160" s="1">
        <v>15</v>
      </c>
      <c r="C160">
        <v>557.96865000000003</v>
      </c>
      <c r="D160">
        <v>146.22801999999999</v>
      </c>
      <c r="E160">
        <v>614.22050999999999</v>
      </c>
      <c r="F160">
        <v>0.91266000000000003</v>
      </c>
      <c r="G160">
        <v>0.12517</v>
      </c>
      <c r="H160">
        <v>0.99675999999999998</v>
      </c>
      <c r="J160" s="13">
        <v>600</v>
      </c>
      <c r="K160" s="7">
        <f t="shared" si="3"/>
        <v>14.282489999999939</v>
      </c>
      <c r="L160" s="8">
        <f t="shared" si="9"/>
        <v>2.3190500000000256</v>
      </c>
      <c r="M160" s="9">
        <f t="shared" si="4"/>
        <v>15.444580000000002</v>
      </c>
      <c r="N160" s="7">
        <f t="shared" si="5"/>
        <v>45.541510000000017</v>
      </c>
      <c r="O160" s="8">
        <f t="shared" si="10"/>
        <v>2.471750000000025</v>
      </c>
      <c r="P160" s="9">
        <f t="shared" si="6"/>
        <v>15.613980000000026</v>
      </c>
      <c r="Q160" s="7">
        <f t="shared" si="7"/>
        <v>32.266510000000039</v>
      </c>
      <c r="R160" s="8">
        <f t="shared" si="11"/>
        <v>8.6112999999999751</v>
      </c>
      <c r="S160" s="9">
        <f t="shared" si="8"/>
        <v>5.8160799999999995</v>
      </c>
      <c r="U160">
        <f t="shared" si="12"/>
        <v>14.22050999999999</v>
      </c>
      <c r="W160">
        <f t="shared" si="0"/>
        <v>28.502999999999929</v>
      </c>
      <c r="Y160">
        <f t="shared" si="1"/>
        <v>14.504000000000019</v>
      </c>
      <c r="AA160" s="2">
        <f t="shared" si="2"/>
        <v>32.283000000000015</v>
      </c>
    </row>
    <row r="161" spans="2:27">
      <c r="B161" s="1">
        <v>16</v>
      </c>
      <c r="C161">
        <v>557.89032999999995</v>
      </c>
      <c r="D161">
        <v>146.27085</v>
      </c>
      <c r="E161">
        <v>614.23617000000002</v>
      </c>
      <c r="F161">
        <v>0.90947</v>
      </c>
      <c r="G161">
        <v>0.11763999999999999</v>
      </c>
      <c r="H161">
        <v>0.99865000000000004</v>
      </c>
      <c r="J161" s="13">
        <v>600</v>
      </c>
      <c r="K161" s="7">
        <f t="shared" si="3"/>
        <v>14.328829999999925</v>
      </c>
      <c r="L161" s="8">
        <f t="shared" si="9"/>
        <v>2.2506299999999477</v>
      </c>
      <c r="M161" s="9">
        <f t="shared" si="4"/>
        <v>15.391750000000002</v>
      </c>
      <c r="N161" s="7">
        <f t="shared" si="5"/>
        <v>45.56416999999999</v>
      </c>
      <c r="O161" s="8">
        <f t="shared" si="10"/>
        <v>2.4027299999999485</v>
      </c>
      <c r="P161" s="9">
        <f t="shared" si="6"/>
        <v>15.566249999999997</v>
      </c>
      <c r="Q161" s="7">
        <f t="shared" si="7"/>
        <v>32.431169999999952</v>
      </c>
      <c r="R161" s="8">
        <f t="shared" si="11"/>
        <v>8.6877100000000524</v>
      </c>
      <c r="S161" s="9">
        <f t="shared" si="8"/>
        <v>5.761650000000003</v>
      </c>
      <c r="U161">
        <f t="shared" si="12"/>
        <v>14.236170000000016</v>
      </c>
      <c r="W161">
        <f t="shared" si="0"/>
        <v>28.564999999999941</v>
      </c>
      <c r="Y161">
        <f t="shared" si="1"/>
        <v>14.586999999999989</v>
      </c>
      <c r="AA161" s="2">
        <f t="shared" si="2"/>
        <v>32.268000000000029</v>
      </c>
    </row>
    <row r="162" spans="2:27">
      <c r="B162" s="1">
        <v>17</v>
      </c>
      <c r="C162">
        <v>564.68038999999999</v>
      </c>
      <c r="D162">
        <v>137.89952</v>
      </c>
      <c r="E162">
        <v>711.94403999999997</v>
      </c>
      <c r="F162">
        <v>0.92264000000000002</v>
      </c>
      <c r="G162">
        <v>0.80205000000000004</v>
      </c>
      <c r="H162">
        <v>1.06338</v>
      </c>
      <c r="J162" s="13">
        <v>700</v>
      </c>
      <c r="K162" s="7">
        <f t="shared" si="3"/>
        <v>21.089960000000019</v>
      </c>
      <c r="L162" s="8">
        <f t="shared" si="9"/>
        <v>10.58668999999999</v>
      </c>
      <c r="M162" s="9">
        <f t="shared" si="4"/>
        <v>18.416879999999992</v>
      </c>
      <c r="N162" s="7">
        <f t="shared" si="5"/>
        <v>97.440039999999954</v>
      </c>
      <c r="O162" s="8">
        <f t="shared" si="10"/>
        <v>11.223389999999988</v>
      </c>
      <c r="P162" s="9">
        <f t="shared" si="6"/>
        <v>18.585980000000006</v>
      </c>
      <c r="Q162" s="7">
        <f t="shared" si="7"/>
        <v>79.661039999999957</v>
      </c>
      <c r="R162" s="8">
        <f t="shared" si="11"/>
        <v>2.0390200000000114</v>
      </c>
      <c r="S162" s="9">
        <f t="shared" si="8"/>
        <v>7.9824800000000096</v>
      </c>
      <c r="U162">
        <f t="shared" si="12"/>
        <v>11.944039999999973</v>
      </c>
      <c r="W162">
        <f t="shared" si="0"/>
        <v>33.033999999999992</v>
      </c>
      <c r="Y162">
        <f t="shared" si="1"/>
        <v>15.948000000000093</v>
      </c>
      <c r="AA162" s="2">
        <f t="shared" si="2"/>
        <v>28.419999999999959</v>
      </c>
    </row>
    <row r="163" spans="2:27">
      <c r="B163" s="1">
        <v>18</v>
      </c>
      <c r="C163">
        <v>564.76451999999995</v>
      </c>
      <c r="D163">
        <v>137.95565999999999</v>
      </c>
      <c r="E163">
        <v>711.95928000000004</v>
      </c>
      <c r="F163">
        <v>0.91827000000000003</v>
      </c>
      <c r="G163">
        <v>0.80801000000000001</v>
      </c>
      <c r="H163">
        <v>1.0663400000000001</v>
      </c>
      <c r="J163" s="13">
        <v>700</v>
      </c>
      <c r="K163" s="7">
        <f t="shared" si="3"/>
        <v>21.196720000000028</v>
      </c>
      <c r="L163" s="8">
        <f t="shared" si="9"/>
        <v>10.662419999999948</v>
      </c>
      <c r="M163" s="9">
        <f t="shared" si="4"/>
        <v>18.352440000000001</v>
      </c>
      <c r="N163" s="7">
        <f t="shared" si="5"/>
        <v>97.372280000000046</v>
      </c>
      <c r="O163" s="8">
        <f t="shared" si="10"/>
        <v>11.241919999999951</v>
      </c>
      <c r="P163" s="9">
        <f t="shared" si="6"/>
        <v>18.633139999999997</v>
      </c>
      <c r="Q163" s="7">
        <f t="shared" si="7"/>
        <v>79.691280000000006</v>
      </c>
      <c r="R163" s="8">
        <f t="shared" si="11"/>
        <v>1.9631000000000522</v>
      </c>
      <c r="S163" s="9">
        <f t="shared" si="8"/>
        <v>7.9110400000000141</v>
      </c>
      <c r="U163">
        <f t="shared" si="12"/>
        <v>11.959280000000035</v>
      </c>
      <c r="W163">
        <f t="shared" si="0"/>
        <v>33.156000000000063</v>
      </c>
      <c r="Y163">
        <f t="shared" si="1"/>
        <v>16.513999999999896</v>
      </c>
      <c r="AA163" s="2">
        <f t="shared" si="2"/>
        <v>28.572999999999979</v>
      </c>
    </row>
    <row r="164" spans="2:27">
      <c r="B164" s="1">
        <v>19</v>
      </c>
      <c r="C164">
        <v>572.63926000000004</v>
      </c>
      <c r="D164">
        <v>128.87389999999999</v>
      </c>
      <c r="E164">
        <v>813.78921000000003</v>
      </c>
      <c r="F164">
        <v>0.99811000000000005</v>
      </c>
      <c r="G164">
        <v>0.73382999999999998</v>
      </c>
      <c r="H164">
        <v>1.07389</v>
      </c>
      <c r="J164" s="13">
        <v>800</v>
      </c>
      <c r="K164" s="7">
        <f t="shared" si="3"/>
        <v>24.728790000000004</v>
      </c>
      <c r="L164" s="8">
        <f t="shared" si="9"/>
        <v>11.850760000000035</v>
      </c>
      <c r="M164" s="9">
        <f t="shared" si="4"/>
        <v>21.902100000000019</v>
      </c>
      <c r="N164" s="7">
        <f t="shared" si="5"/>
        <v>97.841209999999933</v>
      </c>
      <c r="O164" s="8">
        <f t="shared" si="10"/>
        <v>11.866560000000035</v>
      </c>
      <c r="P164" s="9">
        <f t="shared" si="6"/>
        <v>22.352100000000007</v>
      </c>
      <c r="Q164" s="7">
        <f t="shared" si="7"/>
        <v>85.369210000000066</v>
      </c>
      <c r="R164" s="8">
        <f t="shared" si="11"/>
        <v>2.8134029999999646</v>
      </c>
      <c r="S164" s="9">
        <f t="shared" si="8"/>
        <v>9.4868999999999915</v>
      </c>
      <c r="U164">
        <f t="shared" si="12"/>
        <v>13.789210000000026</v>
      </c>
      <c r="W164">
        <f t="shared" si="0"/>
        <v>38.518000000000029</v>
      </c>
      <c r="Y164">
        <f t="shared" si="1"/>
        <v>18.854000000000042</v>
      </c>
      <c r="AA164" s="2">
        <f t="shared" si="2"/>
        <v>35.765999999999963</v>
      </c>
    </row>
    <row r="165" spans="2:27">
      <c r="B165" s="1">
        <v>20</v>
      </c>
      <c r="C165">
        <v>572.65305000000001</v>
      </c>
      <c r="D165">
        <v>128.87218999999999</v>
      </c>
      <c r="E165">
        <v>813.76302999999996</v>
      </c>
      <c r="F165">
        <v>0.999</v>
      </c>
      <c r="G165">
        <v>0.73362000000000005</v>
      </c>
      <c r="H165">
        <v>1.07372</v>
      </c>
      <c r="J165" s="13">
        <v>800</v>
      </c>
      <c r="K165" s="7">
        <f t="shared" si="3"/>
        <v>24.892969999999991</v>
      </c>
      <c r="L165" s="8">
        <f t="shared" si="9"/>
        <v>11.909750000000008</v>
      </c>
      <c r="M165" s="9">
        <f t="shared" si="4"/>
        <v>21.914210000000026</v>
      </c>
      <c r="N165" s="7">
        <f t="shared" si="5"/>
        <v>97.249030000000062</v>
      </c>
      <c r="O165" s="8">
        <f t="shared" si="10"/>
        <v>11.952850000000009</v>
      </c>
      <c r="P165" s="9">
        <f t="shared" si="6"/>
        <v>22.395510000000002</v>
      </c>
      <c r="Q165" s="7">
        <f t="shared" si="7"/>
        <v>85.190029999999979</v>
      </c>
      <c r="R165" s="8">
        <f t="shared" si="11"/>
        <v>2.7632249999999923</v>
      </c>
      <c r="S165" s="9">
        <f t="shared" si="8"/>
        <v>9.4795100000000048</v>
      </c>
      <c r="U165">
        <f t="shared" si="12"/>
        <v>13.763029999999958</v>
      </c>
      <c r="W165">
        <f t="shared" si="0"/>
        <v>38.655999999999949</v>
      </c>
      <c r="Y165">
        <f t="shared" si="1"/>
        <v>19.182999999999993</v>
      </c>
      <c r="AA165" s="2">
        <f t="shared" si="2"/>
        <v>36.675000000000068</v>
      </c>
    </row>
    <row r="166" spans="2:27">
      <c r="B166" s="1">
        <v>21</v>
      </c>
      <c r="C166">
        <v>573.21951999999999</v>
      </c>
      <c r="D166">
        <v>120.14617</v>
      </c>
      <c r="E166">
        <v>911.94108000000006</v>
      </c>
      <c r="F166">
        <v>0.95899000000000001</v>
      </c>
      <c r="G166">
        <v>0.32896999999999998</v>
      </c>
      <c r="H166">
        <v>1.04749</v>
      </c>
      <c r="J166" s="13">
        <v>900</v>
      </c>
      <c r="K166" s="7">
        <f t="shared" si="3"/>
        <v>33.353919999999903</v>
      </c>
      <c r="L166" s="8">
        <f t="shared" si="9"/>
        <v>6.1232099999999887</v>
      </c>
      <c r="M166" s="9">
        <f t="shared" si="4"/>
        <v>23.494130000000013</v>
      </c>
      <c r="N166" s="7">
        <f t="shared" si="5"/>
        <v>93.087080000000014</v>
      </c>
      <c r="O166" s="8">
        <f t="shared" si="10"/>
        <v>6.3319199999999878</v>
      </c>
      <c r="P166" s="9">
        <f t="shared" si="6"/>
        <v>24.332729999999998</v>
      </c>
      <c r="Q166" s="7">
        <f t="shared" si="7"/>
        <v>76.175080000000094</v>
      </c>
      <c r="R166" s="8">
        <f t="shared" si="11"/>
        <v>9.9590200000000113</v>
      </c>
      <c r="S166" s="9">
        <f t="shared" si="8"/>
        <v>9.9075300000000084</v>
      </c>
      <c r="U166">
        <f t="shared" si="12"/>
        <v>11.941080000000056</v>
      </c>
      <c r="W166">
        <f t="shared" si="0"/>
        <v>45.294999999999959</v>
      </c>
      <c r="Y166">
        <f t="shared" si="1"/>
        <v>16.395999999999958</v>
      </c>
      <c r="AA166" s="2">
        <f t="shared" si="2"/>
        <v>35.198000000000093</v>
      </c>
    </row>
    <row r="167" spans="2:27">
      <c r="B167" s="1">
        <v>22</v>
      </c>
      <c r="C167">
        <v>573.56780000000003</v>
      </c>
      <c r="D167">
        <v>119.91586</v>
      </c>
      <c r="E167">
        <v>911.85969</v>
      </c>
      <c r="F167">
        <v>0.97416999999999998</v>
      </c>
      <c r="G167">
        <v>0.35092000000000001</v>
      </c>
      <c r="H167">
        <v>1.04383</v>
      </c>
      <c r="J167" s="13">
        <v>900</v>
      </c>
      <c r="K167" s="7">
        <f t="shared" si="3"/>
        <v>31.54031000000009</v>
      </c>
      <c r="L167" s="8">
        <f t="shared" si="9"/>
        <v>6.2062900000000338</v>
      </c>
      <c r="M167" s="9">
        <f t="shared" si="4"/>
        <v>23.740640000000013</v>
      </c>
      <c r="N167" s="7">
        <f t="shared" si="5"/>
        <v>92.676690000000008</v>
      </c>
      <c r="O167" s="8">
        <f t="shared" si="10"/>
        <v>6.6643100000000342</v>
      </c>
      <c r="P167" s="9">
        <f t="shared" si="6"/>
        <v>24.547140000000013</v>
      </c>
      <c r="Q167" s="7">
        <f t="shared" si="7"/>
        <v>75.184689999999932</v>
      </c>
      <c r="R167" s="8">
        <f t="shared" si="11"/>
        <v>9.6018899999999654</v>
      </c>
      <c r="S167" s="9">
        <f t="shared" si="8"/>
        <v>10.135539999999992</v>
      </c>
      <c r="U167">
        <f t="shared" si="12"/>
        <v>11.859690000000001</v>
      </c>
      <c r="W167">
        <f t="shared" si="0"/>
        <v>43.400000000000091</v>
      </c>
      <c r="Y167">
        <f t="shared" si="1"/>
        <v>16.74899999999991</v>
      </c>
      <c r="AA167" s="2">
        <f t="shared" si="2"/>
        <v>34.911000000000058</v>
      </c>
    </row>
    <row r="168" spans="2:27">
      <c r="B168" s="1">
        <v>23</v>
      </c>
      <c r="C168">
        <v>581.25025000000005</v>
      </c>
      <c r="D168">
        <v>111.12083</v>
      </c>
      <c r="E168">
        <v>1014.86994</v>
      </c>
      <c r="F168">
        <v>1.04915</v>
      </c>
      <c r="G168">
        <v>0.89900999999999998</v>
      </c>
      <c r="H168">
        <v>1.09815</v>
      </c>
      <c r="J168" s="13">
        <v>1000</v>
      </c>
      <c r="K168" s="7">
        <f t="shared" si="3"/>
        <v>44.560060000000021</v>
      </c>
      <c r="L168" s="8">
        <f t="shared" si="9"/>
        <v>16.676450000000052</v>
      </c>
      <c r="M168" s="9">
        <f t="shared" si="4"/>
        <v>27.334069999999997</v>
      </c>
      <c r="N168" s="7">
        <f t="shared" si="5"/>
        <v>98.473940000000084</v>
      </c>
      <c r="O168" s="8">
        <f t="shared" si="10"/>
        <v>17.013750000000051</v>
      </c>
      <c r="P168" s="9">
        <f t="shared" si="6"/>
        <v>28.414370000000019</v>
      </c>
      <c r="Q168" s="7">
        <f t="shared" si="7"/>
        <v>79.67193999999995</v>
      </c>
      <c r="R168" s="8">
        <f t="shared" si="11"/>
        <v>1.4192499999999493</v>
      </c>
      <c r="S168" s="9">
        <f t="shared" si="8"/>
        <v>11.945570000000004</v>
      </c>
      <c r="U168">
        <f t="shared" si="12"/>
        <v>14.869940000000042</v>
      </c>
      <c r="W168">
        <f t="shared" si="0"/>
        <v>59.430000000000064</v>
      </c>
      <c r="Y168">
        <f t="shared" si="1"/>
        <v>25.779999999999973</v>
      </c>
      <c r="AA168" s="2">
        <f t="shared" si="2"/>
        <v>47.920000000000073</v>
      </c>
    </row>
    <row r="169" spans="2:27">
      <c r="B169" s="1">
        <v>24</v>
      </c>
      <c r="C169">
        <v>581.01409000000001</v>
      </c>
      <c r="D169">
        <v>111.12707</v>
      </c>
      <c r="E169">
        <v>1014.94195</v>
      </c>
      <c r="F169">
        <v>1.0479000000000001</v>
      </c>
      <c r="G169">
        <v>0.88597000000000004</v>
      </c>
      <c r="H169">
        <v>1.0964100000000001</v>
      </c>
      <c r="J169" s="13">
        <v>1000</v>
      </c>
      <c r="K169" s="7">
        <f t="shared" si="3"/>
        <v>43.788049999999998</v>
      </c>
      <c r="L169" s="8">
        <f t="shared" si="9"/>
        <v>16.44869000000001</v>
      </c>
      <c r="M169" s="9">
        <f t="shared" si="4"/>
        <v>27.360430000000008</v>
      </c>
      <c r="N169" s="7">
        <f t="shared" si="5"/>
        <v>98.19295000000011</v>
      </c>
      <c r="O169" s="8">
        <f t="shared" si="10"/>
        <v>16.77179000000001</v>
      </c>
      <c r="P169" s="9">
        <f t="shared" si="6"/>
        <v>28.44122999999999</v>
      </c>
      <c r="Q169" s="7">
        <f t="shared" si="7"/>
        <v>80.030949999999962</v>
      </c>
      <c r="R169" s="8">
        <f t="shared" si="11"/>
        <v>1.6277399999999895</v>
      </c>
      <c r="S169" s="9">
        <f t="shared" si="8"/>
        <v>11.973629999999986</v>
      </c>
      <c r="U169">
        <f t="shared" si="12"/>
        <v>14.94195000000002</v>
      </c>
      <c r="W169">
        <f t="shared" si="0"/>
        <v>58.730000000000018</v>
      </c>
      <c r="Y169">
        <f t="shared" si="1"/>
        <v>24.829999999999927</v>
      </c>
      <c r="AA169" s="2">
        <f t="shared" si="2"/>
        <v>47.570000000000164</v>
      </c>
    </row>
    <row r="170" spans="2:27">
      <c r="B170" s="1">
        <v>25</v>
      </c>
      <c r="C170">
        <v>582.44763999999998</v>
      </c>
      <c r="D170">
        <v>101.40769</v>
      </c>
      <c r="E170">
        <v>1114.6552200000001</v>
      </c>
      <c r="F170">
        <v>1.0618799999999999</v>
      </c>
      <c r="G170">
        <v>0.66854000000000002</v>
      </c>
      <c r="H170">
        <v>1.08924</v>
      </c>
      <c r="J170" s="13">
        <v>1100</v>
      </c>
      <c r="K170" s="7">
        <f t="shared" si="3"/>
        <v>53.984780000000001</v>
      </c>
      <c r="L170" s="8">
        <f t="shared" si="9"/>
        <v>14.368829999999978</v>
      </c>
      <c r="M170" s="9">
        <f t="shared" si="4"/>
        <v>30.201609999999988</v>
      </c>
      <c r="N170" s="7">
        <f t="shared" si="5"/>
        <v>88.875220000000127</v>
      </c>
      <c r="O170" s="8">
        <f t="shared" si="10"/>
        <v>14.740529999999978</v>
      </c>
      <c r="P170" s="9">
        <f t="shared" si="6"/>
        <v>31.642509999999987</v>
      </c>
      <c r="Q170" s="7">
        <f t="shared" si="7"/>
        <v>66.735220000000027</v>
      </c>
      <c r="R170" s="8">
        <f t="shared" si="11"/>
        <v>6.2093600000000215</v>
      </c>
      <c r="S170" s="9">
        <f t="shared" si="8"/>
        <v>13.973410000000001</v>
      </c>
      <c r="U170">
        <f t="shared" si="12"/>
        <v>14.655220000000099</v>
      </c>
      <c r="W170">
        <f t="shared" si="0"/>
        <v>68.6400000000001</v>
      </c>
      <c r="Y170">
        <f t="shared" si="1"/>
        <v>27.509999999999991</v>
      </c>
      <c r="AA170" s="2">
        <f t="shared" si="2"/>
        <v>51.350000000000136</v>
      </c>
    </row>
    <row r="171" spans="2:27">
      <c r="B171" s="1">
        <v>26</v>
      </c>
      <c r="C171">
        <v>582.58605999999997</v>
      </c>
      <c r="D171">
        <v>101.3668</v>
      </c>
      <c r="E171">
        <v>1114.5376200000001</v>
      </c>
      <c r="F171">
        <v>1.0655600000000001</v>
      </c>
      <c r="G171">
        <v>0.67552000000000001</v>
      </c>
      <c r="H171">
        <v>1.08639</v>
      </c>
      <c r="J171" s="13">
        <v>1100</v>
      </c>
      <c r="K171" s="7">
        <f t="shared" si="3"/>
        <v>55.402379999999994</v>
      </c>
      <c r="L171" s="8">
        <f t="shared" si="9"/>
        <v>14.491279999999975</v>
      </c>
      <c r="M171" s="9">
        <f t="shared" si="4"/>
        <v>30.242899999999992</v>
      </c>
      <c r="N171" s="7">
        <f t="shared" si="5"/>
        <v>89.707620000000134</v>
      </c>
      <c r="O171" s="8">
        <f t="shared" si="10"/>
        <v>14.855279999999976</v>
      </c>
      <c r="P171" s="9">
        <f t="shared" si="6"/>
        <v>31.685200000000009</v>
      </c>
      <c r="Q171" s="7">
        <f t="shared" si="7"/>
        <v>66.967619999999897</v>
      </c>
      <c r="R171" s="8">
        <f t="shared" si="11"/>
        <v>6.079040000000024</v>
      </c>
      <c r="S171" s="9">
        <f t="shared" si="8"/>
        <v>14.002900000000011</v>
      </c>
      <c r="U171">
        <f t="shared" si="12"/>
        <v>14.537620000000061</v>
      </c>
      <c r="W171">
        <f t="shared" si="0"/>
        <v>69.940000000000055</v>
      </c>
      <c r="Y171">
        <f t="shared" si="1"/>
        <v>28.759999999999991</v>
      </c>
      <c r="AA171" s="2">
        <f t="shared" si="2"/>
        <v>52.210000000000036</v>
      </c>
    </row>
    <row r="172" spans="2:27">
      <c r="B172" s="1">
        <v>27</v>
      </c>
      <c r="C172">
        <v>577.37516000000005</v>
      </c>
      <c r="D172">
        <v>92.796779999999998</v>
      </c>
      <c r="E172">
        <v>1212.7125599999999</v>
      </c>
      <c r="F172">
        <v>1.0221199999999999</v>
      </c>
      <c r="G172">
        <v>0.62524999999999997</v>
      </c>
      <c r="H172">
        <v>1.2840800000000001</v>
      </c>
      <c r="J172" s="13">
        <v>1200</v>
      </c>
      <c r="K172" s="7">
        <f t="shared" si="3"/>
        <v>41.077440000000024</v>
      </c>
      <c r="L172" s="8">
        <f t="shared" si="9"/>
        <v>13.46996000000005</v>
      </c>
      <c r="M172" s="9">
        <f t="shared" si="4"/>
        <v>33.251120000000014</v>
      </c>
      <c r="N172" s="7">
        <f t="shared" si="5"/>
        <v>85.202559999999949</v>
      </c>
      <c r="O172" s="8">
        <f t="shared" si="10"/>
        <v>14.784460000000053</v>
      </c>
      <c r="P172" s="9">
        <f t="shared" si="6"/>
        <v>33.426220000000001</v>
      </c>
      <c r="Q172" s="7">
        <f t="shared" si="7"/>
        <v>61.362559999999803</v>
      </c>
      <c r="R172" s="8">
        <f t="shared" si="11"/>
        <v>7.3652299999999489</v>
      </c>
      <c r="S172" s="9">
        <f t="shared" si="8"/>
        <v>13.442419999999998</v>
      </c>
      <c r="U172">
        <f t="shared" si="12"/>
        <v>12.712559999999939</v>
      </c>
      <c r="W172">
        <f t="shared" si="0"/>
        <v>53.789999999999964</v>
      </c>
      <c r="Y172">
        <f t="shared" si="1"/>
        <v>27.450000000000045</v>
      </c>
      <c r="AA172" s="2">
        <f t="shared" si="2"/>
        <v>54.150000000000091</v>
      </c>
    </row>
    <row r="173" spans="2:27">
      <c r="B173" s="1">
        <v>28</v>
      </c>
      <c r="C173">
        <v>577.51409000000001</v>
      </c>
      <c r="D173">
        <v>92.72551</v>
      </c>
      <c r="E173">
        <v>1212.7319299999999</v>
      </c>
      <c r="F173">
        <v>1.0258799999999999</v>
      </c>
      <c r="G173">
        <v>0.63219000000000003</v>
      </c>
      <c r="H173">
        <v>1.2817700000000001</v>
      </c>
      <c r="J173" s="13">
        <v>1200</v>
      </c>
      <c r="K173" s="7">
        <f t="shared" si="3"/>
        <v>37.198069999999916</v>
      </c>
      <c r="L173" s="8">
        <f t="shared" si="9"/>
        <v>13.64069000000001</v>
      </c>
      <c r="M173" s="9">
        <f t="shared" si="4"/>
        <v>33.401589999999999</v>
      </c>
      <c r="N173" s="7">
        <f t="shared" si="5"/>
        <v>83.971929999999929</v>
      </c>
      <c r="O173" s="8">
        <f t="shared" si="10"/>
        <v>14.935990000000009</v>
      </c>
      <c r="P173" s="9">
        <f t="shared" si="6"/>
        <v>33.601490000000013</v>
      </c>
      <c r="Q173" s="7">
        <f t="shared" si="7"/>
        <v>60.521929999999884</v>
      </c>
      <c r="R173" s="8">
        <f t="shared" si="11"/>
        <v>7.1216999999999899</v>
      </c>
      <c r="S173" s="9">
        <f t="shared" si="8"/>
        <v>13.656189999999981</v>
      </c>
      <c r="U173">
        <f t="shared" si="12"/>
        <v>12.73192999999992</v>
      </c>
      <c r="W173">
        <f t="shared" si="0"/>
        <v>49.929999999999836</v>
      </c>
      <c r="Y173">
        <f t="shared" si="1"/>
        <v>23.039999999999964</v>
      </c>
      <c r="AA173" s="2">
        <f t="shared" si="2"/>
        <v>50.170000000000073</v>
      </c>
    </row>
    <row r="174" spans="2:27">
      <c r="B174" s="1">
        <v>29</v>
      </c>
      <c r="C174">
        <v>576.28705000000002</v>
      </c>
      <c r="D174">
        <v>84.302099999999996</v>
      </c>
      <c r="E174">
        <v>1309.2041899999999</v>
      </c>
      <c r="F174">
        <v>6.2074699999999998</v>
      </c>
      <c r="G174">
        <v>2.18519</v>
      </c>
      <c r="H174">
        <v>1.22464</v>
      </c>
      <c r="J174" s="13">
        <v>1300</v>
      </c>
      <c r="K174" s="7">
        <f t="shared" si="3"/>
        <v>59.27419000000009</v>
      </c>
      <c r="L174" s="8">
        <f t="shared" si="9"/>
        <v>12.413650000000022</v>
      </c>
      <c r="M174" s="9">
        <f t="shared" si="4"/>
        <v>41.824999999999989</v>
      </c>
      <c r="N174" s="7">
        <f t="shared" si="5"/>
        <v>81.75418999999988</v>
      </c>
      <c r="O174" s="8">
        <f t="shared" si="10"/>
        <v>50.439950000000017</v>
      </c>
      <c r="P174" s="9">
        <f t="shared" si="6"/>
        <v>159.90899999999999</v>
      </c>
      <c r="Q174" s="7">
        <f t="shared" si="7"/>
        <v>55.054189999999835</v>
      </c>
      <c r="R174" s="8">
        <f t="shared" si="11"/>
        <v>26.880650000000021</v>
      </c>
      <c r="S174" s="9">
        <f t="shared" si="8"/>
        <v>138.79320000000001</v>
      </c>
      <c r="U174">
        <f t="shared" si="12"/>
        <v>9.2041899999999259</v>
      </c>
      <c r="W174">
        <f t="shared" si="0"/>
        <v>50.070000000000164</v>
      </c>
      <c r="Y174">
        <f t="shared" si="1"/>
        <v>40.360000000000127</v>
      </c>
      <c r="AA174" s="2">
        <f t="shared" si="2"/>
        <v>67.709999999999809</v>
      </c>
    </row>
    <row r="175" spans="2:27">
      <c r="B175" s="1">
        <v>30</v>
      </c>
      <c r="C175">
        <v>576.30537000000004</v>
      </c>
      <c r="D175">
        <v>84.186359999999993</v>
      </c>
      <c r="E175">
        <v>1309.1699699999999</v>
      </c>
      <c r="F175">
        <v>6.2139600000000002</v>
      </c>
      <c r="G175">
        <v>2.1865600000000001</v>
      </c>
      <c r="H175">
        <v>1.2254100000000001</v>
      </c>
      <c r="J175" s="13">
        <v>1300</v>
      </c>
      <c r="K175" s="7">
        <f t="shared" si="3"/>
        <v>58.330030000000079</v>
      </c>
      <c r="L175" s="8">
        <f t="shared" si="9"/>
        <v>49.744870000000041</v>
      </c>
      <c r="M175" s="9">
        <f t="shared" si="4"/>
        <v>158.72504000000001</v>
      </c>
      <c r="N175" s="7">
        <f t="shared" si="5"/>
        <v>86.129969999999958</v>
      </c>
      <c r="O175" s="8">
        <f t="shared" si="10"/>
        <v>50.410370000000036</v>
      </c>
      <c r="P175" s="9">
        <f t="shared" si="6"/>
        <v>159.94834000000003</v>
      </c>
      <c r="Q175" s="7">
        <f t="shared" si="7"/>
        <v>58.999969999999848</v>
      </c>
      <c r="R175" s="8">
        <f t="shared" si="11"/>
        <v>26.847870000000039</v>
      </c>
      <c r="S175" s="9">
        <f t="shared" si="8"/>
        <v>138.82854</v>
      </c>
      <c r="U175">
        <f t="shared" si="12"/>
        <v>9.1699699999999211</v>
      </c>
      <c r="W175">
        <f t="shared" si="0"/>
        <v>67.5</v>
      </c>
      <c r="Y175">
        <f t="shared" si="1"/>
        <v>38.9699999999998</v>
      </c>
      <c r="AA175" s="2">
        <f t="shared" si="2"/>
        <v>65</v>
      </c>
    </row>
    <row r="176" spans="2:27">
      <c r="B176" s="1">
        <v>31</v>
      </c>
      <c r="J176" s="13">
        <v>1400</v>
      </c>
      <c r="K176" s="7"/>
      <c r="L176" s="8"/>
      <c r="M176" s="9"/>
      <c r="N176" s="7"/>
      <c r="O176" s="8"/>
      <c r="P176" s="9"/>
      <c r="Q176" s="7"/>
      <c r="R176" s="8"/>
      <c r="S176" s="9"/>
      <c r="W176">
        <f t="shared" si="0"/>
        <v>61.320000000000164</v>
      </c>
      <c r="Y176">
        <f t="shared" si="1"/>
        <v>30.409999999999854</v>
      </c>
      <c r="AA176" s="2">
        <f t="shared" si="2"/>
        <v>61.309999999999945</v>
      </c>
    </row>
    <row r="177" spans="2:27">
      <c r="B177" s="1">
        <v>32</v>
      </c>
      <c r="C177">
        <v>569.17012</v>
      </c>
      <c r="D177">
        <v>74.117080000000001</v>
      </c>
      <c r="E177">
        <v>1414.73</v>
      </c>
      <c r="F177">
        <v>6.3788999999999998</v>
      </c>
      <c r="G177">
        <v>1.6979200000000001</v>
      </c>
      <c r="H177">
        <v>1.1773899999999999</v>
      </c>
      <c r="J177" s="13">
        <v>1400</v>
      </c>
      <c r="K177" s="7">
        <f>ABS(E177-(H141*10))</f>
        <v>43.430000000000064</v>
      </c>
      <c r="L177" s="8">
        <f t="shared" si="9"/>
        <v>40.79522</v>
      </c>
      <c r="M177" s="9">
        <f>ABS(175-(D177-(G141*10)))</f>
        <v>174.28811999999999</v>
      </c>
      <c r="N177" s="7">
        <f>ABS(E177-(H31*10))</f>
        <v>75.760000000000218</v>
      </c>
      <c r="O177" s="8">
        <f t="shared" si="10"/>
        <v>41.497820000000004</v>
      </c>
      <c r="P177" s="9">
        <f>ABS(175-(D177-G33*10))</f>
        <v>175.29022000000001</v>
      </c>
      <c r="Q177" s="7">
        <f>ABS(E177-(H103*10))</f>
        <v>49.730000000000018</v>
      </c>
      <c r="R177" s="8">
        <f t="shared" si="11"/>
        <v>16.488219999999995</v>
      </c>
      <c r="S177" s="9">
        <f>ABS(175-(D177-G105*10))</f>
        <v>153.03631999999999</v>
      </c>
      <c r="U177">
        <f t="shared" si="12"/>
        <v>14.730000000000018</v>
      </c>
      <c r="W177">
        <f t="shared" si="0"/>
        <v>58.160000000000082</v>
      </c>
      <c r="Y177">
        <f t="shared" si="1"/>
        <v>25.610000000000127</v>
      </c>
      <c r="AA177" s="2">
        <f t="shared" si="2"/>
        <v>57.329999999999927</v>
      </c>
    </row>
    <row r="178" spans="2:27">
      <c r="B178" s="1">
        <v>33</v>
      </c>
      <c r="J178" s="13">
        <v>1500</v>
      </c>
      <c r="K178" s="7"/>
      <c r="L178" s="8"/>
      <c r="M178" s="9"/>
      <c r="N178" s="7"/>
      <c r="O178" s="8"/>
      <c r="P178" s="9"/>
      <c r="Q178" s="7"/>
      <c r="R178" s="8"/>
      <c r="S178" s="9"/>
      <c r="W178">
        <f t="shared" si="0"/>
        <v>38.379999999999882</v>
      </c>
      <c r="Y178">
        <f t="shared" si="1"/>
        <v>25.539999999999964</v>
      </c>
      <c r="AA178" s="2">
        <f t="shared" si="2"/>
        <v>52.480000000000018</v>
      </c>
    </row>
    <row r="179" spans="2:27">
      <c r="B179" s="1">
        <v>34</v>
      </c>
      <c r="C179">
        <v>570.56452000000002</v>
      </c>
      <c r="D179">
        <v>65.31353</v>
      </c>
      <c r="E179">
        <v>1511.6733999999999</v>
      </c>
      <c r="F179">
        <v>6.2563399999999998</v>
      </c>
      <c r="G179">
        <v>1.99244</v>
      </c>
      <c r="H179">
        <v>1.1463000000000001</v>
      </c>
      <c r="J179" s="13">
        <v>1500</v>
      </c>
      <c r="K179" s="7">
        <f>ABS(E179-(H143*10))</f>
        <v>36.436600000000226</v>
      </c>
      <c r="L179" s="8">
        <f t="shared" si="9"/>
        <v>51.120820000000016</v>
      </c>
      <c r="M179" s="9">
        <f>ABS(175-(D179-(G143*10)))</f>
        <v>184.10586999999998</v>
      </c>
      <c r="N179" s="7">
        <f>ABS(E179-(H33*10))</f>
        <v>86.063399999999774</v>
      </c>
      <c r="O179" s="8">
        <f t="shared" si="10"/>
        <v>52.972320000000018</v>
      </c>
      <c r="P179" s="9">
        <f>ABS(175-(D179-G35*10))</f>
        <v>186.06117</v>
      </c>
      <c r="Q179" s="7">
        <f>ABS(E179-(H105*10))</f>
        <v>54.343399999999974</v>
      </c>
      <c r="R179" s="8">
        <f t="shared" si="11"/>
        <v>25.208620000000018</v>
      </c>
      <c r="S179" s="9">
        <f>ABS(175-(D179-G107*10))</f>
        <v>161.72246999999999</v>
      </c>
      <c r="U179">
        <f t="shared" si="12"/>
        <v>11.673399999999901</v>
      </c>
      <c r="W179">
        <f t="shared" si="0"/>
        <v>48.110000000000127</v>
      </c>
      <c r="Y179">
        <f t="shared" si="1"/>
        <v>34.690000000000055</v>
      </c>
      <c r="AA179" s="2">
        <f t="shared" si="2"/>
        <v>62.25</v>
      </c>
    </row>
    <row r="180" spans="2:27">
      <c r="K180" s="7"/>
      <c r="L180" s="8"/>
      <c r="M180" s="9"/>
      <c r="N180" s="7"/>
      <c r="O180" s="8"/>
      <c r="P180" s="9"/>
      <c r="Q180" s="7"/>
      <c r="R180" s="8"/>
      <c r="S180" s="9"/>
    </row>
    <row r="181" spans="2:27">
      <c r="J181" s="13" t="s">
        <v>10</v>
      </c>
      <c r="K181" s="7">
        <f t="shared" ref="K181:S181" si="13">MAX((K148:K179))</f>
        <v>59.27419000000009</v>
      </c>
      <c r="L181" s="8">
        <f t="shared" si="13"/>
        <v>51.120820000000016</v>
      </c>
      <c r="M181" s="9">
        <f t="shared" si="13"/>
        <v>184.10586999999998</v>
      </c>
      <c r="N181" s="7">
        <f t="shared" si="13"/>
        <v>98.473940000000084</v>
      </c>
      <c r="O181" s="8">
        <f t="shared" si="13"/>
        <v>52.972320000000018</v>
      </c>
      <c r="P181" s="9">
        <f t="shared" si="13"/>
        <v>186.06117</v>
      </c>
      <c r="Q181" s="7">
        <f t="shared" si="13"/>
        <v>85.369210000000066</v>
      </c>
      <c r="R181" s="8">
        <f t="shared" si="13"/>
        <v>26.880650000000021</v>
      </c>
      <c r="S181" s="9">
        <f t="shared" si="13"/>
        <v>161.72246999999999</v>
      </c>
      <c r="U181" s="9">
        <f t="shared" ref="U181:W181" si="14">MAX((U148:U179))</f>
        <v>23.918459999999982</v>
      </c>
      <c r="V181" s="9"/>
      <c r="W181" s="9">
        <f t="shared" si="14"/>
        <v>69.940000000000055</v>
      </c>
      <c r="X181" s="9"/>
      <c r="Y181" s="9">
        <f t="shared" ref="Y181" si="15">MAX((Y148:Y179))</f>
        <v>40.360000000000127</v>
      </c>
      <c r="Z181" s="9"/>
      <c r="AA181" s="9">
        <f t="shared" ref="AA181" si="16">MAX((AA148:AA179))</f>
        <v>67.709999999999809</v>
      </c>
    </row>
    <row r="182" spans="2:27">
      <c r="J182" s="13" t="s">
        <v>11</v>
      </c>
      <c r="K182" s="7">
        <f t="shared" ref="K182:S182" si="17">MIN(K148:K179)</f>
        <v>7.4520899999999983</v>
      </c>
      <c r="L182" s="8">
        <f t="shared" si="17"/>
        <v>2.6939999999962438E-2</v>
      </c>
      <c r="M182" s="9">
        <f t="shared" si="17"/>
        <v>8.5203099999999949</v>
      </c>
      <c r="N182" s="7">
        <f t="shared" si="17"/>
        <v>1.0229999999978645E-2</v>
      </c>
      <c r="O182" s="8">
        <f t="shared" si="17"/>
        <v>8.8670000000037774E-2</v>
      </c>
      <c r="P182" s="9">
        <f t="shared" si="17"/>
        <v>8.6982000000000141</v>
      </c>
      <c r="Q182" s="7">
        <f t="shared" si="17"/>
        <v>7.7390900000000329</v>
      </c>
      <c r="R182" s="8">
        <f t="shared" si="17"/>
        <v>1.1720999999999719</v>
      </c>
      <c r="S182" s="9">
        <f t="shared" si="17"/>
        <v>3.0523400000000152</v>
      </c>
      <c r="U182" s="9">
        <f t="shared" ref="U182:W182" si="18">MIN(U148:U179)</f>
        <v>9.1699699999999211</v>
      </c>
      <c r="V182" s="9"/>
      <c r="W182" s="9">
        <f t="shared" si="18"/>
        <v>18.000999999999976</v>
      </c>
      <c r="X182" s="9"/>
      <c r="Y182" s="9">
        <f t="shared" ref="Y182" si="19">MIN(Y148:Y179)</f>
        <v>10.87299999999999</v>
      </c>
      <c r="Z182" s="9"/>
      <c r="AA182" s="9">
        <f t="shared" ref="AA182" si="20">MIN(AA148:AA179)</f>
        <v>18.10899999999998</v>
      </c>
    </row>
    <row r="183" spans="2:27" ht="15" thickBot="1">
      <c r="J183" s="13" t="s">
        <v>12</v>
      </c>
      <c r="K183" s="10">
        <f t="shared" ref="K183:S183" si="21">AVERAGE(K148:K175,K177,K179)</f>
        <v>26.737910333333339</v>
      </c>
      <c r="L183" s="11">
        <f t="shared" si="21"/>
        <v>13.487280666666665</v>
      </c>
      <c r="M183" s="12">
        <f t="shared" si="21"/>
        <v>34.503568333333334</v>
      </c>
      <c r="N183" s="10">
        <f t="shared" si="21"/>
        <v>66.532732999999993</v>
      </c>
      <c r="O183" s="11">
        <f t="shared" si="21"/>
        <v>15.149459333333334</v>
      </c>
      <c r="P183" s="12">
        <f t="shared" si="21"/>
        <v>38.966313000000007</v>
      </c>
      <c r="Q183" s="10">
        <f t="shared" si="21"/>
        <v>53.141218999999971</v>
      </c>
      <c r="R183" s="11">
        <f t="shared" si="21"/>
        <v>7.3199112666666712</v>
      </c>
      <c r="S183" s="12">
        <f t="shared" si="21"/>
        <v>26.256189666666668</v>
      </c>
      <c r="U183" s="12">
        <f t="shared" ref="U183:W183" si="22">AVERAGE(U148:U175,U177,U179)</f>
        <v>13.768333</v>
      </c>
      <c r="V183" s="12"/>
      <c r="W183" s="12">
        <f t="shared" si="22"/>
        <v>38.298066666666678</v>
      </c>
      <c r="X183" s="12"/>
      <c r="Y183" s="12">
        <f t="shared" ref="Y183" si="23">AVERAGE(Y148:Y175,Y177,Y179)</f>
        <v>19.742933333333333</v>
      </c>
      <c r="Z183" s="12"/>
      <c r="AA183" s="12">
        <f t="shared" ref="AA183" si="24">AVERAGE(AA148:AA175,AA177,AA179)</f>
        <v>36.819533333333354</v>
      </c>
    </row>
    <row r="203" spans="1:16">
      <c r="O203" s="13" t="s">
        <v>34</v>
      </c>
    </row>
    <row r="204" spans="1:16">
      <c r="A204" t="s">
        <v>0</v>
      </c>
      <c r="B204" s="1" t="s">
        <v>1</v>
      </c>
      <c r="C204" t="s">
        <v>22</v>
      </c>
      <c r="D204" t="s">
        <v>3</v>
      </c>
      <c r="E204" t="s">
        <v>28</v>
      </c>
      <c r="F204" t="s">
        <v>29</v>
      </c>
      <c r="G204" t="s">
        <v>30</v>
      </c>
      <c r="K204" s="13" t="s">
        <v>33</v>
      </c>
      <c r="N204" t="s">
        <v>14</v>
      </c>
      <c r="O204" t="s">
        <v>15</v>
      </c>
      <c r="P204" t="s">
        <v>13</v>
      </c>
    </row>
    <row r="205" spans="1:16">
      <c r="A205" t="s">
        <v>6</v>
      </c>
      <c r="B205" s="1">
        <v>1</v>
      </c>
      <c r="C205">
        <v>91.180999999999997</v>
      </c>
      <c r="D205">
        <v>-2.65577</v>
      </c>
      <c r="E205">
        <v>179.351</v>
      </c>
      <c r="F205">
        <v>0.51915800000000001</v>
      </c>
      <c r="G205">
        <v>0.121184</v>
      </c>
      <c r="H205">
        <v>36.818399999999997</v>
      </c>
      <c r="I205">
        <v>20</v>
      </c>
      <c r="K205">
        <f>ABS(J146-H205*10)</f>
        <v>18.183999999999969</v>
      </c>
    </row>
    <row r="206" spans="1:16">
      <c r="A206" t="s">
        <v>6</v>
      </c>
      <c r="B206" s="1">
        <v>2</v>
      </c>
      <c r="C206">
        <v>91.188400000000001</v>
      </c>
      <c r="D206">
        <v>-2.3523999999999998</v>
      </c>
      <c r="E206">
        <v>179.56100000000001</v>
      </c>
      <c r="F206">
        <v>0.51714499999999997</v>
      </c>
      <c r="G206">
        <v>0.12359199999999999</v>
      </c>
      <c r="H206">
        <v>36.801400000000001</v>
      </c>
      <c r="I206">
        <v>20</v>
      </c>
      <c r="K206">
        <f t="shared" ref="K206:K238" si="25">ABS(J147-H206*10)</f>
        <v>18.01400000000001</v>
      </c>
    </row>
    <row r="207" spans="1:16">
      <c r="A207" t="s">
        <v>6</v>
      </c>
      <c r="B207" s="1">
        <v>3</v>
      </c>
      <c r="C207">
        <v>91.209500000000006</v>
      </c>
      <c r="D207">
        <v>-2.1804299999999999</v>
      </c>
      <c r="E207">
        <v>179.81899999999999</v>
      </c>
      <c r="F207">
        <v>0.51532800000000001</v>
      </c>
      <c r="G207">
        <v>0.12590899999999999</v>
      </c>
      <c r="H207">
        <v>36.8001</v>
      </c>
      <c r="I207">
        <v>20</v>
      </c>
      <c r="K207">
        <f t="shared" si="25"/>
        <v>18.000999999999976</v>
      </c>
      <c r="N207">
        <f>ABS(575-C148-(F207*10))</f>
        <v>2.6939999999962438E-2</v>
      </c>
      <c r="O207">
        <f>ABS(175-(D148-(G207*10)))</f>
        <v>8.5203099999999949</v>
      </c>
      <c r="P207">
        <f>ABS(E148-(H207*10))</f>
        <v>41.919459999999958</v>
      </c>
    </row>
    <row r="208" spans="1:16">
      <c r="A208" t="s">
        <v>6</v>
      </c>
      <c r="B208" s="1">
        <v>4</v>
      </c>
      <c r="C208">
        <v>91.321200000000005</v>
      </c>
      <c r="D208">
        <v>-0.53446000000000005</v>
      </c>
      <c r="E208">
        <v>179.47499999999999</v>
      </c>
      <c r="F208">
        <v>1.4801299999999999</v>
      </c>
      <c r="G208">
        <v>-0.167627</v>
      </c>
      <c r="H208">
        <v>41.914999999999999</v>
      </c>
      <c r="I208">
        <v>20</v>
      </c>
      <c r="K208">
        <f t="shared" si="25"/>
        <v>19.149999999999977</v>
      </c>
      <c r="N208">
        <f t="shared" ref="N208:N238" si="26">ABS(575-C149-(F208*10))</f>
        <v>5.4936799999999568</v>
      </c>
      <c r="O208">
        <f t="shared" ref="O208:O238" si="27">ABS(175-(D149-(G208*10)))</f>
        <v>9.6243000000000052</v>
      </c>
      <c r="P208">
        <f t="shared" ref="P208:P238" si="28">ABS(E149-(H208*10))</f>
        <v>7.461879999999951</v>
      </c>
    </row>
    <row r="209" spans="1:16">
      <c r="A209" t="s">
        <v>6</v>
      </c>
      <c r="B209" s="1">
        <v>5</v>
      </c>
      <c r="C209">
        <v>91.318799999999996</v>
      </c>
      <c r="D209">
        <v>-0.49859599999999998</v>
      </c>
      <c r="E209">
        <v>179.30600000000001</v>
      </c>
      <c r="F209">
        <v>1.48302</v>
      </c>
      <c r="G209">
        <v>-0.167014</v>
      </c>
      <c r="H209">
        <v>41.917400000000001</v>
      </c>
      <c r="I209">
        <v>20</v>
      </c>
      <c r="K209">
        <f t="shared" si="25"/>
        <v>19.173999999999978</v>
      </c>
      <c r="N209">
        <f t="shared" si="26"/>
        <v>5.552979999999943</v>
      </c>
      <c r="O209">
        <f t="shared" si="27"/>
        <v>9.5748900000000106</v>
      </c>
      <c r="P209">
        <f t="shared" si="28"/>
        <v>7.4800599999999804</v>
      </c>
    </row>
    <row r="210" spans="1:16">
      <c r="A210" t="s">
        <v>6</v>
      </c>
      <c r="B210" s="1">
        <v>6</v>
      </c>
      <c r="C210">
        <v>91.337900000000005</v>
      </c>
      <c r="D210">
        <v>-0.48453600000000002</v>
      </c>
      <c r="E210">
        <v>179.398</v>
      </c>
      <c r="F210">
        <v>1.48167</v>
      </c>
      <c r="G210">
        <v>-0.167041</v>
      </c>
      <c r="H210">
        <v>41.914900000000003</v>
      </c>
      <c r="I210">
        <v>20</v>
      </c>
      <c r="K210">
        <f t="shared" si="25"/>
        <v>19.149000000000001</v>
      </c>
      <c r="N210">
        <f t="shared" si="26"/>
        <v>5.573099999999986</v>
      </c>
      <c r="O210">
        <f t="shared" si="27"/>
        <v>9.5955399999999997</v>
      </c>
      <c r="P210">
        <f t="shared" si="28"/>
        <v>7.4520899999999983</v>
      </c>
    </row>
    <row r="211" spans="1:16">
      <c r="A211" t="s">
        <v>6</v>
      </c>
      <c r="B211" s="1">
        <v>7</v>
      </c>
      <c r="C211">
        <v>91.290599999999998</v>
      </c>
      <c r="D211">
        <v>-2.1823600000000001</v>
      </c>
      <c r="E211">
        <v>-178.828</v>
      </c>
      <c r="F211">
        <v>1.61669</v>
      </c>
      <c r="G211">
        <v>-0.54553700000000005</v>
      </c>
      <c r="H211">
        <v>47.246200000000002</v>
      </c>
      <c r="I211">
        <v>20</v>
      </c>
      <c r="K211">
        <f t="shared" si="25"/>
        <v>22.461999999999989</v>
      </c>
      <c r="N211">
        <f t="shared" si="26"/>
        <v>5.1621399999999653</v>
      </c>
      <c r="O211">
        <f t="shared" si="27"/>
        <v>10.028370000000024</v>
      </c>
      <c r="P211">
        <f t="shared" si="28"/>
        <v>8.2428299999999695</v>
      </c>
    </row>
    <row r="212" spans="1:16">
      <c r="A212" t="s">
        <v>6</v>
      </c>
      <c r="B212" s="1">
        <v>8</v>
      </c>
      <c r="C212">
        <v>91.304299999999998</v>
      </c>
      <c r="D212">
        <v>-1.74295</v>
      </c>
      <c r="E212">
        <v>-178.648</v>
      </c>
      <c r="F212">
        <v>1.61849</v>
      </c>
      <c r="G212">
        <v>-0.54094299999999995</v>
      </c>
      <c r="H212">
        <v>47.253799999999998</v>
      </c>
      <c r="I212">
        <v>20</v>
      </c>
      <c r="K212">
        <f t="shared" si="25"/>
        <v>22.538000000000011</v>
      </c>
      <c r="N212">
        <f t="shared" si="26"/>
        <v>5.2011199999999747</v>
      </c>
      <c r="O212">
        <f t="shared" si="27"/>
        <v>10.092550000000017</v>
      </c>
      <c r="P212">
        <f t="shared" si="28"/>
        <v>8.3166500000000383</v>
      </c>
    </row>
    <row r="213" spans="1:16">
      <c r="A213" t="s">
        <v>6</v>
      </c>
      <c r="B213" s="1">
        <v>9</v>
      </c>
      <c r="C213">
        <v>91.276899999999998</v>
      </c>
      <c r="D213">
        <v>-2.2103100000000002</v>
      </c>
      <c r="E213">
        <v>-178.89</v>
      </c>
      <c r="F213">
        <v>1.6163700000000001</v>
      </c>
      <c r="G213">
        <v>-0.54463200000000001</v>
      </c>
      <c r="H213">
        <v>47.214399999999998</v>
      </c>
      <c r="I213">
        <v>20</v>
      </c>
      <c r="K213">
        <f t="shared" si="25"/>
        <v>22.144000000000005</v>
      </c>
      <c r="N213">
        <f t="shared" si="26"/>
        <v>5.1980299999999566</v>
      </c>
      <c r="O213">
        <f t="shared" si="27"/>
        <v>10.019740000000013</v>
      </c>
      <c r="P213">
        <f t="shared" si="28"/>
        <v>7.915930000000003</v>
      </c>
    </row>
    <row r="214" spans="1:16">
      <c r="A214" t="s">
        <v>6</v>
      </c>
      <c r="B214" s="1">
        <v>10</v>
      </c>
      <c r="C214">
        <v>91.349800000000002</v>
      </c>
      <c r="D214">
        <v>-2.0155799999999999</v>
      </c>
      <c r="E214">
        <v>179.583</v>
      </c>
      <c r="F214">
        <v>2.2765599999999999</v>
      </c>
      <c r="G214">
        <v>-0.82911599999999996</v>
      </c>
      <c r="H214">
        <v>52.543999999999997</v>
      </c>
      <c r="I214">
        <v>20</v>
      </c>
      <c r="K214">
        <f t="shared" si="25"/>
        <v>25.439999999999941</v>
      </c>
      <c r="N214">
        <f t="shared" si="26"/>
        <v>7.6350400000000533</v>
      </c>
      <c r="O214">
        <f t="shared" si="27"/>
        <v>11.513810000000007</v>
      </c>
      <c r="P214">
        <f t="shared" si="28"/>
        <v>11.15337999999997</v>
      </c>
    </row>
    <row r="215" spans="1:16">
      <c r="A215" t="s">
        <v>6</v>
      </c>
      <c r="B215" s="1">
        <v>11</v>
      </c>
      <c r="C215">
        <v>91.340100000000007</v>
      </c>
      <c r="D215">
        <v>-2.2833399999999999</v>
      </c>
      <c r="E215">
        <v>179.483</v>
      </c>
      <c r="F215">
        <v>2.2763200000000001</v>
      </c>
      <c r="G215">
        <v>-0.82909100000000002</v>
      </c>
      <c r="H215">
        <v>52.495600000000003</v>
      </c>
      <c r="I215">
        <v>20</v>
      </c>
      <c r="K215">
        <f t="shared" si="25"/>
        <v>24.956000000000017</v>
      </c>
      <c r="N215">
        <f t="shared" si="26"/>
        <v>7.6250699999999547</v>
      </c>
      <c r="O215">
        <f t="shared" si="27"/>
        <v>11.492500000000007</v>
      </c>
      <c r="P215">
        <f t="shared" si="28"/>
        <v>10.668049999999994</v>
      </c>
    </row>
    <row r="216" spans="1:16">
      <c r="A216" t="s">
        <v>6</v>
      </c>
      <c r="B216" s="1">
        <v>12</v>
      </c>
      <c r="C216">
        <v>91.336600000000004</v>
      </c>
      <c r="D216">
        <v>-2.1638600000000001</v>
      </c>
      <c r="E216">
        <v>179.68199999999999</v>
      </c>
      <c r="F216">
        <v>2.27589</v>
      </c>
      <c r="G216">
        <v>-0.82713400000000004</v>
      </c>
      <c r="H216">
        <v>52.508200000000002</v>
      </c>
      <c r="I216">
        <v>20</v>
      </c>
      <c r="K216">
        <f t="shared" si="25"/>
        <v>25.081999999999994</v>
      </c>
      <c r="N216">
        <f t="shared" si="26"/>
        <v>7.6741000000000277</v>
      </c>
      <c r="O216">
        <f t="shared" si="27"/>
        <v>11.577669999999983</v>
      </c>
      <c r="P216">
        <f t="shared" si="28"/>
        <v>10.79876999999999</v>
      </c>
    </row>
    <row r="217" spans="1:16">
      <c r="A217" t="s">
        <v>6</v>
      </c>
      <c r="B217" s="1">
        <v>13</v>
      </c>
      <c r="C217">
        <v>91.039100000000005</v>
      </c>
      <c r="D217">
        <v>-0.28685699999999997</v>
      </c>
      <c r="E217">
        <v>179.32599999999999</v>
      </c>
      <c r="F217">
        <v>3.9140799999999998</v>
      </c>
      <c r="G217">
        <v>-0.78681699999999999</v>
      </c>
      <c r="H217">
        <v>57.871099999999998</v>
      </c>
      <c r="I217">
        <v>20</v>
      </c>
      <c r="K217">
        <f t="shared" si="25"/>
        <v>28.711000000000013</v>
      </c>
      <c r="N217">
        <f t="shared" si="26"/>
        <v>22.204299999999975</v>
      </c>
      <c r="O217">
        <f t="shared" si="27"/>
        <v>16.817059999999998</v>
      </c>
      <c r="P217">
        <f t="shared" si="28"/>
        <v>10.907159999999976</v>
      </c>
    </row>
    <row r="218" spans="1:16">
      <c r="A218" t="s">
        <v>6</v>
      </c>
      <c r="B218" s="1">
        <v>14</v>
      </c>
      <c r="C218">
        <v>91.017499999999998</v>
      </c>
      <c r="D218">
        <v>-3.4463500000000001E-2</v>
      </c>
      <c r="E218">
        <v>179.696</v>
      </c>
      <c r="F218">
        <v>3.90896</v>
      </c>
      <c r="G218">
        <v>-0.78679299999999996</v>
      </c>
      <c r="H218">
        <v>57.870800000000003</v>
      </c>
      <c r="I218">
        <v>20</v>
      </c>
      <c r="K218">
        <f t="shared" si="25"/>
        <v>28.708000000000084</v>
      </c>
      <c r="N218">
        <f t="shared" si="26"/>
        <v>22.192660000000025</v>
      </c>
      <c r="O218">
        <f t="shared" si="27"/>
        <v>16.857830000000007</v>
      </c>
      <c r="P218">
        <f t="shared" si="28"/>
        <v>10.925460000000044</v>
      </c>
    </row>
    <row r="219" spans="1:16">
      <c r="A219" t="s">
        <v>6</v>
      </c>
      <c r="B219" s="1">
        <v>15</v>
      </c>
      <c r="C219">
        <v>91.034300000000002</v>
      </c>
      <c r="D219">
        <v>-2.8102</v>
      </c>
      <c r="E219">
        <v>175.85400000000001</v>
      </c>
      <c r="F219">
        <v>1.9350400000000001</v>
      </c>
      <c r="G219">
        <v>-1.33274</v>
      </c>
      <c r="H219">
        <v>62.850299999999997</v>
      </c>
      <c r="I219">
        <v>20</v>
      </c>
      <c r="K219">
        <f t="shared" si="25"/>
        <v>28.502999999999929</v>
      </c>
      <c r="N219">
        <f t="shared" si="26"/>
        <v>2.3190500000000256</v>
      </c>
      <c r="O219">
        <f t="shared" si="27"/>
        <v>15.444580000000002</v>
      </c>
      <c r="P219">
        <f t="shared" si="28"/>
        <v>14.282489999999939</v>
      </c>
    </row>
    <row r="220" spans="1:16">
      <c r="A220" t="s">
        <v>6</v>
      </c>
      <c r="B220" s="1">
        <v>16</v>
      </c>
      <c r="C220">
        <v>91.070499999999996</v>
      </c>
      <c r="D220">
        <v>-2.63564</v>
      </c>
      <c r="E220">
        <v>175.839</v>
      </c>
      <c r="F220">
        <v>1.9360299999999999</v>
      </c>
      <c r="G220">
        <v>-1.3337399999999999</v>
      </c>
      <c r="H220">
        <v>62.856499999999997</v>
      </c>
      <c r="I220">
        <v>20</v>
      </c>
      <c r="K220">
        <f t="shared" si="25"/>
        <v>28.564999999999941</v>
      </c>
      <c r="N220">
        <f t="shared" si="26"/>
        <v>2.2506299999999477</v>
      </c>
      <c r="O220">
        <f t="shared" si="27"/>
        <v>15.391750000000002</v>
      </c>
      <c r="P220">
        <f t="shared" si="28"/>
        <v>14.328829999999925</v>
      </c>
    </row>
    <row r="221" spans="1:16">
      <c r="A221" t="s">
        <v>6</v>
      </c>
      <c r="B221" s="1">
        <v>17</v>
      </c>
      <c r="C221">
        <v>91.1691</v>
      </c>
      <c r="D221">
        <v>2.72254</v>
      </c>
      <c r="E221">
        <v>-171.53700000000001</v>
      </c>
      <c r="F221">
        <v>2.09063</v>
      </c>
      <c r="G221">
        <v>-1.86836</v>
      </c>
      <c r="H221">
        <v>73.303399999999996</v>
      </c>
      <c r="I221">
        <v>20</v>
      </c>
      <c r="K221">
        <f t="shared" si="25"/>
        <v>33.033999999999992</v>
      </c>
      <c r="N221">
        <f t="shared" si="26"/>
        <v>10.58668999999999</v>
      </c>
      <c r="O221">
        <f t="shared" si="27"/>
        <v>18.416879999999992</v>
      </c>
      <c r="P221">
        <f t="shared" si="28"/>
        <v>21.089960000000019</v>
      </c>
    </row>
    <row r="222" spans="1:16">
      <c r="A222" t="s">
        <v>6</v>
      </c>
      <c r="B222" s="1">
        <v>18</v>
      </c>
      <c r="C222">
        <v>91.1708</v>
      </c>
      <c r="D222">
        <v>2.7462800000000001</v>
      </c>
      <c r="E222">
        <v>-171.41300000000001</v>
      </c>
      <c r="F222">
        <v>2.0897899999999998</v>
      </c>
      <c r="G222">
        <v>-1.8691899999999999</v>
      </c>
      <c r="H222">
        <v>73.315600000000003</v>
      </c>
      <c r="I222">
        <v>20</v>
      </c>
      <c r="K222">
        <f t="shared" si="25"/>
        <v>33.156000000000063</v>
      </c>
      <c r="N222">
        <f t="shared" si="26"/>
        <v>10.662419999999948</v>
      </c>
      <c r="O222">
        <f t="shared" si="27"/>
        <v>18.352440000000001</v>
      </c>
      <c r="P222">
        <f t="shared" si="28"/>
        <v>21.196720000000028</v>
      </c>
    </row>
    <row r="223" spans="1:16">
      <c r="A223" t="s">
        <v>6</v>
      </c>
      <c r="B223" s="1">
        <v>19</v>
      </c>
      <c r="C223">
        <v>91.013599999999997</v>
      </c>
      <c r="D223">
        <v>0.83755500000000005</v>
      </c>
      <c r="E223">
        <v>173.548</v>
      </c>
      <c r="F223">
        <v>1.4211499999999999</v>
      </c>
      <c r="G223">
        <v>-2.4224000000000001</v>
      </c>
      <c r="H223">
        <v>83.851799999999997</v>
      </c>
      <c r="I223">
        <v>20</v>
      </c>
      <c r="K223">
        <f t="shared" si="25"/>
        <v>38.518000000000029</v>
      </c>
      <c r="N223">
        <f t="shared" si="26"/>
        <v>11.850760000000035</v>
      </c>
      <c r="O223">
        <f t="shared" si="27"/>
        <v>21.902100000000019</v>
      </c>
      <c r="P223">
        <f t="shared" si="28"/>
        <v>24.728790000000004</v>
      </c>
    </row>
    <row r="224" spans="1:16">
      <c r="A224" t="s">
        <v>6</v>
      </c>
      <c r="B224" s="1">
        <v>20</v>
      </c>
      <c r="C224">
        <v>91.020799999999994</v>
      </c>
      <c r="D224">
        <v>0.97402999999999995</v>
      </c>
      <c r="E224">
        <v>173.18199999999999</v>
      </c>
      <c r="F224">
        <v>1.42567</v>
      </c>
      <c r="G224">
        <v>-2.42136</v>
      </c>
      <c r="H224">
        <v>83.865600000000001</v>
      </c>
      <c r="I224">
        <v>20</v>
      </c>
      <c r="K224">
        <f t="shared" si="25"/>
        <v>38.655999999999949</v>
      </c>
      <c r="N224">
        <f t="shared" si="26"/>
        <v>11.909750000000008</v>
      </c>
      <c r="O224">
        <f t="shared" si="27"/>
        <v>21.914210000000026</v>
      </c>
      <c r="P224">
        <f t="shared" si="28"/>
        <v>24.892969999999991</v>
      </c>
    </row>
    <row r="225" spans="1:16">
      <c r="A225" t="s">
        <v>6</v>
      </c>
      <c r="B225" s="1">
        <v>21</v>
      </c>
      <c r="C225">
        <v>91.125699999999995</v>
      </c>
      <c r="D225">
        <v>-1.8977200000000001</v>
      </c>
      <c r="E225">
        <v>179.64699999999999</v>
      </c>
      <c r="F225">
        <v>0.79036899999999999</v>
      </c>
      <c r="G225">
        <v>-3.1359699999999999</v>
      </c>
      <c r="H225">
        <v>94.529499999999999</v>
      </c>
      <c r="I225">
        <v>20</v>
      </c>
      <c r="K225">
        <f t="shared" si="25"/>
        <v>45.294999999999959</v>
      </c>
      <c r="N225">
        <f t="shared" si="26"/>
        <v>6.1232099999999887</v>
      </c>
      <c r="O225">
        <f t="shared" si="27"/>
        <v>23.494130000000013</v>
      </c>
      <c r="P225">
        <f t="shared" si="28"/>
        <v>33.353919999999903</v>
      </c>
    </row>
    <row r="226" spans="1:16">
      <c r="A226" t="s">
        <v>6</v>
      </c>
      <c r="B226" s="1">
        <v>22</v>
      </c>
      <c r="C226">
        <v>91.401700000000005</v>
      </c>
      <c r="D226">
        <v>-2.4706800000000002</v>
      </c>
      <c r="E226">
        <v>-174.191</v>
      </c>
      <c r="F226">
        <v>0.763849</v>
      </c>
      <c r="G226">
        <v>-3.13435</v>
      </c>
      <c r="H226">
        <v>94.34</v>
      </c>
      <c r="I226">
        <v>20</v>
      </c>
      <c r="K226">
        <f t="shared" si="25"/>
        <v>43.400000000000091</v>
      </c>
      <c r="N226">
        <f t="shared" si="26"/>
        <v>6.2062900000000338</v>
      </c>
      <c r="O226">
        <f t="shared" si="27"/>
        <v>23.740640000000013</v>
      </c>
      <c r="P226">
        <f t="shared" si="28"/>
        <v>31.54031000000009</v>
      </c>
    </row>
    <row r="227" spans="1:16">
      <c r="A227" t="s">
        <v>6</v>
      </c>
      <c r="B227" s="1">
        <v>23</v>
      </c>
      <c r="C227">
        <v>91.4345</v>
      </c>
      <c r="D227">
        <v>-4.2632300000000001</v>
      </c>
      <c r="E227">
        <v>-171.18100000000001</v>
      </c>
      <c r="F227">
        <v>1.0426200000000001</v>
      </c>
      <c r="G227">
        <v>-3.6545100000000001</v>
      </c>
      <c r="H227">
        <v>105.943</v>
      </c>
      <c r="I227">
        <v>20</v>
      </c>
      <c r="K227">
        <f t="shared" si="25"/>
        <v>59.430000000000064</v>
      </c>
      <c r="N227">
        <f t="shared" si="26"/>
        <v>16.676450000000052</v>
      </c>
      <c r="O227">
        <f t="shared" si="27"/>
        <v>27.334069999999997</v>
      </c>
      <c r="P227">
        <f t="shared" si="28"/>
        <v>44.560060000000021</v>
      </c>
    </row>
    <row r="228" spans="1:16">
      <c r="A228" t="s">
        <v>6</v>
      </c>
      <c r="B228" s="1">
        <v>24</v>
      </c>
      <c r="C228">
        <v>91.538700000000006</v>
      </c>
      <c r="D228">
        <v>-4.4938399999999996</v>
      </c>
      <c r="E228">
        <v>-170.75399999999999</v>
      </c>
      <c r="F228">
        <v>1.0434600000000001</v>
      </c>
      <c r="G228">
        <v>-3.6512500000000001</v>
      </c>
      <c r="H228">
        <v>105.873</v>
      </c>
      <c r="I228">
        <v>20</v>
      </c>
      <c r="K228">
        <f t="shared" si="25"/>
        <v>58.730000000000018</v>
      </c>
      <c r="N228">
        <f t="shared" si="26"/>
        <v>16.44869000000001</v>
      </c>
      <c r="O228">
        <f t="shared" si="27"/>
        <v>27.360430000000008</v>
      </c>
      <c r="P228">
        <f t="shared" si="28"/>
        <v>43.788049999999998</v>
      </c>
    </row>
    <row r="229" spans="1:16">
      <c r="A229" t="s">
        <v>6</v>
      </c>
      <c r="B229" s="1">
        <v>25</v>
      </c>
      <c r="C229">
        <v>91.248500000000007</v>
      </c>
      <c r="D229">
        <v>-6.7237499999999999</v>
      </c>
      <c r="E229">
        <v>171.53399999999999</v>
      </c>
      <c r="F229">
        <v>0.69211900000000004</v>
      </c>
      <c r="G229">
        <v>-4.3390700000000004</v>
      </c>
      <c r="H229">
        <v>116.864</v>
      </c>
      <c r="I229">
        <v>20</v>
      </c>
      <c r="K229">
        <f t="shared" si="25"/>
        <v>68.6400000000001</v>
      </c>
      <c r="N229">
        <f t="shared" si="26"/>
        <v>14.368829999999978</v>
      </c>
      <c r="O229">
        <f t="shared" si="27"/>
        <v>30.201609999999988</v>
      </c>
      <c r="P229">
        <f t="shared" si="28"/>
        <v>53.984780000000001</v>
      </c>
    </row>
    <row r="230" spans="1:16">
      <c r="A230" t="s">
        <v>6</v>
      </c>
      <c r="B230" s="1">
        <v>26</v>
      </c>
      <c r="C230">
        <v>91.299400000000006</v>
      </c>
      <c r="D230">
        <v>-6.5686</v>
      </c>
      <c r="E230">
        <v>171.898</v>
      </c>
      <c r="F230">
        <v>0.69052199999999997</v>
      </c>
      <c r="G230">
        <v>-4.3390300000000002</v>
      </c>
      <c r="H230">
        <v>116.994</v>
      </c>
      <c r="I230">
        <v>20</v>
      </c>
      <c r="K230">
        <f t="shared" si="25"/>
        <v>69.940000000000055</v>
      </c>
      <c r="N230">
        <f t="shared" si="26"/>
        <v>14.491279999999975</v>
      </c>
      <c r="O230">
        <f t="shared" si="27"/>
        <v>30.242899999999992</v>
      </c>
      <c r="P230">
        <f t="shared" si="28"/>
        <v>55.402379999999994</v>
      </c>
    </row>
    <row r="231" spans="1:16">
      <c r="A231" t="s">
        <v>6</v>
      </c>
      <c r="B231" s="1">
        <v>27</v>
      </c>
      <c r="C231">
        <v>91.661000000000001</v>
      </c>
      <c r="D231">
        <v>-3.6235900000000001</v>
      </c>
      <c r="E231">
        <v>-168.98400000000001</v>
      </c>
      <c r="F231">
        <v>1.10948</v>
      </c>
      <c r="G231">
        <v>-4.8952099999999996</v>
      </c>
      <c r="H231">
        <v>125.379</v>
      </c>
      <c r="I231">
        <v>20</v>
      </c>
      <c r="K231">
        <f t="shared" si="25"/>
        <v>53.789999999999964</v>
      </c>
      <c r="N231">
        <f t="shared" si="26"/>
        <v>13.46996000000005</v>
      </c>
      <c r="O231">
        <f t="shared" si="27"/>
        <v>33.251120000000014</v>
      </c>
      <c r="P231">
        <f t="shared" si="28"/>
        <v>41.077440000000024</v>
      </c>
    </row>
    <row r="232" spans="1:16">
      <c r="A232" t="s">
        <v>6</v>
      </c>
      <c r="B232" s="1">
        <v>28</v>
      </c>
      <c r="C232">
        <v>92.029499999999999</v>
      </c>
      <c r="D232">
        <v>-5.2522900000000003</v>
      </c>
      <c r="E232">
        <v>-168.369</v>
      </c>
      <c r="F232">
        <v>1.11266</v>
      </c>
      <c r="G232">
        <v>-4.8872900000000001</v>
      </c>
      <c r="H232">
        <v>124.99299999999999</v>
      </c>
      <c r="I232">
        <v>20</v>
      </c>
      <c r="K232">
        <f t="shared" si="25"/>
        <v>49.929999999999836</v>
      </c>
      <c r="N232">
        <f t="shared" si="26"/>
        <v>13.64069000000001</v>
      </c>
      <c r="O232">
        <f t="shared" si="27"/>
        <v>33.401589999999999</v>
      </c>
      <c r="P232">
        <f t="shared" si="28"/>
        <v>37.198069999999916</v>
      </c>
    </row>
    <row r="233" spans="1:16">
      <c r="A233" t="s">
        <v>6</v>
      </c>
      <c r="B233" s="17">
        <v>29</v>
      </c>
      <c r="C233" s="16">
        <v>92.029499999999999</v>
      </c>
      <c r="D233" s="16">
        <v>-5.2522900000000003</v>
      </c>
      <c r="E233" s="16">
        <v>-168.369</v>
      </c>
      <c r="F233" s="16">
        <v>1.11266</v>
      </c>
      <c r="G233" s="16">
        <v>-4.8872900000000001</v>
      </c>
      <c r="H233" s="16">
        <v>124.99299999999999</v>
      </c>
      <c r="I233">
        <v>20</v>
      </c>
      <c r="K233">
        <f t="shared" si="25"/>
        <v>50.070000000000164</v>
      </c>
      <c r="N233">
        <f t="shared" si="26"/>
        <v>12.413650000000022</v>
      </c>
      <c r="O233">
        <f t="shared" si="27"/>
        <v>41.824999999999989</v>
      </c>
      <c r="P233">
        <f t="shared" si="28"/>
        <v>59.27419000000009</v>
      </c>
    </row>
    <row r="234" spans="1:16">
      <c r="A234" t="s">
        <v>6</v>
      </c>
      <c r="B234" s="1">
        <v>30</v>
      </c>
      <c r="C234">
        <v>91.520200000000003</v>
      </c>
      <c r="D234">
        <v>2.6257199999999998</v>
      </c>
      <c r="E234">
        <v>-167.31100000000001</v>
      </c>
      <c r="F234">
        <v>4.8439500000000004</v>
      </c>
      <c r="G234">
        <v>6.7911400000000004</v>
      </c>
      <c r="H234">
        <v>136.75</v>
      </c>
      <c r="I234">
        <v>20</v>
      </c>
      <c r="K234">
        <f t="shared" si="25"/>
        <v>67.5</v>
      </c>
      <c r="N234">
        <f t="shared" si="26"/>
        <v>49.744870000000041</v>
      </c>
      <c r="O234">
        <f t="shared" si="27"/>
        <v>158.72504000000001</v>
      </c>
      <c r="P234">
        <f t="shared" si="28"/>
        <v>58.330030000000079</v>
      </c>
    </row>
    <row r="235" spans="1:16">
      <c r="A235" t="s">
        <v>6</v>
      </c>
      <c r="B235" s="1">
        <v>31</v>
      </c>
      <c r="C235">
        <v>91.759</v>
      </c>
      <c r="D235">
        <v>-6.1289199999999999</v>
      </c>
      <c r="E235">
        <v>-164.107</v>
      </c>
      <c r="F235">
        <v>4.6656300000000002</v>
      </c>
      <c r="G235">
        <v>7.3563700000000001</v>
      </c>
      <c r="H235">
        <v>146.13200000000001</v>
      </c>
      <c r="I235">
        <v>20</v>
      </c>
      <c r="K235">
        <f t="shared" si="25"/>
        <v>61.320000000000164</v>
      </c>
    </row>
    <row r="236" spans="1:16">
      <c r="A236" t="s">
        <v>6</v>
      </c>
      <c r="B236" s="1">
        <v>32</v>
      </c>
      <c r="C236">
        <v>92.057199999999995</v>
      </c>
      <c r="D236">
        <v>-7.3688700000000003</v>
      </c>
      <c r="E236">
        <v>-164.12700000000001</v>
      </c>
      <c r="F236">
        <v>4.6625100000000002</v>
      </c>
      <c r="G236">
        <v>7.3405199999999997</v>
      </c>
      <c r="H236">
        <v>145.816</v>
      </c>
      <c r="I236">
        <v>20</v>
      </c>
      <c r="K236">
        <f t="shared" si="25"/>
        <v>58.160000000000082</v>
      </c>
      <c r="N236">
        <f t="shared" si="26"/>
        <v>40.79522</v>
      </c>
      <c r="O236">
        <f t="shared" si="27"/>
        <v>174.28811999999999</v>
      </c>
      <c r="P236">
        <f t="shared" si="28"/>
        <v>43.430000000000064</v>
      </c>
    </row>
    <row r="237" spans="1:16">
      <c r="A237" t="s">
        <v>6</v>
      </c>
      <c r="B237" s="1">
        <v>33</v>
      </c>
      <c r="C237">
        <v>89.147300000000001</v>
      </c>
      <c r="D237">
        <v>9.3150200000000005</v>
      </c>
      <c r="E237">
        <v>-164.48400000000001</v>
      </c>
      <c r="F237">
        <v>5.5182700000000002</v>
      </c>
      <c r="G237">
        <v>7.39039</v>
      </c>
      <c r="H237">
        <v>153.83799999999999</v>
      </c>
      <c r="I237">
        <v>20</v>
      </c>
      <c r="K237">
        <f t="shared" si="25"/>
        <v>38.379999999999882</v>
      </c>
    </row>
    <row r="238" spans="1:16">
      <c r="A238" t="s">
        <v>6</v>
      </c>
      <c r="B238" s="1">
        <v>34</v>
      </c>
      <c r="C238">
        <v>89.59</v>
      </c>
      <c r="D238">
        <v>7.3890000000000002</v>
      </c>
      <c r="E238">
        <v>-165.358</v>
      </c>
      <c r="F238">
        <v>5.5556299999999998</v>
      </c>
      <c r="G238">
        <v>7.4419399999999998</v>
      </c>
      <c r="H238">
        <v>154.81100000000001</v>
      </c>
      <c r="I238">
        <v>20</v>
      </c>
      <c r="K238">
        <f t="shared" si="25"/>
        <v>48.110000000000127</v>
      </c>
      <c r="N238">
        <f t="shared" si="26"/>
        <v>51.120820000000016</v>
      </c>
      <c r="O238">
        <f t="shared" si="27"/>
        <v>184.10586999999998</v>
      </c>
      <c r="P238">
        <f t="shared" si="28"/>
        <v>36.436600000000226</v>
      </c>
    </row>
    <row r="240" spans="1:16">
      <c r="A240" t="s">
        <v>0</v>
      </c>
      <c r="B240" s="1" t="s">
        <v>1</v>
      </c>
      <c r="C240" t="s">
        <v>31</v>
      </c>
      <c r="D240" t="s">
        <v>3</v>
      </c>
      <c r="E240" t="s">
        <v>28</v>
      </c>
      <c r="F240" t="s">
        <v>29</v>
      </c>
      <c r="G240" t="s">
        <v>30</v>
      </c>
    </row>
    <row r="241" spans="1:11">
      <c r="A241" t="s">
        <v>6</v>
      </c>
      <c r="B241" s="1">
        <v>1</v>
      </c>
      <c r="C241">
        <v>90.696299999999994</v>
      </c>
      <c r="D241">
        <v>-0.73819400000000002</v>
      </c>
      <c r="E241">
        <v>142.16800000000001</v>
      </c>
      <c r="F241">
        <v>0.80745199999999995</v>
      </c>
      <c r="G241">
        <v>-0.172986</v>
      </c>
      <c r="H241">
        <v>27.732700000000001</v>
      </c>
      <c r="I241">
        <v>20</v>
      </c>
      <c r="K241">
        <f>ABS(J146-H241*10)</f>
        <v>72.673000000000002</v>
      </c>
    </row>
    <row r="242" spans="1:11">
      <c r="A242" t="s">
        <v>6</v>
      </c>
      <c r="B242" s="1">
        <v>2</v>
      </c>
      <c r="C242">
        <v>90.709500000000006</v>
      </c>
      <c r="D242">
        <v>-0.70854200000000001</v>
      </c>
      <c r="E242">
        <v>142.208</v>
      </c>
      <c r="F242">
        <v>0.80770399999999998</v>
      </c>
      <c r="G242">
        <v>-0.173239</v>
      </c>
      <c r="H242">
        <v>27.7224</v>
      </c>
      <c r="I242">
        <v>20</v>
      </c>
      <c r="K242">
        <f t="shared" ref="K242:K274" si="29">ABS(J147-H242*10)</f>
        <v>72.77600000000001</v>
      </c>
    </row>
    <row r="243" spans="1:11">
      <c r="A243" t="s">
        <v>6</v>
      </c>
      <c r="B243" s="1">
        <v>3</v>
      </c>
      <c r="C243">
        <v>90.734999999999999</v>
      </c>
      <c r="D243">
        <v>-0.67874699999999999</v>
      </c>
      <c r="E243">
        <v>142.25800000000001</v>
      </c>
      <c r="F243">
        <v>0.80829099999999998</v>
      </c>
      <c r="G243">
        <v>-0.17252999999999999</v>
      </c>
      <c r="H243">
        <v>27.725300000000001</v>
      </c>
      <c r="I243">
        <v>20</v>
      </c>
      <c r="K243">
        <f t="shared" si="29"/>
        <v>72.747000000000014</v>
      </c>
    </row>
    <row r="244" spans="1:11">
      <c r="A244" t="s">
        <v>6</v>
      </c>
      <c r="B244" s="1">
        <v>4</v>
      </c>
      <c r="C244">
        <v>90.851799999999997</v>
      </c>
      <c r="D244">
        <v>0.334011</v>
      </c>
      <c r="E244">
        <v>142.59800000000001</v>
      </c>
      <c r="F244">
        <v>1.4869000000000001</v>
      </c>
      <c r="G244">
        <v>-0.520648</v>
      </c>
      <c r="H244">
        <v>31.451599999999999</v>
      </c>
      <c r="I244">
        <v>20</v>
      </c>
      <c r="K244">
        <f t="shared" si="29"/>
        <v>85.484000000000037</v>
      </c>
    </row>
    <row r="245" spans="1:11">
      <c r="A245" t="s">
        <v>6</v>
      </c>
      <c r="B245" s="1">
        <v>5</v>
      </c>
      <c r="C245">
        <v>90.846000000000004</v>
      </c>
      <c r="D245">
        <v>0.30693599999999999</v>
      </c>
      <c r="E245">
        <v>142.589</v>
      </c>
      <c r="F245">
        <v>1.4873499999999999</v>
      </c>
      <c r="G245">
        <v>-0.52071500000000004</v>
      </c>
      <c r="H245">
        <v>31.4526</v>
      </c>
      <c r="I245">
        <v>20</v>
      </c>
      <c r="K245">
        <f t="shared" si="29"/>
        <v>85.47399999999999</v>
      </c>
    </row>
    <row r="246" spans="1:11">
      <c r="A246" t="s">
        <v>6</v>
      </c>
      <c r="B246" s="1">
        <v>6</v>
      </c>
      <c r="C246">
        <v>90.877300000000005</v>
      </c>
      <c r="D246">
        <v>0.3483</v>
      </c>
      <c r="E246">
        <v>142.62</v>
      </c>
      <c r="F246">
        <v>1.48749</v>
      </c>
      <c r="G246">
        <v>-0.52042900000000003</v>
      </c>
      <c r="H246">
        <v>31.458100000000002</v>
      </c>
      <c r="I246">
        <v>20</v>
      </c>
      <c r="K246">
        <f t="shared" si="29"/>
        <v>85.418999999999983</v>
      </c>
    </row>
    <row r="247" spans="1:11">
      <c r="A247" t="s">
        <v>6</v>
      </c>
      <c r="B247" s="1">
        <v>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20</v>
      </c>
      <c r="K247">
        <f t="shared" si="29"/>
        <v>450</v>
      </c>
    </row>
    <row r="248" spans="1:11">
      <c r="A248" t="s">
        <v>6</v>
      </c>
      <c r="B248" s="1">
        <v>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20</v>
      </c>
      <c r="K248">
        <f t="shared" si="29"/>
        <v>450</v>
      </c>
    </row>
    <row r="249" spans="1:11">
      <c r="A249" t="s">
        <v>6</v>
      </c>
      <c r="B249" s="1">
        <v>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20</v>
      </c>
      <c r="K249">
        <f t="shared" si="29"/>
        <v>450</v>
      </c>
    </row>
    <row r="250" spans="1:11">
      <c r="A250" t="s">
        <v>6</v>
      </c>
      <c r="B250" s="1">
        <v>10</v>
      </c>
      <c r="C250">
        <v>90.701700000000002</v>
      </c>
      <c r="D250">
        <v>1.11551</v>
      </c>
      <c r="E250">
        <v>142.41</v>
      </c>
      <c r="F250">
        <v>2.0432700000000001</v>
      </c>
      <c r="G250">
        <v>-1.2720499999999999</v>
      </c>
      <c r="H250">
        <v>39.349899999999998</v>
      </c>
      <c r="I250">
        <v>20</v>
      </c>
      <c r="K250">
        <f t="shared" si="29"/>
        <v>106.50100000000003</v>
      </c>
    </row>
    <row r="251" spans="1:11">
      <c r="A251" t="s">
        <v>6</v>
      </c>
      <c r="B251" s="1">
        <v>11</v>
      </c>
      <c r="C251">
        <v>90.699100000000001</v>
      </c>
      <c r="D251">
        <v>1.1272200000000001</v>
      </c>
      <c r="E251">
        <v>142.45400000000001</v>
      </c>
      <c r="F251">
        <v>2.0432899999999998</v>
      </c>
      <c r="G251">
        <v>-1.27007</v>
      </c>
      <c r="H251">
        <v>39.333599999999997</v>
      </c>
      <c r="I251">
        <v>20</v>
      </c>
      <c r="K251">
        <f t="shared" si="29"/>
        <v>106.66400000000004</v>
      </c>
    </row>
    <row r="252" spans="1:11">
      <c r="A252" t="s">
        <v>6</v>
      </c>
      <c r="B252" s="1">
        <v>12</v>
      </c>
      <c r="C252">
        <v>90.695700000000002</v>
      </c>
      <c r="D252">
        <v>1.1369199999999999</v>
      </c>
      <c r="E252">
        <v>142.42500000000001</v>
      </c>
      <c r="F252">
        <v>2.0437400000000001</v>
      </c>
      <c r="G252">
        <v>-1.2686599999999999</v>
      </c>
      <c r="H252">
        <v>39.3294</v>
      </c>
      <c r="I252">
        <v>20</v>
      </c>
      <c r="K252">
        <f t="shared" si="29"/>
        <v>106.70600000000002</v>
      </c>
    </row>
    <row r="253" spans="1:11">
      <c r="A253" t="s">
        <v>6</v>
      </c>
      <c r="B253" s="1">
        <v>13</v>
      </c>
      <c r="C253">
        <v>90.763599999999997</v>
      </c>
      <c r="D253">
        <v>1.4348000000000001</v>
      </c>
      <c r="E253">
        <v>143.33000000000001</v>
      </c>
      <c r="F253">
        <v>3.23569</v>
      </c>
      <c r="G253">
        <v>-1.31986</v>
      </c>
      <c r="H253">
        <v>43.388599999999997</v>
      </c>
      <c r="I253">
        <v>20</v>
      </c>
      <c r="K253">
        <f t="shared" si="29"/>
        <v>116.11400000000003</v>
      </c>
    </row>
    <row r="254" spans="1:11">
      <c r="A254" t="s">
        <v>6</v>
      </c>
      <c r="B254" s="1">
        <v>14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20</v>
      </c>
      <c r="K254">
        <f t="shared" si="29"/>
        <v>550</v>
      </c>
    </row>
    <row r="255" spans="1:11">
      <c r="A255" t="s">
        <v>6</v>
      </c>
      <c r="B255" s="1">
        <v>15</v>
      </c>
      <c r="C255">
        <v>90.559200000000004</v>
      </c>
      <c r="D255">
        <v>3.3535900000000001</v>
      </c>
      <c r="E255">
        <v>-137.495</v>
      </c>
      <c r="F255">
        <v>1.22512</v>
      </c>
      <c r="G255">
        <v>-1.88897</v>
      </c>
      <c r="H255">
        <v>47.166699999999999</v>
      </c>
      <c r="I255">
        <v>20</v>
      </c>
      <c r="K255">
        <f t="shared" si="29"/>
        <v>128.33300000000003</v>
      </c>
    </row>
    <row r="256" spans="1:11">
      <c r="A256" t="s">
        <v>6</v>
      </c>
      <c r="B256" s="1">
        <v>16</v>
      </c>
      <c r="C256">
        <v>90.596299999999999</v>
      </c>
      <c r="D256">
        <v>3.33066</v>
      </c>
      <c r="E256">
        <v>-137.46299999999999</v>
      </c>
      <c r="F256">
        <v>1.2251099999999999</v>
      </c>
      <c r="G256">
        <v>-1.89052</v>
      </c>
      <c r="H256">
        <v>47.153700000000001</v>
      </c>
      <c r="I256">
        <v>20</v>
      </c>
      <c r="K256">
        <f t="shared" si="29"/>
        <v>128.46299999999997</v>
      </c>
    </row>
    <row r="257" spans="1:11">
      <c r="A257" t="s">
        <v>6</v>
      </c>
      <c r="B257" s="1">
        <v>17</v>
      </c>
      <c r="C257">
        <v>90.287800000000004</v>
      </c>
      <c r="D257">
        <v>3.7929300000000001</v>
      </c>
      <c r="E257">
        <v>-136.768</v>
      </c>
      <c r="F257">
        <v>1.40449</v>
      </c>
      <c r="G257">
        <v>-2.4872000000000001</v>
      </c>
      <c r="H257">
        <v>54.405000000000001</v>
      </c>
      <c r="I257">
        <v>20</v>
      </c>
      <c r="K257">
        <f t="shared" si="29"/>
        <v>155.95000000000005</v>
      </c>
    </row>
    <row r="258" spans="1:11">
      <c r="A258" t="s">
        <v>6</v>
      </c>
      <c r="B258" s="1">
        <v>18</v>
      </c>
      <c r="C258">
        <v>90.32</v>
      </c>
      <c r="D258">
        <v>3.7155200000000002</v>
      </c>
      <c r="E258">
        <v>-136.738</v>
      </c>
      <c r="F258">
        <v>1.4041699999999999</v>
      </c>
      <c r="G258">
        <v>-2.4881799999999998</v>
      </c>
      <c r="H258">
        <v>54.406999999999996</v>
      </c>
      <c r="I258">
        <v>20</v>
      </c>
      <c r="K258">
        <f t="shared" si="29"/>
        <v>155.93000000000006</v>
      </c>
    </row>
    <row r="259" spans="1:11">
      <c r="A259" t="s">
        <v>6</v>
      </c>
      <c r="B259" s="1">
        <v>19</v>
      </c>
      <c r="C259">
        <v>90.794799999999995</v>
      </c>
      <c r="D259">
        <v>3.02325</v>
      </c>
      <c r="E259">
        <v>139.33600000000001</v>
      </c>
      <c r="F259">
        <v>1.29423</v>
      </c>
      <c r="G259">
        <v>-3.1262500000000002</v>
      </c>
      <c r="H259">
        <v>62.245800000000003</v>
      </c>
      <c r="I259">
        <v>20</v>
      </c>
      <c r="K259">
        <f t="shared" si="29"/>
        <v>177.54199999999992</v>
      </c>
    </row>
    <row r="260" spans="1:11">
      <c r="A260" t="s">
        <v>6</v>
      </c>
      <c r="B260" s="1">
        <v>20</v>
      </c>
      <c r="C260">
        <v>90.781000000000006</v>
      </c>
      <c r="D260">
        <v>2.9862500000000001</v>
      </c>
      <c r="E260">
        <v>139.273</v>
      </c>
      <c r="F260">
        <v>1.29674</v>
      </c>
      <c r="G260">
        <v>-3.1261999999999999</v>
      </c>
      <c r="H260">
        <v>62.254899999999999</v>
      </c>
      <c r="I260">
        <v>20</v>
      </c>
      <c r="K260">
        <f t="shared" si="29"/>
        <v>177.45100000000002</v>
      </c>
    </row>
    <row r="261" spans="1:11">
      <c r="A261" t="s">
        <v>6</v>
      </c>
      <c r="B261" s="1">
        <v>21</v>
      </c>
      <c r="C261">
        <v>91.001300000000001</v>
      </c>
      <c r="D261">
        <v>2.9862299999999999</v>
      </c>
      <c r="E261">
        <v>-137.452</v>
      </c>
      <c r="F261">
        <v>0.47859200000000002</v>
      </c>
      <c r="G261">
        <v>-3.9087999999999998</v>
      </c>
      <c r="H261">
        <v>69.638300000000001</v>
      </c>
      <c r="I261">
        <v>20</v>
      </c>
      <c r="K261">
        <f t="shared" si="29"/>
        <v>203.61699999999996</v>
      </c>
    </row>
    <row r="262" spans="1:11">
      <c r="A262" t="s">
        <v>6</v>
      </c>
      <c r="B262" s="1">
        <v>22</v>
      </c>
      <c r="C262">
        <v>91.051100000000005</v>
      </c>
      <c r="D262">
        <v>2.9438900000000001</v>
      </c>
      <c r="E262">
        <v>-137.39500000000001</v>
      </c>
      <c r="F262">
        <v>0.48084300000000002</v>
      </c>
      <c r="G262">
        <v>-3.9108800000000001</v>
      </c>
      <c r="H262">
        <v>69.642799999999994</v>
      </c>
      <c r="I262">
        <v>20</v>
      </c>
      <c r="K262">
        <f t="shared" si="29"/>
        <v>203.57200000000012</v>
      </c>
    </row>
    <row r="263" spans="1:11">
      <c r="A263" t="s">
        <v>6</v>
      </c>
      <c r="B263" s="1">
        <v>23</v>
      </c>
      <c r="C263">
        <v>90.832999999999998</v>
      </c>
      <c r="D263">
        <v>3.0925600000000002</v>
      </c>
      <c r="E263">
        <v>-137.81</v>
      </c>
      <c r="F263">
        <v>0.68109500000000001</v>
      </c>
      <c r="G263">
        <v>-4.5548200000000003</v>
      </c>
      <c r="H263">
        <v>78.210300000000004</v>
      </c>
      <c r="I263">
        <v>20</v>
      </c>
      <c r="K263">
        <f t="shared" si="29"/>
        <v>217.89699999999993</v>
      </c>
    </row>
    <row r="264" spans="1:11">
      <c r="A264" t="s">
        <v>6</v>
      </c>
      <c r="B264" s="1">
        <v>24</v>
      </c>
      <c r="C264">
        <v>90.866600000000005</v>
      </c>
      <c r="D264">
        <v>3.11294</v>
      </c>
      <c r="E264">
        <v>-137.738</v>
      </c>
      <c r="F264">
        <v>0.68385499999999999</v>
      </c>
      <c r="G264">
        <v>-4.5514700000000001</v>
      </c>
      <c r="H264">
        <v>78.184899999999999</v>
      </c>
      <c r="I264">
        <v>20</v>
      </c>
      <c r="K264">
        <f t="shared" si="29"/>
        <v>218.15100000000007</v>
      </c>
    </row>
    <row r="265" spans="1:11">
      <c r="A265" t="s">
        <v>6</v>
      </c>
      <c r="B265" s="1">
        <v>25</v>
      </c>
      <c r="C265">
        <v>90.733800000000002</v>
      </c>
      <c r="D265">
        <v>6.6338699999999999</v>
      </c>
      <c r="E265">
        <v>-137.97399999999999</v>
      </c>
      <c r="F265">
        <v>0.38946700000000001</v>
      </c>
      <c r="G265">
        <v>-5.3259600000000002</v>
      </c>
      <c r="H265">
        <v>86.321799999999996</v>
      </c>
      <c r="I265">
        <v>20</v>
      </c>
      <c r="K265">
        <f t="shared" si="29"/>
        <v>236.78200000000004</v>
      </c>
    </row>
    <row r="266" spans="1:11">
      <c r="A266" t="s">
        <v>6</v>
      </c>
      <c r="B266" s="1">
        <v>26</v>
      </c>
      <c r="C266">
        <v>90.730599999999995</v>
      </c>
      <c r="D266">
        <v>6.5402899999999997</v>
      </c>
      <c r="E266">
        <v>-137.899</v>
      </c>
      <c r="F266">
        <v>0.39033299999999999</v>
      </c>
      <c r="G266">
        <v>-5.3225800000000003</v>
      </c>
      <c r="H266">
        <v>86.341300000000004</v>
      </c>
      <c r="I266">
        <v>20</v>
      </c>
      <c r="K266">
        <f t="shared" si="29"/>
        <v>236.58699999999999</v>
      </c>
    </row>
    <row r="267" spans="1:11">
      <c r="A267" t="s">
        <v>6</v>
      </c>
      <c r="B267" s="1">
        <v>27</v>
      </c>
      <c r="C267">
        <v>91.1935</v>
      </c>
      <c r="D267">
        <v>3.2593999999999999</v>
      </c>
      <c r="E267">
        <v>-137.471</v>
      </c>
      <c r="F267">
        <v>0.82825700000000002</v>
      </c>
      <c r="G267">
        <v>-6.1299799999999998</v>
      </c>
      <c r="H267">
        <v>93.740799999999993</v>
      </c>
      <c r="I267">
        <v>20</v>
      </c>
      <c r="K267">
        <f t="shared" si="29"/>
        <v>262.5920000000001</v>
      </c>
    </row>
    <row r="268" spans="1:11">
      <c r="A268" t="s">
        <v>6</v>
      </c>
      <c r="B268" s="1">
        <v>28</v>
      </c>
      <c r="C268">
        <v>91.486199999999997</v>
      </c>
      <c r="D268">
        <v>2.8887999999999998</v>
      </c>
      <c r="E268">
        <v>-137.53100000000001</v>
      </c>
      <c r="F268">
        <v>0.83556399999999997</v>
      </c>
      <c r="G268">
        <v>-6.1337999999999999</v>
      </c>
      <c r="H268">
        <v>93.750500000000002</v>
      </c>
      <c r="I268">
        <v>20</v>
      </c>
      <c r="K268">
        <f t="shared" si="29"/>
        <v>262.495</v>
      </c>
    </row>
    <row r="269" spans="1:11">
      <c r="A269" t="s">
        <v>6</v>
      </c>
      <c r="B269" s="1">
        <v>29</v>
      </c>
      <c r="C269">
        <v>91.033699999999996</v>
      </c>
      <c r="D269">
        <v>-0.69767699999999999</v>
      </c>
      <c r="E269">
        <v>-135.989</v>
      </c>
      <c r="F269">
        <v>3.6526800000000001</v>
      </c>
      <c r="G269">
        <v>5.6822800000000004</v>
      </c>
      <c r="H269">
        <v>102.309</v>
      </c>
      <c r="I269">
        <v>20</v>
      </c>
      <c r="K269">
        <f t="shared" si="29"/>
        <v>276.91000000000008</v>
      </c>
    </row>
    <row r="270" spans="1:11">
      <c r="A270" t="s">
        <v>6</v>
      </c>
      <c r="B270" s="1">
        <v>30</v>
      </c>
      <c r="C270">
        <v>91.031800000000004</v>
      </c>
      <c r="D270">
        <v>-0.49021199999999998</v>
      </c>
      <c r="E270">
        <v>-135.92099999999999</v>
      </c>
      <c r="F270">
        <v>3.64825</v>
      </c>
      <c r="G270">
        <v>5.6747399999999999</v>
      </c>
      <c r="H270">
        <v>102.164</v>
      </c>
      <c r="I270">
        <v>20</v>
      </c>
      <c r="K270">
        <f t="shared" si="29"/>
        <v>278.36</v>
      </c>
    </row>
    <row r="271" spans="1:11">
      <c r="A271" t="s">
        <v>6</v>
      </c>
      <c r="B271" s="1">
        <v>31</v>
      </c>
      <c r="C271">
        <v>91.312399999999997</v>
      </c>
      <c r="D271">
        <v>-3.7011799999999999</v>
      </c>
      <c r="E271">
        <v>-134.96700000000001</v>
      </c>
      <c r="F271">
        <v>3.52983</v>
      </c>
      <c r="G271">
        <v>6.16709</v>
      </c>
      <c r="H271">
        <v>108.90300000000001</v>
      </c>
      <c r="I271">
        <v>20</v>
      </c>
      <c r="K271">
        <f t="shared" si="29"/>
        <v>310.97000000000003</v>
      </c>
    </row>
    <row r="272" spans="1:11">
      <c r="A272" t="s">
        <v>6</v>
      </c>
      <c r="B272" s="1">
        <v>32</v>
      </c>
      <c r="C272">
        <v>91.537599999999998</v>
      </c>
      <c r="D272">
        <v>-4.0441099999999999</v>
      </c>
      <c r="E272">
        <v>-135.03299999999999</v>
      </c>
      <c r="F272">
        <v>3.5314800000000002</v>
      </c>
      <c r="G272">
        <v>6.16411</v>
      </c>
      <c r="H272">
        <v>108.80200000000001</v>
      </c>
      <c r="I272">
        <v>20</v>
      </c>
      <c r="K272">
        <f t="shared" si="29"/>
        <v>311.98</v>
      </c>
    </row>
    <row r="273" spans="1:16">
      <c r="A273" t="s">
        <v>6</v>
      </c>
      <c r="B273" s="1">
        <v>33</v>
      </c>
      <c r="C273">
        <v>90.278999999999996</v>
      </c>
      <c r="D273">
        <v>-1.04129</v>
      </c>
      <c r="E273">
        <v>-137.52500000000001</v>
      </c>
      <c r="F273">
        <v>4.2524600000000001</v>
      </c>
      <c r="G273">
        <v>6.2327899999999996</v>
      </c>
      <c r="H273">
        <v>117.774</v>
      </c>
      <c r="I273">
        <v>20</v>
      </c>
      <c r="K273">
        <f t="shared" si="29"/>
        <v>322.26</v>
      </c>
    </row>
    <row r="274" spans="1:16">
      <c r="A274" t="s">
        <v>6</v>
      </c>
      <c r="B274" s="1">
        <v>34</v>
      </c>
      <c r="C274">
        <v>90.6036</v>
      </c>
      <c r="D274">
        <v>-1.7775099999999999</v>
      </c>
      <c r="E274">
        <v>-137.33699999999999</v>
      </c>
      <c r="F274">
        <v>4.2524800000000003</v>
      </c>
      <c r="G274">
        <v>6.2419200000000004</v>
      </c>
      <c r="H274">
        <v>117.785</v>
      </c>
      <c r="I274">
        <v>20</v>
      </c>
      <c r="K274">
        <f t="shared" si="29"/>
        <v>322.15000000000009</v>
      </c>
    </row>
    <row r="276" spans="1:16">
      <c r="A276" t="s">
        <v>0</v>
      </c>
      <c r="B276" s="1" t="s">
        <v>7</v>
      </c>
      <c r="C276" t="s">
        <v>1</v>
      </c>
      <c r="D276" t="s">
        <v>3</v>
      </c>
      <c r="E276" t="s">
        <v>28</v>
      </c>
      <c r="F276" t="s">
        <v>29</v>
      </c>
      <c r="G276" t="s">
        <v>30</v>
      </c>
    </row>
    <row r="277" spans="1:16">
      <c r="A277" t="s">
        <v>6</v>
      </c>
      <c r="B277" s="1">
        <v>1</v>
      </c>
      <c r="C277">
        <v>91.042599999999993</v>
      </c>
      <c r="D277">
        <v>-1.68154</v>
      </c>
      <c r="E277">
        <v>179.40299999999999</v>
      </c>
      <c r="F277">
        <v>-0.113388</v>
      </c>
      <c r="G277">
        <v>-0.41615999999999997</v>
      </c>
      <c r="H277">
        <v>36.8322</v>
      </c>
      <c r="I277">
        <v>20</v>
      </c>
      <c r="K277">
        <f>ABS(J146-H277*10)</f>
        <v>18.322000000000003</v>
      </c>
    </row>
    <row r="278" spans="1:16">
      <c r="A278" t="s">
        <v>6</v>
      </c>
      <c r="B278" s="1">
        <v>2</v>
      </c>
      <c r="C278">
        <v>91.049099999999996</v>
      </c>
      <c r="D278">
        <v>-1.42076</v>
      </c>
      <c r="E278">
        <v>179.512</v>
      </c>
      <c r="F278">
        <v>-0.11403199999999999</v>
      </c>
      <c r="G278">
        <v>-0.41370299999999999</v>
      </c>
      <c r="H278">
        <v>36.812899999999999</v>
      </c>
      <c r="I278">
        <v>20</v>
      </c>
      <c r="K278">
        <f t="shared" ref="K278:K310" si="30">ABS(J147-H278*10)</f>
        <v>18.129000000000019</v>
      </c>
    </row>
    <row r="279" spans="1:16">
      <c r="A279" t="s">
        <v>6</v>
      </c>
      <c r="B279" s="1">
        <v>3</v>
      </c>
      <c r="C279">
        <v>91.069900000000004</v>
      </c>
      <c r="D279">
        <v>-1.2684800000000001</v>
      </c>
      <c r="E279">
        <v>179.71299999999999</v>
      </c>
      <c r="F279">
        <v>-0.11508500000000001</v>
      </c>
      <c r="G279">
        <v>-0.41172500000000001</v>
      </c>
      <c r="H279">
        <v>36.810899999999997</v>
      </c>
      <c r="I279">
        <v>20</v>
      </c>
      <c r="K279">
        <f t="shared" si="30"/>
        <v>18.10899999999998</v>
      </c>
      <c r="N279">
        <f>ABS(575-C148-(F279*10))</f>
        <v>6.3310699999999631</v>
      </c>
      <c r="O279">
        <f>ABS(175-(D148-(G279*10)))</f>
        <v>3.1439699999999959</v>
      </c>
      <c r="P279">
        <f>ABS(E148-(H279*10))</f>
        <v>42.027459999999962</v>
      </c>
    </row>
    <row r="280" spans="1:16">
      <c r="A280" t="s">
        <v>6</v>
      </c>
      <c r="B280" s="1">
        <v>4</v>
      </c>
      <c r="C280">
        <v>91.084999999999994</v>
      </c>
      <c r="D280">
        <v>0.581924</v>
      </c>
      <c r="E280">
        <v>179.93899999999999</v>
      </c>
      <c r="F280">
        <v>0.75659399999999999</v>
      </c>
      <c r="G280">
        <v>-0.78044599999999997</v>
      </c>
      <c r="H280">
        <v>41.943600000000004</v>
      </c>
      <c r="I280">
        <v>20</v>
      </c>
      <c r="K280">
        <f t="shared" si="30"/>
        <v>19.436000000000035</v>
      </c>
      <c r="N280">
        <f t="shared" ref="N280:N310" si="31">ABS(575-C149-(F280*10))</f>
        <v>1.7416800000000432</v>
      </c>
      <c r="O280">
        <f t="shared" ref="O280:O310" si="32">ABS(175-(D149-(G280*10)))</f>
        <v>3.4961099999999874</v>
      </c>
      <c r="P280">
        <f t="shared" ref="P280:P310" si="33">ABS(E149-(H280*10))</f>
        <v>7.7478800000000092</v>
      </c>
    </row>
    <row r="281" spans="1:16">
      <c r="A281" t="s">
        <v>6</v>
      </c>
      <c r="B281" s="1">
        <v>5</v>
      </c>
      <c r="C281">
        <v>91.082999999999998</v>
      </c>
      <c r="D281">
        <v>0.75165099999999996</v>
      </c>
      <c r="E281">
        <v>179.755</v>
      </c>
      <c r="F281">
        <v>0.75894300000000003</v>
      </c>
      <c r="G281">
        <v>-0.77850200000000003</v>
      </c>
      <c r="H281">
        <v>41.945399999999999</v>
      </c>
      <c r="I281">
        <v>20</v>
      </c>
      <c r="K281">
        <f t="shared" si="30"/>
        <v>19.454000000000008</v>
      </c>
      <c r="N281">
        <f t="shared" si="31"/>
        <v>1.6877900000000565</v>
      </c>
      <c r="O281">
        <f t="shared" si="32"/>
        <v>3.4600100000000111</v>
      </c>
      <c r="P281">
        <f t="shared" si="33"/>
        <v>7.7600600000000099</v>
      </c>
    </row>
    <row r="282" spans="1:16">
      <c r="A282" t="s">
        <v>6</v>
      </c>
      <c r="B282" s="1">
        <v>6</v>
      </c>
      <c r="C282">
        <v>91.106200000000001</v>
      </c>
      <c r="D282">
        <v>0.67154700000000001</v>
      </c>
      <c r="E282">
        <v>179.81</v>
      </c>
      <c r="F282">
        <v>0.75848400000000005</v>
      </c>
      <c r="G282">
        <v>-0.77945900000000001</v>
      </c>
      <c r="H282">
        <v>41.943100000000001</v>
      </c>
      <c r="I282">
        <v>20</v>
      </c>
      <c r="K282">
        <f t="shared" si="30"/>
        <v>19.43100000000004</v>
      </c>
      <c r="N282">
        <f t="shared" si="31"/>
        <v>1.6587600000000142</v>
      </c>
      <c r="O282">
        <f t="shared" si="32"/>
        <v>3.4713600000000042</v>
      </c>
      <c r="P282">
        <f t="shared" si="33"/>
        <v>7.7340900000000374</v>
      </c>
    </row>
    <row r="283" spans="1:16">
      <c r="A283" t="s">
        <v>6</v>
      </c>
      <c r="B283" s="1">
        <v>7</v>
      </c>
      <c r="C283">
        <v>91.07</v>
      </c>
      <c r="D283">
        <v>-1.6437200000000001</v>
      </c>
      <c r="E283">
        <v>-177.80699999999999</v>
      </c>
      <c r="F283">
        <v>0.81548200000000004</v>
      </c>
      <c r="G283">
        <v>-1.2431399999999999</v>
      </c>
      <c r="H283">
        <v>47.253900000000002</v>
      </c>
      <c r="I283">
        <v>20</v>
      </c>
      <c r="K283">
        <f t="shared" si="30"/>
        <v>22.538999999999987</v>
      </c>
      <c r="N283">
        <f t="shared" si="31"/>
        <v>2.8499400000000321</v>
      </c>
      <c r="O283">
        <f t="shared" si="32"/>
        <v>3.0523400000000152</v>
      </c>
      <c r="P283">
        <f t="shared" si="33"/>
        <v>8.3198299999999676</v>
      </c>
    </row>
    <row r="284" spans="1:16">
      <c r="A284" t="s">
        <v>6</v>
      </c>
      <c r="B284" s="1">
        <v>8</v>
      </c>
      <c r="C284">
        <v>91.083500000000001</v>
      </c>
      <c r="D284">
        <v>-1.26007</v>
      </c>
      <c r="E284">
        <v>-177.74</v>
      </c>
      <c r="F284">
        <v>0.81778399999999996</v>
      </c>
      <c r="G284">
        <v>-1.23895</v>
      </c>
      <c r="H284">
        <v>47.260599999999997</v>
      </c>
      <c r="I284">
        <v>20</v>
      </c>
      <c r="K284">
        <f t="shared" si="30"/>
        <v>22.605999999999995</v>
      </c>
      <c r="N284">
        <f t="shared" si="31"/>
        <v>2.8059400000000245</v>
      </c>
      <c r="O284">
        <f t="shared" si="32"/>
        <v>3.112480000000005</v>
      </c>
      <c r="P284">
        <f t="shared" si="33"/>
        <v>8.3846500000000219</v>
      </c>
    </row>
    <row r="285" spans="1:16">
      <c r="A285" t="s">
        <v>6</v>
      </c>
      <c r="B285" s="1">
        <v>9</v>
      </c>
      <c r="C285">
        <v>91.055599999999998</v>
      </c>
      <c r="D285">
        <v>-1.6052500000000001</v>
      </c>
      <c r="E285">
        <v>-177.898</v>
      </c>
      <c r="F285">
        <v>0.81510099999999996</v>
      </c>
      <c r="G285">
        <v>-1.24108</v>
      </c>
      <c r="H285">
        <v>47.226199999999999</v>
      </c>
      <c r="I285">
        <v>20</v>
      </c>
      <c r="K285">
        <f t="shared" si="30"/>
        <v>22.262</v>
      </c>
      <c r="N285">
        <f t="shared" si="31"/>
        <v>2.8146600000000461</v>
      </c>
      <c r="O285">
        <f t="shared" si="32"/>
        <v>3.0552600000000041</v>
      </c>
      <c r="P285">
        <f t="shared" si="33"/>
        <v>8.033929999999998</v>
      </c>
    </row>
    <row r="286" spans="1:16">
      <c r="A286" t="s">
        <v>6</v>
      </c>
      <c r="B286" s="1">
        <v>10</v>
      </c>
      <c r="C286">
        <v>91.039000000000001</v>
      </c>
      <c r="D286">
        <v>-0.97534500000000002</v>
      </c>
      <c r="E286">
        <v>-179.17599999999999</v>
      </c>
      <c r="F286">
        <v>1.3923300000000001</v>
      </c>
      <c r="G286">
        <v>-1.61192</v>
      </c>
      <c r="H286">
        <v>52.604300000000002</v>
      </c>
      <c r="I286">
        <v>20</v>
      </c>
      <c r="K286">
        <f t="shared" si="30"/>
        <v>26.043000000000006</v>
      </c>
      <c r="N286">
        <f t="shared" si="31"/>
        <v>1.2072599999999447</v>
      </c>
      <c r="O286">
        <f t="shared" si="32"/>
        <v>3.6857699999999909</v>
      </c>
      <c r="P286">
        <f t="shared" si="33"/>
        <v>11.756380000000036</v>
      </c>
    </row>
    <row r="287" spans="1:16">
      <c r="A287" t="s">
        <v>6</v>
      </c>
      <c r="B287" s="1">
        <v>11</v>
      </c>
      <c r="C287">
        <v>91.042900000000003</v>
      </c>
      <c r="D287">
        <v>-1.37904</v>
      </c>
      <c r="E287">
        <v>-179.136</v>
      </c>
      <c r="F287">
        <v>1.39174</v>
      </c>
      <c r="G287">
        <v>-1.61236</v>
      </c>
      <c r="H287">
        <v>52.555500000000002</v>
      </c>
      <c r="I287">
        <v>20</v>
      </c>
      <c r="K287">
        <f t="shared" si="30"/>
        <v>25.555000000000064</v>
      </c>
      <c r="N287">
        <f t="shared" si="31"/>
        <v>1.2207300000000458</v>
      </c>
      <c r="O287">
        <f t="shared" si="32"/>
        <v>3.6598099999999931</v>
      </c>
      <c r="P287">
        <f t="shared" si="33"/>
        <v>11.26705000000004</v>
      </c>
    </row>
    <row r="288" spans="1:16">
      <c r="A288" t="s">
        <v>6</v>
      </c>
      <c r="B288" s="1">
        <v>12</v>
      </c>
      <c r="C288">
        <v>91.038399999999996</v>
      </c>
      <c r="D288">
        <v>-1.2839499999999999</v>
      </c>
      <c r="E288">
        <v>-178.97399999999999</v>
      </c>
      <c r="F288">
        <v>1.39127</v>
      </c>
      <c r="G288">
        <v>-1.6106400000000001</v>
      </c>
      <c r="H288">
        <v>52.563800000000001</v>
      </c>
      <c r="I288">
        <v>20</v>
      </c>
      <c r="K288">
        <f t="shared" si="30"/>
        <v>25.638000000000034</v>
      </c>
      <c r="N288">
        <f t="shared" si="31"/>
        <v>1.1720999999999719</v>
      </c>
      <c r="O288">
        <f t="shared" si="32"/>
        <v>3.7426099999999849</v>
      </c>
      <c r="P288">
        <f t="shared" si="33"/>
        <v>11.35477000000003</v>
      </c>
    </row>
    <row r="289" spans="1:16">
      <c r="A289" t="s">
        <v>6</v>
      </c>
      <c r="B289" s="1">
        <v>13</v>
      </c>
      <c r="C289">
        <v>90.8827</v>
      </c>
      <c r="D289">
        <v>2.5507399999999998</v>
      </c>
      <c r="E289">
        <v>-177.24</v>
      </c>
      <c r="F289">
        <v>2.9163999999999999</v>
      </c>
      <c r="G289">
        <v>-1.6715800000000001</v>
      </c>
      <c r="H289">
        <v>58.195399999999999</v>
      </c>
      <c r="I289">
        <v>20</v>
      </c>
      <c r="K289">
        <f t="shared" si="30"/>
        <v>31.953999999999951</v>
      </c>
      <c r="N289">
        <f t="shared" si="31"/>
        <v>12.227499999999974</v>
      </c>
      <c r="O289">
        <f t="shared" si="32"/>
        <v>7.9694299999999885</v>
      </c>
      <c r="P289">
        <f t="shared" si="33"/>
        <v>14.150159999999914</v>
      </c>
    </row>
    <row r="290" spans="1:16">
      <c r="A290" t="s">
        <v>6</v>
      </c>
      <c r="B290" s="1">
        <v>14</v>
      </c>
      <c r="C290">
        <v>90.872</v>
      </c>
      <c r="D290">
        <v>2.35311</v>
      </c>
      <c r="E290">
        <v>-176.69800000000001</v>
      </c>
      <c r="F290">
        <v>2.9090500000000001</v>
      </c>
      <c r="G290">
        <v>-1.6744600000000001</v>
      </c>
      <c r="H290">
        <v>58.180500000000002</v>
      </c>
      <c r="I290">
        <v>20</v>
      </c>
      <c r="K290">
        <f t="shared" si="30"/>
        <v>31.805000000000064</v>
      </c>
      <c r="N290">
        <f t="shared" si="31"/>
        <v>12.19356000000003</v>
      </c>
      <c r="O290">
        <f t="shared" si="32"/>
        <v>7.9811600000000169</v>
      </c>
      <c r="P290">
        <f t="shared" si="33"/>
        <v>14.022460000000024</v>
      </c>
    </row>
    <row r="291" spans="1:16">
      <c r="A291" t="s">
        <v>6</v>
      </c>
      <c r="B291" s="1">
        <v>15</v>
      </c>
      <c r="C291">
        <v>91.063800000000001</v>
      </c>
      <c r="D291">
        <v>-0.59936199999999995</v>
      </c>
      <c r="E291">
        <v>-176.66399999999999</v>
      </c>
      <c r="F291">
        <v>0.842005</v>
      </c>
      <c r="G291">
        <v>-2.2955899999999998</v>
      </c>
      <c r="H291">
        <v>63.228299999999997</v>
      </c>
      <c r="I291">
        <v>20</v>
      </c>
      <c r="K291">
        <f t="shared" si="30"/>
        <v>32.283000000000015</v>
      </c>
      <c r="N291">
        <f t="shared" si="31"/>
        <v>8.6112999999999751</v>
      </c>
      <c r="O291">
        <f t="shared" si="32"/>
        <v>5.8160799999999995</v>
      </c>
      <c r="P291">
        <f t="shared" si="33"/>
        <v>18.062490000000025</v>
      </c>
    </row>
    <row r="292" spans="1:16">
      <c r="A292" t="s">
        <v>6</v>
      </c>
      <c r="B292" s="1">
        <v>16</v>
      </c>
      <c r="C292">
        <v>91.092699999999994</v>
      </c>
      <c r="D292">
        <v>-0.51465899999999998</v>
      </c>
      <c r="E292">
        <v>-176.59200000000001</v>
      </c>
      <c r="F292">
        <v>0.84219599999999994</v>
      </c>
      <c r="G292">
        <v>-2.2967499999999998</v>
      </c>
      <c r="H292">
        <v>63.226799999999997</v>
      </c>
      <c r="I292">
        <v>20</v>
      </c>
      <c r="K292">
        <f t="shared" si="30"/>
        <v>32.268000000000029</v>
      </c>
      <c r="N292">
        <f t="shared" si="31"/>
        <v>8.6877100000000524</v>
      </c>
      <c r="O292">
        <f t="shared" si="32"/>
        <v>5.761650000000003</v>
      </c>
      <c r="P292">
        <f t="shared" si="33"/>
        <v>18.031830000000014</v>
      </c>
    </row>
    <row r="293" spans="1:16">
      <c r="A293" t="s">
        <v>6</v>
      </c>
      <c r="B293" s="1">
        <v>17</v>
      </c>
      <c r="C293">
        <v>90.475499999999997</v>
      </c>
      <c r="D293">
        <v>5.3752199999999997</v>
      </c>
      <c r="E293">
        <v>-170.09899999999999</v>
      </c>
      <c r="F293">
        <v>0.82805899999999999</v>
      </c>
      <c r="G293">
        <v>-2.9117999999999999</v>
      </c>
      <c r="H293">
        <v>72.841999999999999</v>
      </c>
      <c r="I293">
        <v>20</v>
      </c>
      <c r="K293">
        <f t="shared" si="30"/>
        <v>28.419999999999959</v>
      </c>
      <c r="N293">
        <f t="shared" si="31"/>
        <v>2.0390200000000114</v>
      </c>
      <c r="O293">
        <f t="shared" si="32"/>
        <v>7.9824800000000096</v>
      </c>
      <c r="P293">
        <f t="shared" si="33"/>
        <v>16.475959999999986</v>
      </c>
    </row>
    <row r="294" spans="1:16">
      <c r="A294" t="s">
        <v>6</v>
      </c>
      <c r="B294" s="1">
        <v>18</v>
      </c>
      <c r="C294">
        <v>90.489099999999993</v>
      </c>
      <c r="D294">
        <v>5.2869299999999999</v>
      </c>
      <c r="E294">
        <v>-170.01</v>
      </c>
      <c r="F294">
        <v>0.82723800000000003</v>
      </c>
      <c r="G294">
        <v>-2.9133300000000002</v>
      </c>
      <c r="H294">
        <v>72.857299999999995</v>
      </c>
      <c r="I294">
        <v>20</v>
      </c>
      <c r="K294">
        <f t="shared" si="30"/>
        <v>28.572999999999979</v>
      </c>
      <c r="N294">
        <f t="shared" si="31"/>
        <v>1.9631000000000522</v>
      </c>
      <c r="O294">
        <f t="shared" si="32"/>
        <v>7.9110400000000141</v>
      </c>
      <c r="P294">
        <f t="shared" si="33"/>
        <v>16.613719999999944</v>
      </c>
    </row>
    <row r="295" spans="1:16">
      <c r="A295" t="s">
        <v>6</v>
      </c>
      <c r="B295" s="1">
        <v>19</v>
      </c>
      <c r="C295">
        <v>91.1417</v>
      </c>
      <c r="D295">
        <v>-2.55044</v>
      </c>
      <c r="E295">
        <v>-173.047</v>
      </c>
      <c r="F295">
        <v>-4.5266300000000002E-2</v>
      </c>
      <c r="G295">
        <v>-3.6639200000000001</v>
      </c>
      <c r="H295">
        <v>83.576599999999999</v>
      </c>
      <c r="I295">
        <v>20</v>
      </c>
      <c r="K295">
        <f t="shared" si="30"/>
        <v>35.765999999999963</v>
      </c>
      <c r="N295">
        <f t="shared" si="31"/>
        <v>2.8134029999999646</v>
      </c>
      <c r="O295">
        <f t="shared" si="32"/>
        <v>9.4868999999999915</v>
      </c>
      <c r="P295">
        <f t="shared" si="33"/>
        <v>21.976789999999937</v>
      </c>
    </row>
    <row r="296" spans="1:16">
      <c r="A296" t="s">
        <v>6</v>
      </c>
      <c r="B296" s="1">
        <v>20</v>
      </c>
      <c r="C296">
        <v>91.104900000000001</v>
      </c>
      <c r="D296">
        <v>-2.0940699999999999</v>
      </c>
      <c r="E296">
        <v>-173.166</v>
      </c>
      <c r="F296">
        <v>-4.1627499999999998E-2</v>
      </c>
      <c r="G296">
        <v>-3.6648299999999998</v>
      </c>
      <c r="H296">
        <v>83.667500000000004</v>
      </c>
      <c r="I296">
        <v>20</v>
      </c>
      <c r="K296">
        <f t="shared" si="30"/>
        <v>36.675000000000068</v>
      </c>
      <c r="N296">
        <f t="shared" si="31"/>
        <v>2.7632249999999923</v>
      </c>
      <c r="O296">
        <f t="shared" si="32"/>
        <v>9.4795100000000048</v>
      </c>
      <c r="P296">
        <f t="shared" si="33"/>
        <v>22.91197000000011</v>
      </c>
    </row>
    <row r="297" spans="1:16">
      <c r="A297" t="s">
        <v>6</v>
      </c>
      <c r="B297" s="1">
        <v>21</v>
      </c>
      <c r="C297">
        <v>91.340199999999996</v>
      </c>
      <c r="D297">
        <v>-2.1741899999999998</v>
      </c>
      <c r="E297">
        <v>-171.10499999999999</v>
      </c>
      <c r="F297">
        <v>-0.81785399999999997</v>
      </c>
      <c r="G297">
        <v>-4.4946299999999999</v>
      </c>
      <c r="H297">
        <v>93.519800000000004</v>
      </c>
      <c r="I297">
        <v>20</v>
      </c>
      <c r="K297">
        <f t="shared" si="30"/>
        <v>35.198000000000093</v>
      </c>
      <c r="N297">
        <f t="shared" si="31"/>
        <v>9.9590200000000113</v>
      </c>
      <c r="O297">
        <f t="shared" si="32"/>
        <v>9.9075300000000084</v>
      </c>
      <c r="P297">
        <f t="shared" si="33"/>
        <v>23.256920000000036</v>
      </c>
    </row>
    <row r="298" spans="1:16">
      <c r="A298" t="s">
        <v>6</v>
      </c>
      <c r="B298" s="1">
        <v>22</v>
      </c>
      <c r="C298">
        <v>91.401600000000002</v>
      </c>
      <c r="D298">
        <v>-2.1781199999999998</v>
      </c>
      <c r="E298">
        <v>-170.571</v>
      </c>
      <c r="F298">
        <v>-0.81696899999999995</v>
      </c>
      <c r="G298">
        <v>-4.4948600000000001</v>
      </c>
      <c r="H298">
        <v>93.491100000000003</v>
      </c>
      <c r="I298">
        <v>20</v>
      </c>
      <c r="K298">
        <f t="shared" si="30"/>
        <v>34.911000000000058</v>
      </c>
      <c r="N298">
        <f t="shared" si="31"/>
        <v>9.6018899999999654</v>
      </c>
      <c r="O298">
        <f t="shared" si="32"/>
        <v>10.135539999999992</v>
      </c>
      <c r="P298">
        <f t="shared" si="33"/>
        <v>23.051310000000058</v>
      </c>
    </row>
    <row r="299" spans="1:16">
      <c r="A299" t="s">
        <v>6</v>
      </c>
      <c r="B299" s="1">
        <v>23</v>
      </c>
      <c r="C299">
        <v>91.109300000000005</v>
      </c>
      <c r="D299">
        <v>-1.75535</v>
      </c>
      <c r="E299">
        <v>-172.178</v>
      </c>
      <c r="F299">
        <v>-0.76695000000000002</v>
      </c>
      <c r="G299">
        <v>-5.1933600000000002</v>
      </c>
      <c r="H299">
        <v>104.792</v>
      </c>
      <c r="I299">
        <v>20</v>
      </c>
      <c r="K299">
        <f t="shared" si="30"/>
        <v>47.920000000000073</v>
      </c>
      <c r="N299">
        <f t="shared" si="31"/>
        <v>1.4192499999999493</v>
      </c>
      <c r="O299">
        <f t="shared" si="32"/>
        <v>11.945570000000004</v>
      </c>
      <c r="P299">
        <f t="shared" si="33"/>
        <v>33.05006000000003</v>
      </c>
    </row>
    <row r="300" spans="1:16">
      <c r="A300" t="s">
        <v>6</v>
      </c>
      <c r="B300" s="1">
        <v>24</v>
      </c>
      <c r="C300">
        <v>91.169700000000006</v>
      </c>
      <c r="D300">
        <v>-1.7958400000000001</v>
      </c>
      <c r="E300">
        <v>-171.76499999999999</v>
      </c>
      <c r="F300">
        <v>-0.76418299999999995</v>
      </c>
      <c r="G300">
        <v>-5.1899300000000004</v>
      </c>
      <c r="H300">
        <v>104.75700000000001</v>
      </c>
      <c r="I300">
        <v>20</v>
      </c>
      <c r="K300">
        <f t="shared" si="30"/>
        <v>47.570000000000164</v>
      </c>
      <c r="N300">
        <f t="shared" si="31"/>
        <v>1.6277399999999895</v>
      </c>
      <c r="O300">
        <f t="shared" si="32"/>
        <v>11.973629999999986</v>
      </c>
      <c r="P300">
        <f t="shared" si="33"/>
        <v>32.628050000000144</v>
      </c>
    </row>
    <row r="301" spans="1:16">
      <c r="A301" t="s">
        <v>6</v>
      </c>
      <c r="B301" s="1">
        <v>25</v>
      </c>
      <c r="C301">
        <v>91.229299999999995</v>
      </c>
      <c r="D301">
        <v>10.772600000000001</v>
      </c>
      <c r="E301">
        <v>-170.411</v>
      </c>
      <c r="F301">
        <v>-1.3656999999999999</v>
      </c>
      <c r="G301">
        <v>-5.9618900000000004</v>
      </c>
      <c r="H301">
        <v>115.13500000000001</v>
      </c>
      <c r="I301">
        <v>20</v>
      </c>
      <c r="K301">
        <f t="shared" si="30"/>
        <v>51.350000000000136</v>
      </c>
      <c r="N301">
        <f t="shared" si="31"/>
        <v>6.2093600000000215</v>
      </c>
      <c r="O301">
        <f t="shared" si="32"/>
        <v>13.973410000000001</v>
      </c>
      <c r="P301">
        <f t="shared" si="33"/>
        <v>36.694780000000037</v>
      </c>
    </row>
    <row r="302" spans="1:16">
      <c r="A302" t="s">
        <v>6</v>
      </c>
      <c r="B302" s="1">
        <v>26</v>
      </c>
      <c r="C302">
        <v>91.211200000000005</v>
      </c>
      <c r="D302">
        <v>10.366899999999999</v>
      </c>
      <c r="E302">
        <v>-170.15899999999999</v>
      </c>
      <c r="F302">
        <v>-1.3665099999999999</v>
      </c>
      <c r="G302">
        <v>-5.9630299999999998</v>
      </c>
      <c r="H302">
        <v>115.221</v>
      </c>
      <c r="I302">
        <v>20</v>
      </c>
      <c r="K302">
        <f t="shared" si="30"/>
        <v>52.210000000000036</v>
      </c>
      <c r="N302">
        <f t="shared" si="31"/>
        <v>6.079040000000024</v>
      </c>
      <c r="O302">
        <f t="shared" si="32"/>
        <v>14.002900000000011</v>
      </c>
      <c r="P302">
        <f t="shared" si="33"/>
        <v>37.672379999999976</v>
      </c>
    </row>
    <row r="303" spans="1:16">
      <c r="A303" t="s">
        <v>6</v>
      </c>
      <c r="B303" s="1">
        <v>27</v>
      </c>
      <c r="C303">
        <v>91.596400000000003</v>
      </c>
      <c r="D303">
        <v>-2.7304599999999999</v>
      </c>
      <c r="E303">
        <v>-169.989</v>
      </c>
      <c r="F303">
        <v>-0.97403899999999999</v>
      </c>
      <c r="G303">
        <v>-6.87608</v>
      </c>
      <c r="H303">
        <v>125.41500000000001</v>
      </c>
      <c r="I303">
        <v>20</v>
      </c>
      <c r="K303">
        <f t="shared" si="30"/>
        <v>54.150000000000091</v>
      </c>
      <c r="N303">
        <f t="shared" si="31"/>
        <v>7.3652299999999489</v>
      </c>
      <c r="O303">
        <f t="shared" si="32"/>
        <v>13.442419999999998</v>
      </c>
      <c r="P303">
        <f t="shared" si="33"/>
        <v>41.437440000000151</v>
      </c>
    </row>
    <row r="304" spans="1:16">
      <c r="A304" t="s">
        <v>6</v>
      </c>
      <c r="B304" s="1">
        <v>28</v>
      </c>
      <c r="C304">
        <v>91.962199999999996</v>
      </c>
      <c r="D304">
        <v>-4.4636800000000001</v>
      </c>
      <c r="E304">
        <v>-169.28100000000001</v>
      </c>
      <c r="F304">
        <v>-0.96357899999999996</v>
      </c>
      <c r="G304">
        <v>-6.8618300000000003</v>
      </c>
      <c r="H304">
        <v>125.017</v>
      </c>
      <c r="I304">
        <v>20</v>
      </c>
      <c r="K304">
        <f t="shared" si="30"/>
        <v>50.170000000000073</v>
      </c>
      <c r="N304">
        <f t="shared" si="31"/>
        <v>7.1216999999999899</v>
      </c>
      <c r="O304">
        <f t="shared" si="32"/>
        <v>13.656189999999981</v>
      </c>
      <c r="P304">
        <f t="shared" si="33"/>
        <v>37.438070000000153</v>
      </c>
    </row>
    <row r="305" spans="1:16">
      <c r="A305" t="s">
        <v>6</v>
      </c>
      <c r="B305" s="1">
        <v>29</v>
      </c>
      <c r="C305">
        <v>91.265199999999993</v>
      </c>
      <c r="D305">
        <v>4.3262299999999998</v>
      </c>
      <c r="E305">
        <v>-169.09700000000001</v>
      </c>
      <c r="F305">
        <v>2.5593599999999999</v>
      </c>
      <c r="G305">
        <v>4.8095299999999996</v>
      </c>
      <c r="H305">
        <v>136.77099999999999</v>
      </c>
      <c r="I305">
        <v>20</v>
      </c>
      <c r="K305">
        <f t="shared" si="30"/>
        <v>67.709999999999809</v>
      </c>
      <c r="N305">
        <f t="shared" si="31"/>
        <v>26.880650000000021</v>
      </c>
      <c r="O305">
        <f t="shared" si="32"/>
        <v>138.79320000000001</v>
      </c>
      <c r="P305">
        <f t="shared" si="33"/>
        <v>58.505809999999883</v>
      </c>
    </row>
    <row r="306" spans="1:16">
      <c r="A306" t="s">
        <v>6</v>
      </c>
      <c r="B306" s="1">
        <v>30</v>
      </c>
      <c r="C306">
        <v>91.264600000000002</v>
      </c>
      <c r="D306">
        <v>4.8077100000000002</v>
      </c>
      <c r="E306">
        <v>-168.63</v>
      </c>
      <c r="F306">
        <v>2.5542500000000001</v>
      </c>
      <c r="G306">
        <v>4.8014900000000003</v>
      </c>
      <c r="H306">
        <v>136.5</v>
      </c>
      <c r="I306">
        <v>20</v>
      </c>
      <c r="K306">
        <f t="shared" si="30"/>
        <v>65</v>
      </c>
      <c r="N306">
        <f t="shared" si="31"/>
        <v>26.847870000000039</v>
      </c>
      <c r="O306">
        <f t="shared" si="32"/>
        <v>138.82854</v>
      </c>
      <c r="P306">
        <f t="shared" si="33"/>
        <v>55.830030000000079</v>
      </c>
    </row>
    <row r="307" spans="1:16">
      <c r="A307" t="s">
        <v>6</v>
      </c>
      <c r="B307" s="1">
        <v>31</v>
      </c>
      <c r="C307">
        <v>91.736199999999997</v>
      </c>
      <c r="D307">
        <v>-6.5828499999999996</v>
      </c>
      <c r="E307">
        <v>-165.411</v>
      </c>
      <c r="F307">
        <v>2.2315900000000002</v>
      </c>
      <c r="G307">
        <v>5.2292199999999998</v>
      </c>
      <c r="H307">
        <v>146.131</v>
      </c>
      <c r="I307">
        <v>20</v>
      </c>
      <c r="K307">
        <f t="shared" si="30"/>
        <v>61.309999999999945</v>
      </c>
    </row>
    <row r="308" spans="1:16">
      <c r="A308" t="s">
        <v>6</v>
      </c>
      <c r="B308" s="1">
        <v>32</v>
      </c>
      <c r="C308">
        <v>92.011200000000002</v>
      </c>
      <c r="D308">
        <v>-7.7502700000000004</v>
      </c>
      <c r="E308">
        <v>-165.24799999999999</v>
      </c>
      <c r="F308">
        <v>2.2318099999999998</v>
      </c>
      <c r="G308">
        <v>5.2153400000000003</v>
      </c>
      <c r="H308">
        <v>145.733</v>
      </c>
      <c r="I308">
        <v>20</v>
      </c>
      <c r="K308">
        <f t="shared" si="30"/>
        <v>57.329999999999927</v>
      </c>
      <c r="N308">
        <f t="shared" si="31"/>
        <v>16.488219999999995</v>
      </c>
      <c r="O308">
        <f t="shared" si="32"/>
        <v>153.03631999999999</v>
      </c>
      <c r="P308">
        <f t="shared" si="33"/>
        <v>42.599999999999909</v>
      </c>
    </row>
    <row r="309" spans="1:16">
      <c r="A309" t="s">
        <v>6</v>
      </c>
      <c r="B309" s="1">
        <v>33</v>
      </c>
      <c r="C309">
        <v>90.129900000000006</v>
      </c>
      <c r="D309">
        <v>9.7915600000000005</v>
      </c>
      <c r="E309">
        <v>-173.137</v>
      </c>
      <c r="F309">
        <v>2.9401600000000001</v>
      </c>
      <c r="G309">
        <v>5.1663100000000002</v>
      </c>
      <c r="H309">
        <v>155.24799999999999</v>
      </c>
      <c r="I309">
        <v>20</v>
      </c>
      <c r="K309">
        <f t="shared" si="30"/>
        <v>52.480000000000018</v>
      </c>
    </row>
    <row r="310" spans="1:16">
      <c r="A310" t="s">
        <v>6</v>
      </c>
      <c r="B310" s="1">
        <v>34</v>
      </c>
      <c r="C310">
        <v>90.5428</v>
      </c>
      <c r="D310">
        <v>7.6856799999999996</v>
      </c>
      <c r="E310">
        <v>-175.44399999999999</v>
      </c>
      <c r="F310">
        <v>2.96441</v>
      </c>
      <c r="G310">
        <v>5.2035999999999998</v>
      </c>
      <c r="H310">
        <v>156.22499999999999</v>
      </c>
      <c r="I310">
        <v>20</v>
      </c>
      <c r="K310">
        <f t="shared" si="30"/>
        <v>62.25</v>
      </c>
      <c r="N310">
        <f t="shared" si="31"/>
        <v>25.208620000000018</v>
      </c>
      <c r="O310">
        <f t="shared" si="32"/>
        <v>161.72246999999999</v>
      </c>
      <c r="P310">
        <f t="shared" si="33"/>
        <v>50.576600000000099</v>
      </c>
    </row>
    <row r="312" spans="1:16">
      <c r="A312" t="s">
        <v>0</v>
      </c>
      <c r="B312" s="1" t="s">
        <v>7</v>
      </c>
      <c r="C312" t="s">
        <v>1</v>
      </c>
      <c r="D312" t="s">
        <v>3</v>
      </c>
      <c r="E312" t="s">
        <v>28</v>
      </c>
      <c r="F312" s="16" t="s">
        <v>43</v>
      </c>
    </row>
    <row r="313" spans="1:16">
      <c r="A313" t="s">
        <v>6</v>
      </c>
      <c r="B313" s="1">
        <v>1</v>
      </c>
      <c r="C313">
        <v>91.111800000000002</v>
      </c>
      <c r="D313">
        <v>-2.5</v>
      </c>
      <c r="E313">
        <v>178.95099999999999</v>
      </c>
      <c r="F313">
        <v>1.1725000000000001</v>
      </c>
      <c r="G313">
        <v>-0.101045</v>
      </c>
      <c r="H313">
        <v>36.150700000000001</v>
      </c>
      <c r="I313">
        <v>20</v>
      </c>
      <c r="K313">
        <f>ABS(J146-H313*10)</f>
        <v>11.507000000000005</v>
      </c>
    </row>
    <row r="314" spans="1:16">
      <c r="A314" t="s">
        <v>6</v>
      </c>
      <c r="B314" s="1">
        <v>2</v>
      </c>
      <c r="C314">
        <v>91.115099999999998</v>
      </c>
      <c r="D314">
        <v>-2.1052200000000001</v>
      </c>
      <c r="E314">
        <v>179.07900000000001</v>
      </c>
      <c r="F314">
        <v>1.1709499999999999</v>
      </c>
      <c r="G314">
        <v>-9.7244300000000006E-2</v>
      </c>
      <c r="H314">
        <v>36.135800000000003</v>
      </c>
      <c r="I314">
        <v>20</v>
      </c>
      <c r="K314">
        <f t="shared" ref="K314:K346" si="34">ABS(J147-H314*10)</f>
        <v>11.358000000000061</v>
      </c>
    </row>
    <row r="315" spans="1:16">
      <c r="A315" t="s">
        <v>6</v>
      </c>
      <c r="B315" s="1">
        <v>3</v>
      </c>
      <c r="C315">
        <v>91.134</v>
      </c>
      <c r="D315">
        <v>-1.97438</v>
      </c>
      <c r="E315">
        <v>179.19399999999999</v>
      </c>
      <c r="F315">
        <v>1.17065</v>
      </c>
      <c r="G315">
        <v>-9.5502799999999999E-2</v>
      </c>
      <c r="H315">
        <v>36.135300000000001</v>
      </c>
      <c r="I315">
        <v>20</v>
      </c>
      <c r="K315">
        <f t="shared" si="34"/>
        <v>11.353000000000009</v>
      </c>
      <c r="N315">
        <f>ABS(575-C148-(F315*10))</f>
        <v>6.5262800000000372</v>
      </c>
      <c r="O315">
        <f>ABS(175-(D148-(G315*10)))</f>
        <v>6.30619200000001</v>
      </c>
      <c r="P315">
        <f>ABS(E148-(H315*10))</f>
        <v>35.27145999999999</v>
      </c>
    </row>
    <row r="316" spans="1:16">
      <c r="A316" t="s">
        <v>6</v>
      </c>
      <c r="B316" s="1">
        <v>4</v>
      </c>
      <c r="C316">
        <v>91.238</v>
      </c>
      <c r="D316">
        <v>-0.87160899999999997</v>
      </c>
      <c r="E316">
        <v>179.137</v>
      </c>
      <c r="F316">
        <v>2.21441</v>
      </c>
      <c r="G316">
        <v>-0.41924800000000001</v>
      </c>
      <c r="H316">
        <v>41.082999999999998</v>
      </c>
      <c r="I316">
        <v>20</v>
      </c>
      <c r="K316">
        <f t="shared" si="34"/>
        <v>10.829999999999984</v>
      </c>
      <c r="N316">
        <f t="shared" ref="N316:N346" si="35">ABS(575-C149-(F316*10))</f>
        <v>12.836479999999959</v>
      </c>
      <c r="O316">
        <f t="shared" ref="O316:O346" si="36">ABS(175-(D149-(G316*10)))</f>
        <v>7.1080900000000042</v>
      </c>
      <c r="P316">
        <f t="shared" ref="P316:P346" si="37">ABS(E149-(H316*10))</f>
        <v>0.85812000000004218</v>
      </c>
    </row>
    <row r="317" spans="1:16">
      <c r="A317" t="s">
        <v>6</v>
      </c>
      <c r="B317" s="1">
        <v>5</v>
      </c>
      <c r="C317">
        <v>91.2316</v>
      </c>
      <c r="D317">
        <v>-0.78986599999999996</v>
      </c>
      <c r="E317">
        <v>179.012</v>
      </c>
      <c r="F317">
        <v>2.2166899999999998</v>
      </c>
      <c r="G317">
        <v>-0.41820099999999999</v>
      </c>
      <c r="H317">
        <v>41.084899999999998</v>
      </c>
      <c r="I317">
        <v>20</v>
      </c>
      <c r="K317">
        <f t="shared" si="34"/>
        <v>10.84899999999999</v>
      </c>
      <c r="N317">
        <f t="shared" si="35"/>
        <v>12.889679999999942</v>
      </c>
      <c r="O317">
        <f t="shared" si="36"/>
        <v>7.0630200000000229</v>
      </c>
      <c r="P317">
        <f t="shared" si="37"/>
        <v>0.84494000000000824</v>
      </c>
    </row>
    <row r="318" spans="1:16">
      <c r="A318" t="s">
        <v>6</v>
      </c>
      <c r="B318" s="1">
        <v>6</v>
      </c>
      <c r="C318">
        <v>91.253200000000007</v>
      </c>
      <c r="D318">
        <v>-0.79664999999999997</v>
      </c>
      <c r="E318">
        <v>179.09</v>
      </c>
      <c r="F318">
        <v>2.21563</v>
      </c>
      <c r="G318">
        <v>-0.41840899999999998</v>
      </c>
      <c r="H318">
        <v>41.083199999999998</v>
      </c>
      <c r="I318">
        <v>20</v>
      </c>
      <c r="K318">
        <f t="shared" si="34"/>
        <v>10.831999999999994</v>
      </c>
      <c r="N318">
        <f t="shared" si="35"/>
        <v>12.912699999999987</v>
      </c>
      <c r="O318">
        <f t="shared" si="36"/>
        <v>7.081860000000006</v>
      </c>
      <c r="P318">
        <f t="shared" si="37"/>
        <v>0.86491000000000895</v>
      </c>
    </row>
    <row r="319" spans="1:16">
      <c r="A319" t="s">
        <v>6</v>
      </c>
      <c r="B319" s="1">
        <v>7</v>
      </c>
      <c r="C319">
        <v>91.153999999999996</v>
      </c>
      <c r="D319">
        <v>-2.5628000000000002</v>
      </c>
      <c r="E319">
        <v>-179.83099999999999</v>
      </c>
      <c r="F319">
        <v>2.4757400000000001</v>
      </c>
      <c r="G319">
        <v>-0.82182299999999997</v>
      </c>
      <c r="H319">
        <v>46.309699999999999</v>
      </c>
      <c r="I319">
        <v>20</v>
      </c>
      <c r="K319">
        <f t="shared" si="34"/>
        <v>13.09699999999998</v>
      </c>
      <c r="N319">
        <f t="shared" si="35"/>
        <v>13.752639999999968</v>
      </c>
      <c r="O319">
        <f t="shared" si="36"/>
        <v>7.2655100000000061</v>
      </c>
      <c r="P319">
        <f t="shared" si="37"/>
        <v>1.1221700000000396</v>
      </c>
    </row>
    <row r="320" spans="1:16">
      <c r="A320" t="s">
        <v>6</v>
      </c>
      <c r="B320" s="1">
        <v>8</v>
      </c>
      <c r="C320">
        <v>91.160700000000006</v>
      </c>
      <c r="D320">
        <v>-2.0236000000000001</v>
      </c>
      <c r="E320">
        <v>-179.76400000000001</v>
      </c>
      <c r="F320">
        <v>2.4787699999999999</v>
      </c>
      <c r="G320">
        <v>-0.81616599999999995</v>
      </c>
      <c r="H320">
        <v>46.321100000000001</v>
      </c>
      <c r="I320">
        <v>20</v>
      </c>
      <c r="K320">
        <f t="shared" si="34"/>
        <v>13.211000000000013</v>
      </c>
      <c r="N320">
        <f t="shared" si="35"/>
        <v>13.803919999999977</v>
      </c>
      <c r="O320">
        <f t="shared" si="36"/>
        <v>7.3403199999999913</v>
      </c>
      <c r="P320">
        <f t="shared" si="37"/>
        <v>1.0103499999999599</v>
      </c>
    </row>
    <row r="321" spans="1:16">
      <c r="A321" t="s">
        <v>6</v>
      </c>
      <c r="B321" s="1">
        <v>9</v>
      </c>
      <c r="C321">
        <v>91.1404</v>
      </c>
      <c r="D321">
        <v>-2.5707399999999998</v>
      </c>
      <c r="E321">
        <v>-179.84800000000001</v>
      </c>
      <c r="F321">
        <v>2.4742700000000002</v>
      </c>
      <c r="G321">
        <v>-0.82042199999999998</v>
      </c>
      <c r="H321">
        <v>46.278199999999998</v>
      </c>
      <c r="I321">
        <v>20</v>
      </c>
      <c r="K321">
        <f t="shared" si="34"/>
        <v>12.781999999999982</v>
      </c>
      <c r="N321">
        <f t="shared" si="35"/>
        <v>13.777029999999957</v>
      </c>
      <c r="O321">
        <f t="shared" si="36"/>
        <v>7.2618400000000065</v>
      </c>
      <c r="P321">
        <f t="shared" si="37"/>
        <v>1.4460700000000202</v>
      </c>
    </row>
    <row r="322" spans="1:16">
      <c r="A322" t="s">
        <v>6</v>
      </c>
      <c r="B322" s="1">
        <v>10</v>
      </c>
      <c r="C322">
        <v>91.168599999999998</v>
      </c>
      <c r="D322">
        <v>-2.1745399999999999</v>
      </c>
      <c r="E322">
        <v>178.99600000000001</v>
      </c>
      <c r="F322">
        <v>3.2120600000000001</v>
      </c>
      <c r="G322">
        <v>-1.1347700000000001</v>
      </c>
      <c r="H322">
        <v>51.4191</v>
      </c>
      <c r="I322">
        <v>20</v>
      </c>
      <c r="K322">
        <f t="shared" si="34"/>
        <v>14.191000000000031</v>
      </c>
      <c r="N322">
        <f t="shared" si="35"/>
        <v>16.990040000000057</v>
      </c>
      <c r="O322">
        <f t="shared" si="36"/>
        <v>8.4572699999999941</v>
      </c>
      <c r="P322">
        <f t="shared" si="37"/>
        <v>9.5619999999939864E-2</v>
      </c>
    </row>
    <row r="323" spans="1:16">
      <c r="A323" t="s">
        <v>6</v>
      </c>
      <c r="B323" s="1">
        <v>11</v>
      </c>
      <c r="C323">
        <v>91.169799999999995</v>
      </c>
      <c r="D323">
        <v>-2.4567199999999998</v>
      </c>
      <c r="E323">
        <v>179.04900000000001</v>
      </c>
      <c r="F323">
        <v>3.2098499999999999</v>
      </c>
      <c r="G323">
        <v>-1.13462</v>
      </c>
      <c r="H323">
        <v>51.374699999999997</v>
      </c>
      <c r="I323">
        <v>20</v>
      </c>
      <c r="K323">
        <f t="shared" si="34"/>
        <v>13.746999999999957</v>
      </c>
      <c r="N323">
        <f t="shared" si="35"/>
        <v>16.960369999999955</v>
      </c>
      <c r="O323">
        <f t="shared" si="36"/>
        <v>8.4372099999999932</v>
      </c>
      <c r="P323">
        <f t="shared" si="37"/>
        <v>0.54095000000006621</v>
      </c>
    </row>
    <row r="324" spans="1:16">
      <c r="A324" t="s">
        <v>6</v>
      </c>
      <c r="B324" s="1">
        <v>12</v>
      </c>
      <c r="C324">
        <v>91.164400000000001</v>
      </c>
      <c r="D324">
        <v>-2.3727800000000001</v>
      </c>
      <c r="E324">
        <v>179.14</v>
      </c>
      <c r="F324">
        <v>3.2103600000000001</v>
      </c>
      <c r="G324">
        <v>-1.1330100000000001</v>
      </c>
      <c r="H324">
        <v>51.385199999999998</v>
      </c>
      <c r="I324">
        <v>20</v>
      </c>
      <c r="K324">
        <f t="shared" si="34"/>
        <v>13.851999999999975</v>
      </c>
      <c r="N324">
        <f t="shared" si="35"/>
        <v>17.018800000000027</v>
      </c>
      <c r="O324">
        <f t="shared" si="36"/>
        <v>8.5189100000000053</v>
      </c>
      <c r="P324">
        <f t="shared" si="37"/>
        <v>0.43123000000002776</v>
      </c>
    </row>
    <row r="325" spans="1:16">
      <c r="A325" t="s">
        <v>6</v>
      </c>
      <c r="B325" s="1">
        <v>13</v>
      </c>
      <c r="C325">
        <v>91.072999999999993</v>
      </c>
      <c r="D325">
        <v>-0.87842500000000001</v>
      </c>
      <c r="E325">
        <v>179.904</v>
      </c>
      <c r="F325">
        <v>4.9592000000000001</v>
      </c>
      <c r="G325">
        <v>-1.15208</v>
      </c>
      <c r="H325">
        <v>56.867400000000004</v>
      </c>
      <c r="I325">
        <v>20</v>
      </c>
      <c r="K325">
        <f t="shared" si="34"/>
        <v>18.673999999999978</v>
      </c>
      <c r="N325">
        <f t="shared" si="35"/>
        <v>32.655499999999975</v>
      </c>
      <c r="O325">
        <f t="shared" si="36"/>
        <v>13.164429999999982</v>
      </c>
      <c r="P325">
        <f t="shared" si="37"/>
        <v>0.87015999999994165</v>
      </c>
    </row>
    <row r="326" spans="1:16">
      <c r="A326" t="s">
        <v>6</v>
      </c>
      <c r="B326" s="1">
        <v>14</v>
      </c>
      <c r="C326">
        <v>91.048299999999998</v>
      </c>
      <c r="D326">
        <v>-0.572322</v>
      </c>
      <c r="E326">
        <v>-179.79400000000001</v>
      </c>
      <c r="F326">
        <v>4.9548500000000004</v>
      </c>
      <c r="G326">
        <v>-1.1515899999999999</v>
      </c>
      <c r="H326">
        <v>56.869700000000002</v>
      </c>
      <c r="I326">
        <v>20</v>
      </c>
      <c r="K326">
        <f t="shared" si="34"/>
        <v>18.697000000000003</v>
      </c>
      <c r="N326">
        <f t="shared" si="35"/>
        <v>32.651560000000032</v>
      </c>
      <c r="O326">
        <f t="shared" si="36"/>
        <v>13.20986000000002</v>
      </c>
      <c r="P326">
        <f t="shared" si="37"/>
        <v>0.91445999999996275</v>
      </c>
    </row>
    <row r="327" spans="1:16">
      <c r="A327" t="s">
        <v>6</v>
      </c>
      <c r="B327" s="1">
        <v>15</v>
      </c>
      <c r="C327">
        <v>91.140100000000004</v>
      </c>
      <c r="D327">
        <v>-4.3819999999999997</v>
      </c>
      <c r="E327">
        <v>178.47200000000001</v>
      </c>
      <c r="F327">
        <v>3.04474</v>
      </c>
      <c r="G327">
        <v>-1.71993</v>
      </c>
      <c r="H327">
        <v>61.430199999999999</v>
      </c>
      <c r="I327">
        <v>20</v>
      </c>
      <c r="K327">
        <f t="shared" si="34"/>
        <v>14.302000000000021</v>
      </c>
      <c r="N327">
        <f t="shared" si="35"/>
        <v>13.416050000000027</v>
      </c>
      <c r="O327">
        <f t="shared" si="36"/>
        <v>11.57268000000002</v>
      </c>
      <c r="P327">
        <f t="shared" si="37"/>
        <v>8.1490000000030705E-2</v>
      </c>
    </row>
    <row r="328" spans="1:16">
      <c r="A328" t="s">
        <v>6</v>
      </c>
      <c r="B328" s="1">
        <v>16</v>
      </c>
      <c r="C328">
        <v>91.169399999999996</v>
      </c>
      <c r="D328">
        <v>-4.1213600000000001</v>
      </c>
      <c r="E328">
        <v>178.541</v>
      </c>
      <c r="F328">
        <v>3.0456799999999999</v>
      </c>
      <c r="G328">
        <v>-1.7201900000000001</v>
      </c>
      <c r="H328">
        <v>61.445700000000002</v>
      </c>
      <c r="I328">
        <v>20</v>
      </c>
      <c r="K328">
        <f t="shared" si="34"/>
        <v>14.456999999999994</v>
      </c>
      <c r="N328">
        <f t="shared" si="35"/>
        <v>13.34712999999995</v>
      </c>
      <c r="O328">
        <f t="shared" si="36"/>
        <v>11.527250000000009</v>
      </c>
      <c r="P328">
        <f t="shared" si="37"/>
        <v>0.2208299999999781</v>
      </c>
    </row>
    <row r="329" spans="1:16">
      <c r="A329" t="s">
        <v>6</v>
      </c>
      <c r="B329" s="1">
        <v>17</v>
      </c>
      <c r="C329">
        <v>91.292299999999997</v>
      </c>
      <c r="D329">
        <v>-2.7867000000000002</v>
      </c>
      <c r="E329">
        <v>-178.077</v>
      </c>
      <c r="F329">
        <v>3.4346299999999998</v>
      </c>
      <c r="G329">
        <v>-2.3276400000000002</v>
      </c>
      <c r="H329">
        <v>71.571100000000001</v>
      </c>
      <c r="I329">
        <v>20</v>
      </c>
      <c r="K329">
        <f t="shared" si="34"/>
        <v>15.711000000000013</v>
      </c>
      <c r="N329">
        <f t="shared" si="35"/>
        <v>24.026689999999988</v>
      </c>
      <c r="O329">
        <f t="shared" si="36"/>
        <v>13.824080000000009</v>
      </c>
      <c r="P329">
        <f t="shared" si="37"/>
        <v>3.7669600000000401</v>
      </c>
    </row>
    <row r="330" spans="1:16">
      <c r="A330" t="s">
        <v>6</v>
      </c>
      <c r="B330" s="1">
        <v>18</v>
      </c>
      <c r="C330">
        <v>91.260999999999996</v>
      </c>
      <c r="D330">
        <v>-1.12649</v>
      </c>
      <c r="E330">
        <v>-176.971</v>
      </c>
      <c r="F330">
        <v>3.4321299999999999</v>
      </c>
      <c r="G330">
        <v>-2.3214600000000001</v>
      </c>
      <c r="H330">
        <v>71.665300000000002</v>
      </c>
      <c r="I330">
        <v>20</v>
      </c>
      <c r="K330">
        <f t="shared" si="34"/>
        <v>16.65300000000002</v>
      </c>
      <c r="N330">
        <f t="shared" si="35"/>
        <v>24.085819999999948</v>
      </c>
      <c r="O330">
        <f t="shared" si="36"/>
        <v>13.829740000000015</v>
      </c>
      <c r="P330">
        <f t="shared" si="37"/>
        <v>4.6937199999999848</v>
      </c>
    </row>
    <row r="331" spans="1:16">
      <c r="A331" t="s">
        <v>6</v>
      </c>
      <c r="B331" s="1">
        <v>19</v>
      </c>
      <c r="C331">
        <v>90.994200000000006</v>
      </c>
      <c r="D331">
        <v>-1.10808</v>
      </c>
      <c r="E331">
        <v>177.01599999999999</v>
      </c>
      <c r="F331">
        <v>2.88165</v>
      </c>
      <c r="G331">
        <v>-2.9154399999999998</v>
      </c>
      <c r="H331">
        <v>81.877899999999997</v>
      </c>
      <c r="I331">
        <v>20</v>
      </c>
      <c r="K331">
        <f t="shared" si="34"/>
        <v>18.778999999999996</v>
      </c>
      <c r="N331">
        <f t="shared" si="35"/>
        <v>26.455760000000037</v>
      </c>
      <c r="O331">
        <f t="shared" si="36"/>
        <v>16.971699999999998</v>
      </c>
      <c r="P331">
        <f t="shared" si="37"/>
        <v>4.9897899999999709</v>
      </c>
    </row>
    <row r="332" spans="1:16">
      <c r="A332" t="s">
        <v>6</v>
      </c>
      <c r="B332" s="1">
        <v>20</v>
      </c>
      <c r="C332">
        <v>90.981999999999999</v>
      </c>
      <c r="D332">
        <v>-0.42702800000000002</v>
      </c>
      <c r="E332">
        <v>176.38200000000001</v>
      </c>
      <c r="F332">
        <v>2.8889499999999999</v>
      </c>
      <c r="G332">
        <v>-2.9122699999999999</v>
      </c>
      <c r="H332">
        <v>81.91</v>
      </c>
      <c r="I332">
        <v>20</v>
      </c>
      <c r="K332">
        <f t="shared" si="34"/>
        <v>19.099999999999909</v>
      </c>
      <c r="N332">
        <f t="shared" si="35"/>
        <v>26.542550000000006</v>
      </c>
      <c r="O332">
        <f t="shared" si="36"/>
        <v>17.005110000000002</v>
      </c>
      <c r="P332">
        <f t="shared" si="37"/>
        <v>5.3369699999999511</v>
      </c>
    </row>
    <row r="333" spans="1:16">
      <c r="A333" t="s">
        <v>6</v>
      </c>
      <c r="B333" s="1">
        <v>21</v>
      </c>
      <c r="C333">
        <v>91.250399999999999</v>
      </c>
      <c r="D333">
        <v>-3.9170099999999999</v>
      </c>
      <c r="E333">
        <v>-178.02099999999999</v>
      </c>
      <c r="F333">
        <v>2.4480900000000001</v>
      </c>
      <c r="G333">
        <v>-3.6555900000000001</v>
      </c>
      <c r="H333">
        <v>91.685199999999995</v>
      </c>
      <c r="I333">
        <v>20</v>
      </c>
      <c r="K333">
        <f t="shared" si="34"/>
        <v>16.851999999999975</v>
      </c>
      <c r="N333">
        <f t="shared" si="35"/>
        <v>22.70041999999999</v>
      </c>
      <c r="O333">
        <f t="shared" si="36"/>
        <v>18.297930000000008</v>
      </c>
      <c r="P333">
        <f t="shared" si="37"/>
        <v>4.9109199999999191</v>
      </c>
    </row>
    <row r="334" spans="1:16">
      <c r="A334" t="s">
        <v>6</v>
      </c>
      <c r="B334" s="1">
        <v>22</v>
      </c>
      <c r="C334">
        <v>91.315299999999993</v>
      </c>
      <c r="D334">
        <v>-3.55294</v>
      </c>
      <c r="E334">
        <v>-177.27099999999999</v>
      </c>
      <c r="F334">
        <v>2.4491800000000001</v>
      </c>
      <c r="G334">
        <v>-3.6579199999999998</v>
      </c>
      <c r="H334">
        <v>91.749099999999999</v>
      </c>
      <c r="I334">
        <v>20</v>
      </c>
      <c r="K334">
        <f t="shared" si="34"/>
        <v>17.490999999999985</v>
      </c>
      <c r="N334">
        <f t="shared" si="35"/>
        <v>23.059600000000035</v>
      </c>
      <c r="O334">
        <f t="shared" si="36"/>
        <v>18.504940000000005</v>
      </c>
      <c r="P334">
        <f t="shared" si="37"/>
        <v>5.6313099999999849</v>
      </c>
    </row>
    <row r="335" spans="1:16">
      <c r="A335" t="s">
        <v>6</v>
      </c>
      <c r="B335" s="1">
        <v>23</v>
      </c>
      <c r="C335">
        <v>91.505200000000002</v>
      </c>
      <c r="D335">
        <v>-5.53294</v>
      </c>
      <c r="E335">
        <v>-172.40600000000001</v>
      </c>
      <c r="F335">
        <v>2.9066800000000002</v>
      </c>
      <c r="G335">
        <v>-4.2234600000000002</v>
      </c>
      <c r="H335">
        <v>102.651</v>
      </c>
      <c r="I335">
        <v>20</v>
      </c>
      <c r="K335">
        <f t="shared" si="34"/>
        <v>26.509999999999991</v>
      </c>
      <c r="N335">
        <f t="shared" si="35"/>
        <v>35.317050000000052</v>
      </c>
      <c r="O335">
        <f t="shared" si="36"/>
        <v>21.644569999999987</v>
      </c>
      <c r="P335">
        <f t="shared" si="37"/>
        <v>11.640059999999949</v>
      </c>
    </row>
    <row r="336" spans="1:16">
      <c r="A336" t="s">
        <v>6</v>
      </c>
      <c r="B336" s="1">
        <v>24</v>
      </c>
      <c r="C336">
        <v>91.654200000000003</v>
      </c>
      <c r="D336">
        <v>-5.9270100000000001</v>
      </c>
      <c r="E336">
        <v>-171.86799999999999</v>
      </c>
      <c r="F336">
        <v>2.90428</v>
      </c>
      <c r="G336">
        <v>-4.2195200000000002</v>
      </c>
      <c r="H336">
        <v>102.55500000000001</v>
      </c>
      <c r="I336">
        <v>20</v>
      </c>
      <c r="K336">
        <f t="shared" si="34"/>
        <v>25.550000000000182</v>
      </c>
      <c r="N336">
        <f t="shared" si="35"/>
        <v>35.05689000000001</v>
      </c>
      <c r="O336">
        <f t="shared" si="36"/>
        <v>21.677729999999997</v>
      </c>
      <c r="P336">
        <f t="shared" si="37"/>
        <v>10.608050000000162</v>
      </c>
    </row>
    <row r="337" spans="1:16">
      <c r="A337" t="s">
        <v>6</v>
      </c>
      <c r="B337" s="1">
        <v>25</v>
      </c>
      <c r="C337">
        <v>91.438299999999998</v>
      </c>
      <c r="D337">
        <v>-7.98841</v>
      </c>
      <c r="E337">
        <v>174.56700000000001</v>
      </c>
      <c r="F337">
        <v>2.73882</v>
      </c>
      <c r="G337">
        <v>-4.9365600000000001</v>
      </c>
      <c r="H337">
        <v>112.736</v>
      </c>
      <c r="I337">
        <v>20</v>
      </c>
      <c r="K337">
        <f t="shared" si="34"/>
        <v>27.360000000000127</v>
      </c>
      <c r="N337">
        <f t="shared" si="35"/>
        <v>34.835839999999976</v>
      </c>
      <c r="O337">
        <f t="shared" si="36"/>
        <v>24.226709999999997</v>
      </c>
      <c r="P337">
        <f t="shared" si="37"/>
        <v>12.704780000000028</v>
      </c>
    </row>
    <row r="338" spans="1:16">
      <c r="A338" t="s">
        <v>6</v>
      </c>
      <c r="B338" s="1">
        <v>26</v>
      </c>
      <c r="C338">
        <v>91.488900000000001</v>
      </c>
      <c r="D338">
        <v>-7.8703599999999998</v>
      </c>
      <c r="E338">
        <v>175.09</v>
      </c>
      <c r="F338">
        <v>2.7387600000000001</v>
      </c>
      <c r="G338">
        <v>-4.9373199999999997</v>
      </c>
      <c r="H338">
        <v>112.864</v>
      </c>
      <c r="I338">
        <v>20</v>
      </c>
      <c r="K338">
        <f t="shared" si="34"/>
        <v>28.6400000000001</v>
      </c>
      <c r="N338">
        <f t="shared" si="35"/>
        <v>34.973659999999974</v>
      </c>
      <c r="O338">
        <f t="shared" si="36"/>
        <v>24.259999999999991</v>
      </c>
      <c r="P338">
        <f t="shared" si="37"/>
        <v>14.102380000000039</v>
      </c>
    </row>
    <row r="339" spans="1:16">
      <c r="A339" t="s">
        <v>6</v>
      </c>
      <c r="B339" s="1">
        <v>27</v>
      </c>
      <c r="C339">
        <v>91.739000000000004</v>
      </c>
      <c r="D339">
        <v>-4.8139700000000003</v>
      </c>
      <c r="E339">
        <v>-170.96</v>
      </c>
      <c r="F339">
        <v>3.4320900000000001</v>
      </c>
      <c r="G339">
        <v>-5.6890700000000001</v>
      </c>
      <c r="H339">
        <v>122.83499999999999</v>
      </c>
      <c r="I339">
        <v>20</v>
      </c>
      <c r="K339">
        <f t="shared" si="34"/>
        <v>28.349999999999909</v>
      </c>
      <c r="N339">
        <f t="shared" si="35"/>
        <v>36.696060000000053</v>
      </c>
      <c r="O339">
        <f t="shared" si="36"/>
        <v>25.312520000000006</v>
      </c>
      <c r="P339">
        <f t="shared" si="37"/>
        <v>15.63743999999997</v>
      </c>
    </row>
    <row r="340" spans="1:16">
      <c r="A340" t="s">
        <v>6</v>
      </c>
      <c r="B340" s="1">
        <v>28</v>
      </c>
      <c r="C340">
        <v>92.1404</v>
      </c>
      <c r="D340">
        <v>-6.3965199999999998</v>
      </c>
      <c r="E340">
        <v>-169.87299999999999</v>
      </c>
      <c r="F340">
        <v>3.4255900000000001</v>
      </c>
      <c r="G340">
        <v>-5.6760200000000003</v>
      </c>
      <c r="H340">
        <v>122.4</v>
      </c>
      <c r="I340">
        <v>20</v>
      </c>
      <c r="K340">
        <f t="shared" si="34"/>
        <v>24</v>
      </c>
      <c r="N340">
        <f t="shared" si="35"/>
        <v>36.769990000000014</v>
      </c>
      <c r="O340">
        <f t="shared" si="36"/>
        <v>25.514289999999988</v>
      </c>
      <c r="P340">
        <f t="shared" si="37"/>
        <v>11.26807000000008</v>
      </c>
    </row>
    <row r="341" spans="1:16">
      <c r="A341" t="s">
        <v>6</v>
      </c>
      <c r="B341" s="1">
        <v>29</v>
      </c>
      <c r="C341">
        <v>91.305700000000002</v>
      </c>
      <c r="D341">
        <v>4.1444099999999997</v>
      </c>
      <c r="E341">
        <v>-170.768</v>
      </c>
      <c r="F341">
        <v>7.31081</v>
      </c>
      <c r="G341">
        <v>6.0419400000000003</v>
      </c>
      <c r="H341">
        <v>134.142</v>
      </c>
      <c r="I341">
        <v>20</v>
      </c>
      <c r="K341">
        <f t="shared" si="34"/>
        <v>41.420000000000073</v>
      </c>
      <c r="N341">
        <f t="shared" si="35"/>
        <v>74.395150000000029</v>
      </c>
      <c r="O341">
        <f t="shared" si="36"/>
        <v>151.1173</v>
      </c>
      <c r="P341">
        <f t="shared" si="37"/>
        <v>32.215810000000147</v>
      </c>
    </row>
    <row r="342" spans="1:16">
      <c r="A342" t="s">
        <v>6</v>
      </c>
      <c r="B342" s="1">
        <v>30</v>
      </c>
      <c r="C342">
        <v>91.372600000000006</v>
      </c>
      <c r="D342">
        <v>4.2594200000000004</v>
      </c>
      <c r="E342">
        <v>-170.351</v>
      </c>
      <c r="F342">
        <v>7.3019400000000001</v>
      </c>
      <c r="G342">
        <v>6.0345300000000002</v>
      </c>
      <c r="H342">
        <v>133.97499999999999</v>
      </c>
      <c r="I342">
        <v>20</v>
      </c>
      <c r="K342">
        <f t="shared" si="34"/>
        <v>39.75</v>
      </c>
      <c r="N342">
        <f t="shared" si="35"/>
        <v>74.324770000000044</v>
      </c>
      <c r="O342">
        <f t="shared" si="36"/>
        <v>151.15894</v>
      </c>
      <c r="P342">
        <f t="shared" si="37"/>
        <v>30.580030000000079</v>
      </c>
    </row>
    <row r="343" spans="1:16">
      <c r="A343" t="s">
        <v>6</v>
      </c>
      <c r="B343" s="1">
        <v>31</v>
      </c>
      <c r="C343">
        <v>92.034499999999994</v>
      </c>
      <c r="D343">
        <v>-8.8625100000000003</v>
      </c>
      <c r="E343">
        <v>-166.726</v>
      </c>
      <c r="F343">
        <v>7.2929700000000004</v>
      </c>
      <c r="G343">
        <v>6.5236799999999997</v>
      </c>
      <c r="H343">
        <v>143.029</v>
      </c>
      <c r="I343">
        <v>20</v>
      </c>
      <c r="K343">
        <f t="shared" si="34"/>
        <v>30.289999999999964</v>
      </c>
    </row>
    <row r="344" spans="1:16">
      <c r="A344" t="s">
        <v>6</v>
      </c>
      <c r="B344" s="1">
        <v>32</v>
      </c>
      <c r="C344">
        <v>92.339100000000002</v>
      </c>
      <c r="D344">
        <v>-10.0075</v>
      </c>
      <c r="E344">
        <v>-166.22</v>
      </c>
      <c r="F344">
        <v>7.2731700000000004</v>
      </c>
      <c r="G344">
        <v>6.5014900000000004</v>
      </c>
      <c r="H344">
        <v>142.541</v>
      </c>
      <c r="I344">
        <v>20</v>
      </c>
      <c r="K344">
        <f t="shared" si="34"/>
        <v>25.409999999999854</v>
      </c>
      <c r="N344">
        <f t="shared" si="35"/>
        <v>66.901820000000001</v>
      </c>
      <c r="O344">
        <f t="shared" si="36"/>
        <v>165.89782000000002</v>
      </c>
      <c r="P344">
        <f t="shared" si="37"/>
        <v>10.679999999999836</v>
      </c>
    </row>
    <row r="345" spans="1:16">
      <c r="A345" t="s">
        <v>6</v>
      </c>
      <c r="B345" s="1">
        <v>33</v>
      </c>
      <c r="C345">
        <v>89.855999999999995</v>
      </c>
      <c r="D345">
        <v>8.1908100000000008</v>
      </c>
      <c r="E345">
        <v>-171.315</v>
      </c>
      <c r="F345">
        <v>8.4281000000000006</v>
      </c>
      <c r="G345">
        <v>6.5876799999999998</v>
      </c>
      <c r="H345">
        <v>152.67699999999999</v>
      </c>
      <c r="I345">
        <v>20</v>
      </c>
      <c r="K345">
        <f t="shared" si="34"/>
        <v>26.769999999999982</v>
      </c>
    </row>
    <row r="346" spans="1:16">
      <c r="A346" t="s">
        <v>6</v>
      </c>
      <c r="B346" s="1">
        <v>34</v>
      </c>
      <c r="C346">
        <v>90.335800000000006</v>
      </c>
      <c r="D346">
        <v>5.9566999999999997</v>
      </c>
      <c r="E346">
        <v>-173.74199999999999</v>
      </c>
      <c r="F346">
        <v>8.4853000000000005</v>
      </c>
      <c r="G346">
        <v>6.6314399999999996</v>
      </c>
      <c r="H346">
        <v>153.6</v>
      </c>
      <c r="I346">
        <v>20</v>
      </c>
      <c r="K346">
        <f t="shared" si="34"/>
        <v>36</v>
      </c>
      <c r="N346">
        <f t="shared" si="35"/>
        <v>80.417520000000025</v>
      </c>
      <c r="O346">
        <f t="shared" si="36"/>
        <v>176.00086999999999</v>
      </c>
      <c r="P346">
        <f t="shared" si="37"/>
        <v>24.326600000000099</v>
      </c>
    </row>
    <row r="348" spans="1:16">
      <c r="A348" s="16" t="s">
        <v>0</v>
      </c>
      <c r="B348" s="17" t="s">
        <v>1</v>
      </c>
      <c r="C348" s="16" t="s">
        <v>22</v>
      </c>
      <c r="D348" s="16" t="s">
        <v>3</v>
      </c>
      <c r="E348" s="16" t="s">
        <v>28</v>
      </c>
      <c r="F348" s="16" t="s">
        <v>43</v>
      </c>
    </row>
    <row r="349" spans="1:16">
      <c r="A349" t="s">
        <v>6</v>
      </c>
      <c r="B349" s="1">
        <v>1</v>
      </c>
      <c r="C349">
        <v>91.111800000000002</v>
      </c>
      <c r="D349">
        <v>-2.5</v>
      </c>
      <c r="E349">
        <v>178.95099999999999</v>
      </c>
      <c r="F349">
        <v>1.1725000000000001</v>
      </c>
      <c r="G349">
        <v>-0.101045</v>
      </c>
      <c r="H349">
        <v>36.150700000000001</v>
      </c>
      <c r="I349">
        <v>20</v>
      </c>
      <c r="K349">
        <f>ABS(J146-H349*10)</f>
        <v>11.507000000000005</v>
      </c>
    </row>
    <row r="350" spans="1:16">
      <c r="A350" t="s">
        <v>6</v>
      </c>
      <c r="B350" s="1">
        <v>2</v>
      </c>
      <c r="C350">
        <v>91.115099999999998</v>
      </c>
      <c r="D350">
        <v>-2.1052200000000001</v>
      </c>
      <c r="E350">
        <v>179.07900000000001</v>
      </c>
      <c r="F350">
        <v>1.1709499999999999</v>
      </c>
      <c r="G350">
        <v>-9.7244300000000006E-2</v>
      </c>
      <c r="H350">
        <v>36.135800000000003</v>
      </c>
      <c r="I350">
        <v>20</v>
      </c>
      <c r="K350">
        <f t="shared" ref="K350:K382" si="38">ABS(J147-H350*10)</f>
        <v>11.358000000000061</v>
      </c>
    </row>
    <row r="351" spans="1:16">
      <c r="A351" t="s">
        <v>6</v>
      </c>
      <c r="B351" s="1">
        <v>3</v>
      </c>
      <c r="C351">
        <v>91.134</v>
      </c>
      <c r="D351">
        <v>-1.97438</v>
      </c>
      <c r="E351">
        <v>179.19399999999999</v>
      </c>
      <c r="F351">
        <v>1.17065</v>
      </c>
      <c r="G351">
        <v>-9.5502799999999999E-2</v>
      </c>
      <c r="H351">
        <v>36.135300000000001</v>
      </c>
      <c r="I351">
        <v>20</v>
      </c>
      <c r="K351">
        <f t="shared" si="38"/>
        <v>11.353000000000009</v>
      </c>
      <c r="N351">
        <f>ABS(575-C148-(F351*10))</f>
        <v>6.5262800000000372</v>
      </c>
      <c r="O351">
        <f>ABS(175-(D148-(G351*10)))</f>
        <v>6.30619200000001</v>
      </c>
      <c r="P351">
        <f>ABS(E148-(H351*10))</f>
        <v>35.27145999999999</v>
      </c>
    </row>
    <row r="352" spans="1:16">
      <c r="A352" t="s">
        <v>6</v>
      </c>
      <c r="B352" s="1">
        <v>4</v>
      </c>
      <c r="C352">
        <v>91.238</v>
      </c>
      <c r="D352">
        <v>-0.87160899999999997</v>
      </c>
      <c r="E352">
        <v>179.137</v>
      </c>
      <c r="F352">
        <v>2.21441</v>
      </c>
      <c r="G352">
        <v>-0.41924800000000001</v>
      </c>
      <c r="H352">
        <v>41.082999999999998</v>
      </c>
      <c r="I352">
        <v>20</v>
      </c>
      <c r="K352">
        <f t="shared" si="38"/>
        <v>10.829999999999984</v>
      </c>
      <c r="N352">
        <f t="shared" ref="N352:N376" si="39">ABS(575-C149-(F352*10))</f>
        <v>12.836479999999959</v>
      </c>
      <c r="O352">
        <f t="shared" ref="O352:O376" si="40">ABS(175-(D149-(G352*10)))</f>
        <v>7.1080900000000042</v>
      </c>
      <c r="P352">
        <f t="shared" ref="P352:P376" si="41">ABS(E149-(H352*10))</f>
        <v>0.85812000000004218</v>
      </c>
    </row>
    <row r="353" spans="1:16">
      <c r="A353" t="s">
        <v>6</v>
      </c>
      <c r="B353" s="1">
        <v>5</v>
      </c>
      <c r="C353">
        <v>91.2316</v>
      </c>
      <c r="D353">
        <v>-0.78986599999999996</v>
      </c>
      <c r="E353">
        <v>179.012</v>
      </c>
      <c r="F353">
        <v>2.2166899999999998</v>
      </c>
      <c r="G353">
        <v>-0.41820099999999999</v>
      </c>
      <c r="H353">
        <v>41.084899999999998</v>
      </c>
      <c r="I353">
        <v>20</v>
      </c>
      <c r="K353">
        <f t="shared" si="38"/>
        <v>10.84899999999999</v>
      </c>
      <c r="N353">
        <f t="shared" si="39"/>
        <v>12.889679999999942</v>
      </c>
      <c r="O353">
        <f t="shared" si="40"/>
        <v>7.0630200000000229</v>
      </c>
      <c r="P353">
        <f t="shared" si="41"/>
        <v>0.84494000000000824</v>
      </c>
    </row>
    <row r="354" spans="1:16">
      <c r="A354" t="s">
        <v>6</v>
      </c>
      <c r="B354" s="1">
        <v>6</v>
      </c>
      <c r="C354">
        <v>91.253200000000007</v>
      </c>
      <c r="D354">
        <v>-0.79664999999999997</v>
      </c>
      <c r="E354">
        <v>179.09</v>
      </c>
      <c r="F354">
        <v>2.21563</v>
      </c>
      <c r="G354">
        <v>-0.41840899999999998</v>
      </c>
      <c r="H354">
        <v>41.083199999999998</v>
      </c>
      <c r="I354">
        <v>20</v>
      </c>
      <c r="K354">
        <f t="shared" si="38"/>
        <v>10.831999999999994</v>
      </c>
      <c r="N354">
        <f t="shared" si="39"/>
        <v>12.912699999999987</v>
      </c>
      <c r="O354">
        <f t="shared" si="40"/>
        <v>7.081860000000006</v>
      </c>
      <c r="P354">
        <f t="shared" si="41"/>
        <v>0.86491000000000895</v>
      </c>
    </row>
    <row r="355" spans="1:16">
      <c r="A355" t="s">
        <v>6</v>
      </c>
      <c r="B355" s="1">
        <v>7</v>
      </c>
      <c r="C355">
        <v>91.153999999999996</v>
      </c>
      <c r="D355">
        <v>-2.5628000000000002</v>
      </c>
      <c r="E355">
        <v>-179.83099999999999</v>
      </c>
      <c r="F355">
        <v>2.4757400000000001</v>
      </c>
      <c r="G355">
        <v>-0.82182299999999997</v>
      </c>
      <c r="H355">
        <v>46.309699999999999</v>
      </c>
      <c r="I355">
        <v>20</v>
      </c>
      <c r="K355">
        <f t="shared" si="38"/>
        <v>13.09699999999998</v>
      </c>
      <c r="N355">
        <f t="shared" si="39"/>
        <v>13.752639999999968</v>
      </c>
      <c r="O355">
        <f t="shared" si="40"/>
        <v>7.2655100000000061</v>
      </c>
      <c r="P355">
        <f t="shared" si="41"/>
        <v>1.1221700000000396</v>
      </c>
    </row>
    <row r="356" spans="1:16">
      <c r="A356" t="s">
        <v>6</v>
      </c>
      <c r="B356" s="1">
        <v>8</v>
      </c>
      <c r="C356">
        <v>91.160700000000006</v>
      </c>
      <c r="D356">
        <v>-2.0236000000000001</v>
      </c>
      <c r="E356">
        <v>-179.76400000000001</v>
      </c>
      <c r="F356">
        <v>2.4787699999999999</v>
      </c>
      <c r="G356">
        <v>-0.81616599999999995</v>
      </c>
      <c r="H356">
        <v>46.321100000000001</v>
      </c>
      <c r="I356">
        <v>20</v>
      </c>
      <c r="K356">
        <f t="shared" si="38"/>
        <v>13.211000000000013</v>
      </c>
      <c r="N356">
        <f t="shared" si="39"/>
        <v>13.803919999999977</v>
      </c>
      <c r="O356">
        <f t="shared" si="40"/>
        <v>7.3403199999999913</v>
      </c>
      <c r="P356">
        <f t="shared" si="41"/>
        <v>1.0103499999999599</v>
      </c>
    </row>
    <row r="357" spans="1:16">
      <c r="A357" t="s">
        <v>6</v>
      </c>
      <c r="B357" s="1">
        <v>9</v>
      </c>
      <c r="C357">
        <v>91.1404</v>
      </c>
      <c r="D357">
        <v>-2.5707399999999998</v>
      </c>
      <c r="E357">
        <v>-179.84800000000001</v>
      </c>
      <c r="F357">
        <v>2.4742700000000002</v>
      </c>
      <c r="G357">
        <v>-0.82042199999999998</v>
      </c>
      <c r="H357">
        <v>46.278199999999998</v>
      </c>
      <c r="I357">
        <v>20</v>
      </c>
      <c r="K357">
        <f t="shared" si="38"/>
        <v>12.781999999999982</v>
      </c>
      <c r="N357">
        <f t="shared" si="39"/>
        <v>13.777029999999957</v>
      </c>
      <c r="O357">
        <f t="shared" si="40"/>
        <v>7.2618400000000065</v>
      </c>
      <c r="P357">
        <f t="shared" si="41"/>
        <v>1.4460700000000202</v>
      </c>
    </row>
    <row r="358" spans="1:16">
      <c r="A358" t="s">
        <v>6</v>
      </c>
      <c r="B358" s="1">
        <v>10</v>
      </c>
      <c r="C358">
        <v>91.168599999999998</v>
      </c>
      <c r="D358">
        <v>-2.1745399999999999</v>
      </c>
      <c r="E358">
        <v>178.99600000000001</v>
      </c>
      <c r="F358">
        <v>3.2120600000000001</v>
      </c>
      <c r="G358">
        <v>-1.1347700000000001</v>
      </c>
      <c r="H358">
        <v>51.4191</v>
      </c>
      <c r="I358">
        <v>20</v>
      </c>
      <c r="K358">
        <f t="shared" si="38"/>
        <v>14.191000000000031</v>
      </c>
      <c r="N358">
        <f t="shared" si="39"/>
        <v>16.990040000000057</v>
      </c>
      <c r="O358">
        <f t="shared" si="40"/>
        <v>8.4572699999999941</v>
      </c>
      <c r="P358">
        <f t="shared" si="41"/>
        <v>9.5619999999939864E-2</v>
      </c>
    </row>
    <row r="359" spans="1:16">
      <c r="A359" t="s">
        <v>6</v>
      </c>
      <c r="B359" s="1">
        <v>11</v>
      </c>
      <c r="C359">
        <v>91.169799999999995</v>
      </c>
      <c r="D359">
        <v>-2.4567199999999998</v>
      </c>
      <c r="E359">
        <v>179.04900000000001</v>
      </c>
      <c r="F359">
        <v>3.2098499999999999</v>
      </c>
      <c r="G359">
        <v>-1.13462</v>
      </c>
      <c r="H359">
        <v>51.374699999999997</v>
      </c>
      <c r="I359">
        <v>20</v>
      </c>
      <c r="K359">
        <f t="shared" si="38"/>
        <v>13.746999999999957</v>
      </c>
      <c r="N359">
        <f t="shared" si="39"/>
        <v>16.960369999999955</v>
      </c>
      <c r="O359">
        <f t="shared" si="40"/>
        <v>8.4372099999999932</v>
      </c>
      <c r="P359">
        <f t="shared" si="41"/>
        <v>0.54095000000006621</v>
      </c>
    </row>
    <row r="360" spans="1:16">
      <c r="A360" t="s">
        <v>6</v>
      </c>
      <c r="B360" s="1">
        <v>12</v>
      </c>
      <c r="C360">
        <v>91.164400000000001</v>
      </c>
      <c r="D360">
        <v>-2.3727800000000001</v>
      </c>
      <c r="E360">
        <v>179.14</v>
      </c>
      <c r="F360">
        <v>3.2103600000000001</v>
      </c>
      <c r="G360">
        <v>-1.1330100000000001</v>
      </c>
      <c r="H360">
        <v>51.385199999999998</v>
      </c>
      <c r="I360">
        <v>20</v>
      </c>
      <c r="K360">
        <f t="shared" si="38"/>
        <v>13.851999999999975</v>
      </c>
      <c r="N360">
        <f t="shared" si="39"/>
        <v>17.018800000000027</v>
      </c>
      <c r="O360">
        <f t="shared" si="40"/>
        <v>8.5189100000000053</v>
      </c>
      <c r="P360">
        <f t="shared" si="41"/>
        <v>0.43123000000002776</v>
      </c>
    </row>
    <row r="361" spans="1:16">
      <c r="A361" t="s">
        <v>6</v>
      </c>
      <c r="B361" s="1">
        <v>13</v>
      </c>
      <c r="C361">
        <v>91.072999999999993</v>
      </c>
      <c r="D361">
        <v>-0.87842500000000001</v>
      </c>
      <c r="E361">
        <v>179.904</v>
      </c>
      <c r="F361">
        <v>4.9592000000000001</v>
      </c>
      <c r="G361">
        <v>-1.15208</v>
      </c>
      <c r="H361">
        <v>56.867400000000004</v>
      </c>
      <c r="I361">
        <v>20</v>
      </c>
      <c r="K361">
        <f t="shared" si="38"/>
        <v>18.673999999999978</v>
      </c>
      <c r="N361">
        <f t="shared" si="39"/>
        <v>32.655499999999975</v>
      </c>
      <c r="O361">
        <f t="shared" si="40"/>
        <v>13.164429999999982</v>
      </c>
      <c r="P361">
        <f t="shared" si="41"/>
        <v>0.87015999999994165</v>
      </c>
    </row>
    <row r="362" spans="1:16">
      <c r="A362" t="s">
        <v>6</v>
      </c>
      <c r="B362" s="1">
        <v>14</v>
      </c>
      <c r="C362">
        <v>91.048299999999998</v>
      </c>
      <c r="D362">
        <v>-0.572322</v>
      </c>
      <c r="E362">
        <v>-179.79400000000001</v>
      </c>
      <c r="F362">
        <v>4.9548500000000004</v>
      </c>
      <c r="G362">
        <v>-1.1515899999999999</v>
      </c>
      <c r="H362">
        <v>56.869700000000002</v>
      </c>
      <c r="I362">
        <v>20</v>
      </c>
      <c r="K362">
        <f t="shared" si="38"/>
        <v>18.697000000000003</v>
      </c>
      <c r="N362">
        <f t="shared" si="39"/>
        <v>32.651560000000032</v>
      </c>
      <c r="O362">
        <f t="shared" si="40"/>
        <v>13.20986000000002</v>
      </c>
      <c r="P362">
        <f t="shared" si="41"/>
        <v>0.91445999999996275</v>
      </c>
    </row>
    <row r="363" spans="1:16">
      <c r="A363" t="s">
        <v>6</v>
      </c>
      <c r="B363" s="1">
        <v>15</v>
      </c>
      <c r="C363">
        <v>91.140100000000004</v>
      </c>
      <c r="D363">
        <v>-4.3819999999999997</v>
      </c>
      <c r="E363">
        <v>178.47200000000001</v>
      </c>
      <c r="F363">
        <v>3.04474</v>
      </c>
      <c r="G363">
        <v>-1.71993</v>
      </c>
      <c r="H363">
        <v>61.430199999999999</v>
      </c>
      <c r="I363">
        <v>20</v>
      </c>
      <c r="K363">
        <f t="shared" si="38"/>
        <v>14.302000000000021</v>
      </c>
      <c r="N363">
        <f t="shared" si="39"/>
        <v>13.416050000000027</v>
      </c>
      <c r="O363">
        <f t="shared" si="40"/>
        <v>11.57268000000002</v>
      </c>
      <c r="P363">
        <f t="shared" si="41"/>
        <v>8.1490000000030705E-2</v>
      </c>
    </row>
    <row r="364" spans="1:16">
      <c r="A364" t="s">
        <v>6</v>
      </c>
      <c r="B364" s="1">
        <v>16</v>
      </c>
      <c r="C364">
        <v>91.169399999999996</v>
      </c>
      <c r="D364">
        <v>-4.1213600000000001</v>
      </c>
      <c r="E364">
        <v>178.541</v>
      </c>
      <c r="F364">
        <v>3.0456799999999999</v>
      </c>
      <c r="G364">
        <v>-1.7201900000000001</v>
      </c>
      <c r="H364">
        <v>61.445700000000002</v>
      </c>
      <c r="I364">
        <v>20</v>
      </c>
      <c r="K364">
        <f t="shared" si="38"/>
        <v>14.456999999999994</v>
      </c>
      <c r="N364">
        <f t="shared" si="39"/>
        <v>13.34712999999995</v>
      </c>
      <c r="O364">
        <f t="shared" si="40"/>
        <v>11.527250000000009</v>
      </c>
      <c r="P364">
        <f t="shared" si="41"/>
        <v>0.2208299999999781</v>
      </c>
    </row>
    <row r="365" spans="1:16">
      <c r="A365" t="s">
        <v>6</v>
      </c>
      <c r="B365" s="1">
        <v>17</v>
      </c>
      <c r="C365">
        <v>91.292299999999997</v>
      </c>
      <c r="D365">
        <v>-2.7867000000000002</v>
      </c>
      <c r="E365">
        <v>-178.077</v>
      </c>
      <c r="F365">
        <v>3.4346299999999998</v>
      </c>
      <c r="G365">
        <v>-2.3276400000000002</v>
      </c>
      <c r="H365">
        <v>71.571100000000001</v>
      </c>
      <c r="I365">
        <v>20</v>
      </c>
      <c r="K365">
        <f t="shared" si="38"/>
        <v>15.711000000000013</v>
      </c>
      <c r="N365">
        <f t="shared" si="39"/>
        <v>24.026689999999988</v>
      </c>
      <c r="O365">
        <f t="shared" si="40"/>
        <v>13.824080000000009</v>
      </c>
      <c r="P365">
        <f t="shared" si="41"/>
        <v>3.7669600000000401</v>
      </c>
    </row>
    <row r="366" spans="1:16">
      <c r="A366" t="s">
        <v>6</v>
      </c>
      <c r="B366" s="1">
        <v>18</v>
      </c>
      <c r="C366">
        <v>91.260999999999996</v>
      </c>
      <c r="D366">
        <v>-1.12649</v>
      </c>
      <c r="E366">
        <v>-176.971</v>
      </c>
      <c r="F366">
        <v>3.4321299999999999</v>
      </c>
      <c r="G366">
        <v>-2.3214600000000001</v>
      </c>
      <c r="H366">
        <v>71.665300000000002</v>
      </c>
      <c r="I366">
        <v>20</v>
      </c>
      <c r="K366">
        <f t="shared" si="38"/>
        <v>16.65300000000002</v>
      </c>
      <c r="N366">
        <f t="shared" si="39"/>
        <v>24.085819999999948</v>
      </c>
      <c r="O366">
        <f t="shared" si="40"/>
        <v>13.829740000000015</v>
      </c>
      <c r="P366">
        <f t="shared" si="41"/>
        <v>4.6937199999999848</v>
      </c>
    </row>
    <row r="367" spans="1:16">
      <c r="A367" t="s">
        <v>6</v>
      </c>
      <c r="B367" s="1">
        <v>19</v>
      </c>
      <c r="C367">
        <v>90.994200000000006</v>
      </c>
      <c r="D367">
        <v>-1.10808</v>
      </c>
      <c r="E367">
        <v>177.01599999999999</v>
      </c>
      <c r="F367">
        <v>2.88165</v>
      </c>
      <c r="G367">
        <v>-2.9154399999999998</v>
      </c>
      <c r="H367">
        <v>81.877899999999997</v>
      </c>
      <c r="I367">
        <v>20</v>
      </c>
      <c r="K367">
        <f t="shared" si="38"/>
        <v>18.778999999999996</v>
      </c>
      <c r="N367">
        <f t="shared" si="39"/>
        <v>26.455760000000037</v>
      </c>
      <c r="O367">
        <f t="shared" si="40"/>
        <v>16.971699999999998</v>
      </c>
      <c r="P367">
        <f t="shared" si="41"/>
        <v>4.9897899999999709</v>
      </c>
    </row>
    <row r="368" spans="1:16">
      <c r="A368" t="s">
        <v>6</v>
      </c>
      <c r="B368" s="1">
        <v>20</v>
      </c>
      <c r="C368">
        <v>90.981999999999999</v>
      </c>
      <c r="D368">
        <v>-0.42702800000000002</v>
      </c>
      <c r="E368">
        <v>176.38200000000001</v>
      </c>
      <c r="F368">
        <v>2.8889499999999999</v>
      </c>
      <c r="G368">
        <v>-2.9122699999999999</v>
      </c>
      <c r="H368">
        <v>81.91</v>
      </c>
      <c r="I368">
        <v>20</v>
      </c>
      <c r="K368">
        <f t="shared" si="38"/>
        <v>19.099999999999909</v>
      </c>
      <c r="N368">
        <f t="shared" si="39"/>
        <v>26.542550000000006</v>
      </c>
      <c r="O368">
        <f t="shared" si="40"/>
        <v>17.005110000000002</v>
      </c>
      <c r="P368">
        <f t="shared" si="41"/>
        <v>5.3369699999999511</v>
      </c>
    </row>
    <row r="369" spans="1:16">
      <c r="A369" t="s">
        <v>6</v>
      </c>
      <c r="B369" s="1">
        <v>21</v>
      </c>
      <c r="C369">
        <v>91.250399999999999</v>
      </c>
      <c r="D369">
        <v>-3.9170099999999999</v>
      </c>
      <c r="E369">
        <v>-178.02099999999999</v>
      </c>
      <c r="F369">
        <v>2.4480900000000001</v>
      </c>
      <c r="G369">
        <v>-3.6555900000000001</v>
      </c>
      <c r="H369">
        <v>91.685199999999995</v>
      </c>
      <c r="I369">
        <v>20</v>
      </c>
      <c r="K369">
        <f t="shared" si="38"/>
        <v>16.851999999999975</v>
      </c>
      <c r="N369">
        <f t="shared" si="39"/>
        <v>22.70041999999999</v>
      </c>
      <c r="O369">
        <f t="shared" si="40"/>
        <v>18.297930000000008</v>
      </c>
      <c r="P369">
        <f t="shared" si="41"/>
        <v>4.9109199999999191</v>
      </c>
    </row>
    <row r="370" spans="1:16">
      <c r="A370" t="s">
        <v>6</v>
      </c>
      <c r="B370" s="1">
        <v>22</v>
      </c>
      <c r="C370">
        <v>91.315299999999993</v>
      </c>
      <c r="D370">
        <v>-3.55294</v>
      </c>
      <c r="E370">
        <v>-177.27099999999999</v>
      </c>
      <c r="F370">
        <v>2.4491800000000001</v>
      </c>
      <c r="G370">
        <v>-3.6579199999999998</v>
      </c>
      <c r="H370">
        <v>91.749099999999999</v>
      </c>
      <c r="I370">
        <v>20</v>
      </c>
      <c r="K370">
        <f t="shared" si="38"/>
        <v>17.490999999999985</v>
      </c>
      <c r="N370">
        <f t="shared" si="39"/>
        <v>23.059600000000035</v>
      </c>
      <c r="O370">
        <f t="shared" si="40"/>
        <v>18.504940000000005</v>
      </c>
      <c r="P370">
        <f t="shared" si="41"/>
        <v>5.6313099999999849</v>
      </c>
    </row>
    <row r="371" spans="1:16">
      <c r="A371" t="s">
        <v>6</v>
      </c>
      <c r="B371" s="1">
        <v>23</v>
      </c>
      <c r="C371">
        <v>91.505200000000002</v>
      </c>
      <c r="D371">
        <v>-5.53294</v>
      </c>
      <c r="E371">
        <v>-172.40600000000001</v>
      </c>
      <c r="F371">
        <v>2.9066800000000002</v>
      </c>
      <c r="G371">
        <v>-4.2234600000000002</v>
      </c>
      <c r="H371">
        <v>102.651</v>
      </c>
      <c r="I371">
        <v>20</v>
      </c>
      <c r="K371">
        <f t="shared" si="38"/>
        <v>26.509999999999991</v>
      </c>
      <c r="N371">
        <f t="shared" si="39"/>
        <v>35.317050000000052</v>
      </c>
      <c r="O371">
        <f t="shared" si="40"/>
        <v>21.644569999999987</v>
      </c>
      <c r="P371">
        <f t="shared" si="41"/>
        <v>11.640059999999949</v>
      </c>
    </row>
    <row r="372" spans="1:16">
      <c r="A372" t="s">
        <v>6</v>
      </c>
      <c r="B372" s="1">
        <v>24</v>
      </c>
      <c r="C372">
        <v>91.654200000000003</v>
      </c>
      <c r="D372">
        <v>-5.9270100000000001</v>
      </c>
      <c r="E372">
        <v>-171.86799999999999</v>
      </c>
      <c r="F372">
        <v>2.90428</v>
      </c>
      <c r="G372">
        <v>-4.2195200000000002</v>
      </c>
      <c r="H372">
        <v>102.55500000000001</v>
      </c>
      <c r="I372">
        <v>20</v>
      </c>
      <c r="K372">
        <f t="shared" si="38"/>
        <v>25.550000000000182</v>
      </c>
      <c r="N372">
        <f t="shared" si="39"/>
        <v>35.05689000000001</v>
      </c>
      <c r="O372">
        <f t="shared" si="40"/>
        <v>21.677729999999997</v>
      </c>
      <c r="P372">
        <f t="shared" si="41"/>
        <v>10.608050000000162</v>
      </c>
    </row>
    <row r="373" spans="1:16">
      <c r="A373" t="s">
        <v>6</v>
      </c>
      <c r="B373" s="1">
        <v>25</v>
      </c>
      <c r="C373">
        <v>91.438299999999998</v>
      </c>
      <c r="D373">
        <v>-7.98841</v>
      </c>
      <c r="E373">
        <v>174.56700000000001</v>
      </c>
      <c r="F373">
        <v>2.73882</v>
      </c>
      <c r="G373">
        <v>-4.9365600000000001</v>
      </c>
      <c r="H373">
        <v>112.736</v>
      </c>
      <c r="I373">
        <v>20</v>
      </c>
      <c r="K373">
        <f t="shared" si="38"/>
        <v>27.360000000000127</v>
      </c>
      <c r="N373">
        <f t="shared" si="39"/>
        <v>34.835839999999976</v>
      </c>
      <c r="O373">
        <f t="shared" si="40"/>
        <v>24.226709999999997</v>
      </c>
      <c r="P373">
        <f t="shared" si="41"/>
        <v>12.704780000000028</v>
      </c>
    </row>
    <row r="374" spans="1:16">
      <c r="A374" t="s">
        <v>6</v>
      </c>
      <c r="B374" s="1">
        <v>26</v>
      </c>
      <c r="C374">
        <v>91.488900000000001</v>
      </c>
      <c r="D374">
        <v>-7.8703599999999998</v>
      </c>
      <c r="E374">
        <v>175.09</v>
      </c>
      <c r="F374">
        <v>2.7387600000000001</v>
      </c>
      <c r="G374">
        <v>-4.9373199999999997</v>
      </c>
      <c r="H374">
        <v>112.864</v>
      </c>
      <c r="I374">
        <v>20</v>
      </c>
      <c r="K374">
        <f t="shared" si="38"/>
        <v>28.6400000000001</v>
      </c>
      <c r="N374">
        <f t="shared" si="39"/>
        <v>34.973659999999974</v>
      </c>
      <c r="O374">
        <f t="shared" si="40"/>
        <v>24.259999999999991</v>
      </c>
      <c r="P374">
        <f t="shared" si="41"/>
        <v>14.102380000000039</v>
      </c>
    </row>
    <row r="375" spans="1:16">
      <c r="A375" t="s">
        <v>6</v>
      </c>
      <c r="B375" s="1">
        <v>27</v>
      </c>
      <c r="C375">
        <v>91.739000000000004</v>
      </c>
      <c r="D375">
        <v>-4.8139700000000003</v>
      </c>
      <c r="E375">
        <v>-170.96</v>
      </c>
      <c r="F375">
        <v>3.4320900000000001</v>
      </c>
      <c r="G375">
        <v>-5.6890700000000001</v>
      </c>
      <c r="H375">
        <v>122.83499999999999</v>
      </c>
      <c r="I375">
        <v>20</v>
      </c>
      <c r="K375">
        <f t="shared" si="38"/>
        <v>28.349999999999909</v>
      </c>
      <c r="N375">
        <f t="shared" si="39"/>
        <v>36.696060000000053</v>
      </c>
      <c r="O375">
        <f t="shared" si="40"/>
        <v>25.312520000000006</v>
      </c>
      <c r="P375">
        <f t="shared" si="41"/>
        <v>15.63743999999997</v>
      </c>
    </row>
    <row r="376" spans="1:16">
      <c r="A376" t="s">
        <v>6</v>
      </c>
      <c r="B376" s="1">
        <v>28</v>
      </c>
      <c r="C376">
        <v>92.1404</v>
      </c>
      <c r="D376">
        <v>-6.3965199999999998</v>
      </c>
      <c r="E376">
        <v>-169.87299999999999</v>
      </c>
      <c r="F376">
        <v>3.4255900000000001</v>
      </c>
      <c r="G376">
        <v>-5.6760200000000003</v>
      </c>
      <c r="H376">
        <v>122.4</v>
      </c>
      <c r="I376">
        <v>20</v>
      </c>
      <c r="K376">
        <f t="shared" si="38"/>
        <v>24</v>
      </c>
      <c r="N376">
        <f t="shared" si="39"/>
        <v>36.769990000000014</v>
      </c>
      <c r="O376">
        <f t="shared" si="40"/>
        <v>25.514289999999988</v>
      </c>
      <c r="P376">
        <f t="shared" si="41"/>
        <v>11.26807000000008</v>
      </c>
    </row>
    <row r="377" spans="1:16">
      <c r="A377" t="s">
        <v>6</v>
      </c>
      <c r="B377" s="1">
        <v>29</v>
      </c>
      <c r="C377">
        <v>91.305700000000002</v>
      </c>
      <c r="D377">
        <v>4.1444099999999997</v>
      </c>
      <c r="E377">
        <v>-170.768</v>
      </c>
      <c r="F377">
        <v>7.31081</v>
      </c>
      <c r="G377">
        <v>6.0419400000000003</v>
      </c>
      <c r="H377">
        <v>134.142</v>
      </c>
      <c r="I377">
        <v>20</v>
      </c>
      <c r="K377">
        <f t="shared" si="38"/>
        <v>41.420000000000073</v>
      </c>
      <c r="N377">
        <f t="shared" ref="N377:N382" si="42">ABS(575-C174-(F377*10))</f>
        <v>74.395150000000029</v>
      </c>
      <c r="O377">
        <f t="shared" ref="O377:O382" si="43">ABS(175-(D174-(G377*10)))</f>
        <v>151.1173</v>
      </c>
      <c r="P377">
        <f t="shared" ref="P377:P382" si="44">ABS(E174-(H377*10))</f>
        <v>32.215810000000147</v>
      </c>
    </row>
    <row r="378" spans="1:16">
      <c r="A378" t="s">
        <v>6</v>
      </c>
      <c r="B378" s="1">
        <v>30</v>
      </c>
      <c r="C378">
        <v>91.372600000000006</v>
      </c>
      <c r="D378">
        <v>4.2594200000000004</v>
      </c>
      <c r="E378">
        <v>-170.351</v>
      </c>
      <c r="F378">
        <v>7.3019400000000001</v>
      </c>
      <c r="G378">
        <v>6.0345300000000002</v>
      </c>
      <c r="H378">
        <v>133.97499999999999</v>
      </c>
      <c r="I378">
        <v>20</v>
      </c>
      <c r="K378">
        <f t="shared" si="38"/>
        <v>39.75</v>
      </c>
      <c r="N378">
        <f t="shared" si="42"/>
        <v>74.324770000000044</v>
      </c>
      <c r="O378">
        <f t="shared" si="43"/>
        <v>151.15894</v>
      </c>
      <c r="P378">
        <f t="shared" si="44"/>
        <v>30.580030000000079</v>
      </c>
    </row>
    <row r="379" spans="1:16">
      <c r="A379" t="s">
        <v>6</v>
      </c>
      <c r="B379" s="1">
        <v>31</v>
      </c>
      <c r="C379">
        <v>92.034499999999994</v>
      </c>
      <c r="D379">
        <v>-8.8625100000000003</v>
      </c>
      <c r="E379">
        <v>-166.726</v>
      </c>
      <c r="F379">
        <v>7.2929700000000004</v>
      </c>
      <c r="G379">
        <v>6.5236799999999997</v>
      </c>
      <c r="H379">
        <v>143.029</v>
      </c>
      <c r="I379">
        <v>20</v>
      </c>
      <c r="K379">
        <f t="shared" si="38"/>
        <v>30.289999999999964</v>
      </c>
    </row>
    <row r="380" spans="1:16">
      <c r="A380" t="s">
        <v>6</v>
      </c>
      <c r="B380" s="1">
        <v>32</v>
      </c>
      <c r="C380">
        <v>92.339100000000002</v>
      </c>
      <c r="D380">
        <v>-10.0075</v>
      </c>
      <c r="E380">
        <v>-166.22</v>
      </c>
      <c r="F380">
        <v>7.2731700000000004</v>
      </c>
      <c r="G380">
        <v>6.5014900000000004</v>
      </c>
      <c r="H380">
        <v>142.541</v>
      </c>
      <c r="I380">
        <v>20</v>
      </c>
      <c r="K380">
        <f t="shared" si="38"/>
        <v>25.409999999999854</v>
      </c>
      <c r="N380">
        <f t="shared" si="42"/>
        <v>66.901820000000001</v>
      </c>
      <c r="O380">
        <f t="shared" si="43"/>
        <v>165.89782000000002</v>
      </c>
      <c r="P380">
        <f t="shared" si="44"/>
        <v>10.679999999999836</v>
      </c>
    </row>
    <row r="381" spans="1:16">
      <c r="A381" t="s">
        <v>6</v>
      </c>
      <c r="B381" s="1">
        <v>33</v>
      </c>
      <c r="C381">
        <v>89.855999999999995</v>
      </c>
      <c r="D381">
        <v>8.1908100000000008</v>
      </c>
      <c r="E381">
        <v>-171.315</v>
      </c>
      <c r="F381">
        <v>8.4281000000000006</v>
      </c>
      <c r="G381">
        <v>6.5876799999999998</v>
      </c>
      <c r="H381">
        <v>152.67699999999999</v>
      </c>
      <c r="I381">
        <v>20</v>
      </c>
      <c r="K381">
        <f t="shared" si="38"/>
        <v>26.769999999999982</v>
      </c>
    </row>
    <row r="382" spans="1:16">
      <c r="A382" t="s">
        <v>6</v>
      </c>
      <c r="B382" s="1">
        <v>34</v>
      </c>
      <c r="C382">
        <v>90.335800000000006</v>
      </c>
      <c r="D382">
        <v>5.9566999999999997</v>
      </c>
      <c r="E382">
        <v>-173.74199999999999</v>
      </c>
      <c r="F382">
        <v>8.4853000000000005</v>
      </c>
      <c r="G382">
        <v>6.6314399999999996</v>
      </c>
      <c r="H382">
        <v>153.6</v>
      </c>
      <c r="I382">
        <v>20</v>
      </c>
      <c r="K382">
        <f t="shared" si="38"/>
        <v>36</v>
      </c>
      <c r="N382">
        <f t="shared" si="42"/>
        <v>80.417520000000025</v>
      </c>
      <c r="O382">
        <f t="shared" si="43"/>
        <v>176.00086999999999</v>
      </c>
      <c r="P382">
        <f t="shared" si="44"/>
        <v>24.326600000000099</v>
      </c>
    </row>
    <row r="384" spans="1:16">
      <c r="A384" t="s">
        <v>0</v>
      </c>
      <c r="B384" s="1" t="s">
        <v>1</v>
      </c>
      <c r="C384" t="s">
        <v>31</v>
      </c>
      <c r="D384" t="s">
        <v>3</v>
      </c>
      <c r="E384" t="s">
        <v>28</v>
      </c>
      <c r="F384" s="2" t="s">
        <v>43</v>
      </c>
    </row>
    <row r="385" spans="1:16">
      <c r="A385" t="s">
        <v>6</v>
      </c>
      <c r="B385" s="1">
        <v>1</v>
      </c>
      <c r="C385">
        <v>90.781700000000001</v>
      </c>
      <c r="D385">
        <v>-1.44407</v>
      </c>
      <c r="E385">
        <v>144.869</v>
      </c>
      <c r="F385">
        <v>1.76328</v>
      </c>
      <c r="G385">
        <v>0.14255300000000001</v>
      </c>
      <c r="H385">
        <v>27.394300000000001</v>
      </c>
      <c r="I385">
        <v>20</v>
      </c>
      <c r="K385">
        <f>ABS(J146-H385*10)</f>
        <v>76.057000000000016</v>
      </c>
    </row>
    <row r="386" spans="1:16">
      <c r="A386" t="s">
        <v>6</v>
      </c>
      <c r="B386" s="1">
        <v>2</v>
      </c>
      <c r="C386">
        <v>90.794600000000003</v>
      </c>
      <c r="D386">
        <v>-1.41269</v>
      </c>
      <c r="E386">
        <v>144.90600000000001</v>
      </c>
      <c r="F386">
        <v>1.76309</v>
      </c>
      <c r="G386">
        <v>0.14211799999999999</v>
      </c>
      <c r="H386">
        <v>27.383900000000001</v>
      </c>
      <c r="I386">
        <v>20</v>
      </c>
      <c r="K386">
        <f t="shared" ref="K386:K418" si="45">ABS(J147-H386*10)</f>
        <v>76.161000000000001</v>
      </c>
    </row>
    <row r="387" spans="1:16">
      <c r="A387" t="s">
        <v>6</v>
      </c>
      <c r="B387" s="1">
        <v>3</v>
      </c>
      <c r="C387">
        <v>90.818100000000001</v>
      </c>
      <c r="D387">
        <v>-1.38565</v>
      </c>
      <c r="E387">
        <v>144.87700000000001</v>
      </c>
      <c r="F387">
        <v>1.7638100000000001</v>
      </c>
      <c r="G387">
        <v>0.14277500000000001</v>
      </c>
      <c r="H387">
        <v>27.375900000000001</v>
      </c>
      <c r="I387">
        <v>20</v>
      </c>
      <c r="K387">
        <f t="shared" si="45"/>
        <v>76.240999999999985</v>
      </c>
      <c r="N387">
        <f>ABS(575-C148-(F387*10))</f>
        <v>12.457880000000038</v>
      </c>
      <c r="O387">
        <f>ABS(175-(D148-(G387*10)))</f>
        <v>8.6889700000000119</v>
      </c>
      <c r="P387">
        <f>ABS(E148-(H387*10))</f>
        <v>52.322540000000004</v>
      </c>
    </row>
    <row r="388" spans="1:16">
      <c r="A388" t="s">
        <v>6</v>
      </c>
      <c r="B388" s="1">
        <v>4</v>
      </c>
      <c r="C388">
        <v>90.959199999999996</v>
      </c>
      <c r="D388">
        <v>-0.54301500000000003</v>
      </c>
      <c r="E388">
        <v>145.17699999999999</v>
      </c>
      <c r="F388">
        <v>2.5724300000000002</v>
      </c>
      <c r="G388">
        <v>-0.15765799999999999</v>
      </c>
      <c r="H388">
        <v>30.997499999999999</v>
      </c>
      <c r="I388">
        <v>20</v>
      </c>
      <c r="K388">
        <f t="shared" si="45"/>
        <v>90.025000000000034</v>
      </c>
      <c r="N388">
        <f t="shared" ref="N388:N418" si="46">ABS(575-C149-(F388*10))</f>
        <v>16.41667999999996</v>
      </c>
      <c r="O388">
        <f t="shared" ref="O388:O418" si="47">ABS(175-(D149-(G388*10)))</f>
        <v>9.7239899999999864</v>
      </c>
      <c r="P388">
        <f t="shared" ref="P388:P414" si="48">ABS(E149-(H388*10))</f>
        <v>101.71312000000006</v>
      </c>
    </row>
    <row r="389" spans="1:16">
      <c r="A389" t="s">
        <v>6</v>
      </c>
      <c r="B389" s="1">
        <v>5</v>
      </c>
      <c r="C389">
        <v>90.948899999999995</v>
      </c>
      <c r="D389">
        <v>-0.57948200000000005</v>
      </c>
      <c r="E389">
        <v>145.131</v>
      </c>
      <c r="F389">
        <v>2.5731299999999999</v>
      </c>
      <c r="G389">
        <v>-0.157832</v>
      </c>
      <c r="H389">
        <v>30.992999999999999</v>
      </c>
      <c r="I389">
        <v>20</v>
      </c>
      <c r="K389">
        <f t="shared" si="45"/>
        <v>90.07</v>
      </c>
      <c r="N389">
        <f t="shared" si="46"/>
        <v>16.454079999999941</v>
      </c>
      <c r="O389">
        <f t="shared" si="47"/>
        <v>9.6667100000000232</v>
      </c>
      <c r="P389">
        <f t="shared" si="48"/>
        <v>101.76393999999999</v>
      </c>
    </row>
    <row r="390" spans="1:16">
      <c r="A390" t="s">
        <v>6</v>
      </c>
      <c r="B390" s="1">
        <v>6</v>
      </c>
      <c r="C390">
        <v>90.976500000000001</v>
      </c>
      <c r="D390">
        <v>-0.53934000000000004</v>
      </c>
      <c r="E390">
        <v>145.16499999999999</v>
      </c>
      <c r="F390">
        <v>2.57321</v>
      </c>
      <c r="G390">
        <v>-0.157468</v>
      </c>
      <c r="H390">
        <v>30.9983</v>
      </c>
      <c r="I390">
        <v>20</v>
      </c>
      <c r="K390">
        <f t="shared" si="45"/>
        <v>90.016999999999996</v>
      </c>
      <c r="N390">
        <f t="shared" si="46"/>
        <v>16.488499999999984</v>
      </c>
      <c r="O390">
        <f t="shared" si="47"/>
        <v>9.6912700000000029</v>
      </c>
      <c r="P390">
        <f t="shared" si="48"/>
        <v>101.71391</v>
      </c>
    </row>
    <row r="391" spans="1:16">
      <c r="A391" t="s">
        <v>6</v>
      </c>
      <c r="B391" s="1">
        <v>7</v>
      </c>
      <c r="C391">
        <v>90.744799999999998</v>
      </c>
      <c r="D391">
        <v>-0.17558699999999999</v>
      </c>
      <c r="E391">
        <v>144.63399999999999</v>
      </c>
      <c r="F391">
        <v>2.8088099999999998</v>
      </c>
      <c r="G391">
        <v>-0.51388599999999995</v>
      </c>
      <c r="H391">
        <v>34.838999999999999</v>
      </c>
      <c r="I391">
        <v>20</v>
      </c>
      <c r="K391">
        <f t="shared" si="45"/>
        <v>101.61000000000001</v>
      </c>
      <c r="N391">
        <f t="shared" si="46"/>
        <v>17.083339999999964</v>
      </c>
      <c r="O391">
        <f t="shared" si="47"/>
        <v>10.344880000000018</v>
      </c>
      <c r="P391">
        <f t="shared" si="48"/>
        <v>115.82917000000003</v>
      </c>
    </row>
    <row r="392" spans="1:16">
      <c r="A392" t="s">
        <v>6</v>
      </c>
      <c r="B392" s="1">
        <v>8</v>
      </c>
      <c r="C392">
        <v>90.778999999999996</v>
      </c>
      <c r="D392">
        <v>-0.116701</v>
      </c>
      <c r="E392">
        <v>144.64599999999999</v>
      </c>
      <c r="F392">
        <v>2.8111999999999999</v>
      </c>
      <c r="G392">
        <v>-0.51230500000000001</v>
      </c>
      <c r="H392">
        <v>34.8401</v>
      </c>
      <c r="I392">
        <v>20</v>
      </c>
      <c r="K392">
        <f t="shared" si="45"/>
        <v>101.59899999999999</v>
      </c>
      <c r="N392">
        <f t="shared" si="46"/>
        <v>17.128219999999974</v>
      </c>
      <c r="O392">
        <f t="shared" si="47"/>
        <v>10.378929999999997</v>
      </c>
      <c r="P392">
        <f t="shared" si="48"/>
        <v>115.82034999999996</v>
      </c>
    </row>
    <row r="393" spans="1:16">
      <c r="A393" t="s">
        <v>6</v>
      </c>
      <c r="B393" s="1">
        <v>9</v>
      </c>
      <c r="C393">
        <v>90.734700000000004</v>
      </c>
      <c r="D393">
        <v>-0.17083799999999999</v>
      </c>
      <c r="E393">
        <v>144.708</v>
      </c>
      <c r="F393">
        <v>2.8081999999999998</v>
      </c>
      <c r="G393">
        <v>-0.51287499999999997</v>
      </c>
      <c r="H393">
        <v>34.833300000000001</v>
      </c>
      <c r="I393">
        <v>20</v>
      </c>
      <c r="K393">
        <f t="shared" si="45"/>
        <v>101.66699999999997</v>
      </c>
      <c r="N393">
        <f t="shared" si="46"/>
        <v>17.116329999999952</v>
      </c>
      <c r="O393">
        <f t="shared" si="47"/>
        <v>10.337310000000002</v>
      </c>
      <c r="P393">
        <f t="shared" si="48"/>
        <v>115.89506999999998</v>
      </c>
    </row>
    <row r="394" spans="1:16">
      <c r="A394" t="s">
        <v>6</v>
      </c>
      <c r="B394" s="1">
        <v>10</v>
      </c>
      <c r="C394">
        <v>90.755300000000005</v>
      </c>
      <c r="D394">
        <v>6.8408300000000005E-2</v>
      </c>
      <c r="E394">
        <v>144.66499999999999</v>
      </c>
      <c r="F394">
        <v>3.39385</v>
      </c>
      <c r="G394">
        <v>-0.80154599999999998</v>
      </c>
      <c r="H394">
        <v>38.629899999999999</v>
      </c>
      <c r="I394">
        <v>20</v>
      </c>
      <c r="K394">
        <f t="shared" si="45"/>
        <v>113.70100000000002</v>
      </c>
      <c r="N394">
        <f t="shared" si="46"/>
        <v>18.807940000000052</v>
      </c>
      <c r="O394">
        <f t="shared" si="47"/>
        <v>11.789510000000007</v>
      </c>
      <c r="P394">
        <f t="shared" si="48"/>
        <v>127.98761999999999</v>
      </c>
    </row>
    <row r="395" spans="1:16">
      <c r="A395" t="s">
        <v>6</v>
      </c>
      <c r="B395" s="1">
        <v>11</v>
      </c>
      <c r="C395">
        <v>90.752600000000001</v>
      </c>
      <c r="D395">
        <v>8.6823300000000006E-2</v>
      </c>
      <c r="E395">
        <v>144.70400000000001</v>
      </c>
      <c r="F395">
        <v>3.39323</v>
      </c>
      <c r="G395">
        <v>-0.79951499999999998</v>
      </c>
      <c r="H395">
        <v>38.612900000000003</v>
      </c>
      <c r="I395">
        <v>20</v>
      </c>
      <c r="K395">
        <f t="shared" si="45"/>
        <v>113.87099999999998</v>
      </c>
      <c r="N395">
        <f t="shared" si="46"/>
        <v>18.794169999999951</v>
      </c>
      <c r="O395">
        <f t="shared" si="47"/>
        <v>11.788260000000008</v>
      </c>
      <c r="P395">
        <f t="shared" si="48"/>
        <v>128.15895</v>
      </c>
    </row>
    <row r="396" spans="1:16">
      <c r="A396" t="s">
        <v>6</v>
      </c>
      <c r="B396" s="1">
        <v>12</v>
      </c>
      <c r="C396">
        <v>90.748599999999996</v>
      </c>
      <c r="D396">
        <v>9.4338199999999997E-2</v>
      </c>
      <c r="E396">
        <v>144.67500000000001</v>
      </c>
      <c r="F396">
        <v>3.3935399999999998</v>
      </c>
      <c r="G396">
        <v>-0.79823</v>
      </c>
      <c r="H396">
        <v>38.609000000000002</v>
      </c>
      <c r="I396">
        <v>20</v>
      </c>
      <c r="K396">
        <f t="shared" si="45"/>
        <v>113.90999999999997</v>
      </c>
      <c r="N396">
        <f t="shared" si="46"/>
        <v>18.850600000000028</v>
      </c>
      <c r="O396">
        <f t="shared" si="47"/>
        <v>11.866709999999983</v>
      </c>
      <c r="P396">
        <f t="shared" si="48"/>
        <v>128.19322999999997</v>
      </c>
    </row>
    <row r="397" spans="1:16">
      <c r="A397" t="s">
        <v>6</v>
      </c>
      <c r="B397" s="1">
        <v>13</v>
      </c>
      <c r="C397">
        <v>90.701499999999996</v>
      </c>
      <c r="D397">
        <v>6.1460800000000003E-2</v>
      </c>
      <c r="E397">
        <v>145.57599999999999</v>
      </c>
      <c r="F397">
        <v>4.7493699999999999</v>
      </c>
      <c r="G397">
        <v>-0.79542599999999997</v>
      </c>
      <c r="H397">
        <v>42.580500000000001</v>
      </c>
      <c r="I397">
        <v>20</v>
      </c>
      <c r="K397">
        <f t="shared" si="45"/>
        <v>124.19499999999999</v>
      </c>
      <c r="N397">
        <f t="shared" si="46"/>
        <v>30.557199999999973</v>
      </c>
      <c r="O397">
        <f t="shared" si="47"/>
        <v>16.730969999999985</v>
      </c>
      <c r="P397">
        <f t="shared" si="48"/>
        <v>141.99884000000003</v>
      </c>
    </row>
    <row r="398" spans="1:16">
      <c r="A398" t="s">
        <v>6</v>
      </c>
      <c r="B398" s="1">
        <v>14</v>
      </c>
      <c r="C398">
        <v>90.702100000000002</v>
      </c>
      <c r="D398">
        <v>0.14787800000000001</v>
      </c>
      <c r="E398">
        <v>145.57499999999999</v>
      </c>
      <c r="F398">
        <v>4.7462900000000001</v>
      </c>
      <c r="G398">
        <v>-0.79632599999999998</v>
      </c>
      <c r="H398">
        <v>42.566899999999997</v>
      </c>
      <c r="I398">
        <v>20</v>
      </c>
      <c r="K398">
        <f t="shared" si="45"/>
        <v>124.33100000000002</v>
      </c>
      <c r="N398">
        <f t="shared" si="46"/>
        <v>30.565960000000032</v>
      </c>
      <c r="O398">
        <f t="shared" si="47"/>
        <v>16.762500000000017</v>
      </c>
      <c r="P398">
        <f t="shared" si="48"/>
        <v>142.11354000000006</v>
      </c>
    </row>
    <row r="399" spans="1:16">
      <c r="A399" t="s">
        <v>6</v>
      </c>
      <c r="B399" s="1">
        <v>15</v>
      </c>
      <c r="C399">
        <v>90.573099999999997</v>
      </c>
      <c r="D399">
        <v>-6.63995E-2</v>
      </c>
      <c r="E399">
        <v>143.46299999999999</v>
      </c>
      <c r="F399">
        <v>3.3559000000000001</v>
      </c>
      <c r="G399">
        <v>-1.3185800000000001</v>
      </c>
      <c r="H399">
        <v>46.076799999999999</v>
      </c>
      <c r="I399">
        <v>20</v>
      </c>
      <c r="K399">
        <f t="shared" si="45"/>
        <v>139.23200000000003</v>
      </c>
      <c r="N399">
        <f t="shared" si="46"/>
        <v>16.527650000000023</v>
      </c>
      <c r="O399">
        <f t="shared" si="47"/>
        <v>15.586180000000013</v>
      </c>
      <c r="P399">
        <f t="shared" si="48"/>
        <v>153.45251000000002</v>
      </c>
    </row>
    <row r="400" spans="1:16">
      <c r="A400" t="s">
        <v>6</v>
      </c>
      <c r="B400" s="1">
        <v>16</v>
      </c>
      <c r="C400">
        <v>90.606300000000005</v>
      </c>
      <c r="D400">
        <v>-3.6184099999999997E-2</v>
      </c>
      <c r="E400">
        <v>143.42099999999999</v>
      </c>
      <c r="F400">
        <v>3.3557700000000001</v>
      </c>
      <c r="G400">
        <v>-1.3195399999999999</v>
      </c>
      <c r="H400">
        <v>46.064599999999999</v>
      </c>
      <c r="I400">
        <v>20</v>
      </c>
      <c r="K400">
        <f t="shared" si="45"/>
        <v>139.35400000000004</v>
      </c>
      <c r="N400">
        <f t="shared" si="46"/>
        <v>16.448029999999953</v>
      </c>
      <c r="O400">
        <f t="shared" si="47"/>
        <v>15.533749999999998</v>
      </c>
      <c r="P400">
        <f t="shared" si="48"/>
        <v>153.59017000000006</v>
      </c>
    </row>
    <row r="401" spans="1:16">
      <c r="A401" t="s">
        <v>6</v>
      </c>
      <c r="B401" s="1">
        <v>17</v>
      </c>
      <c r="C401">
        <v>90.509500000000003</v>
      </c>
      <c r="D401">
        <v>3.4196800000000001</v>
      </c>
      <c r="E401">
        <v>-135.63499999999999</v>
      </c>
      <c r="F401">
        <v>3.3069799999999998</v>
      </c>
      <c r="G401">
        <v>-1.86511</v>
      </c>
      <c r="H401">
        <v>53.518799999999999</v>
      </c>
      <c r="I401">
        <v>20</v>
      </c>
      <c r="K401">
        <f t="shared" si="45"/>
        <v>164.81200000000001</v>
      </c>
      <c r="N401">
        <f t="shared" si="46"/>
        <v>22.750189999999989</v>
      </c>
      <c r="O401">
        <f t="shared" si="47"/>
        <v>18.449380000000019</v>
      </c>
      <c r="P401">
        <f t="shared" si="48"/>
        <v>176.75603999999998</v>
      </c>
    </row>
    <row r="402" spans="1:16">
      <c r="A402" t="s">
        <v>6</v>
      </c>
      <c r="B402" s="1">
        <v>18</v>
      </c>
      <c r="C402">
        <v>90.538700000000006</v>
      </c>
      <c r="D402">
        <v>3.3532899999999999</v>
      </c>
      <c r="E402">
        <v>-135.59</v>
      </c>
      <c r="F402">
        <v>3.3066599999999999</v>
      </c>
      <c r="G402">
        <v>-1.8660699999999999</v>
      </c>
      <c r="H402">
        <v>53.5169</v>
      </c>
      <c r="I402">
        <v>20</v>
      </c>
      <c r="K402">
        <f t="shared" si="45"/>
        <v>164.83100000000002</v>
      </c>
      <c r="N402">
        <f t="shared" si="46"/>
        <v>22.831119999999949</v>
      </c>
      <c r="O402">
        <f t="shared" si="47"/>
        <v>18.383640000000014</v>
      </c>
      <c r="P402">
        <f t="shared" si="48"/>
        <v>176.79028000000005</v>
      </c>
    </row>
    <row r="403" spans="1:16">
      <c r="A403" t="s">
        <v>6</v>
      </c>
      <c r="B403" s="1">
        <v>19</v>
      </c>
      <c r="C403">
        <v>90.758600000000001</v>
      </c>
      <c r="D403">
        <v>1.6478600000000001</v>
      </c>
      <c r="E403">
        <v>141.98500000000001</v>
      </c>
      <c r="F403">
        <v>3.4340799999999998</v>
      </c>
      <c r="G403">
        <v>-2.4062399999999999</v>
      </c>
      <c r="H403">
        <v>61.133000000000003</v>
      </c>
      <c r="I403">
        <v>20</v>
      </c>
      <c r="K403">
        <f t="shared" si="45"/>
        <v>188.66999999999996</v>
      </c>
      <c r="N403">
        <f t="shared" si="46"/>
        <v>31.980060000000037</v>
      </c>
      <c r="O403">
        <f t="shared" si="47"/>
        <v>22.063700000000011</v>
      </c>
      <c r="P403">
        <f t="shared" si="48"/>
        <v>202.45920999999998</v>
      </c>
    </row>
    <row r="404" spans="1:16">
      <c r="A404" t="s">
        <v>6</v>
      </c>
      <c r="B404" s="1">
        <v>20</v>
      </c>
      <c r="C404">
        <v>90.745800000000003</v>
      </c>
      <c r="D404">
        <v>1.6102399999999999</v>
      </c>
      <c r="E404">
        <v>141.923</v>
      </c>
      <c r="F404">
        <v>3.43675</v>
      </c>
      <c r="G404">
        <v>-2.4060700000000002</v>
      </c>
      <c r="H404">
        <v>61.140500000000003</v>
      </c>
      <c r="I404">
        <v>20</v>
      </c>
      <c r="K404">
        <f t="shared" si="45"/>
        <v>188.59500000000003</v>
      </c>
      <c r="N404">
        <f t="shared" si="46"/>
        <v>32.020550000000007</v>
      </c>
      <c r="O404">
        <f t="shared" si="47"/>
        <v>22.067110000000014</v>
      </c>
      <c r="P404">
        <f t="shared" si="48"/>
        <v>202.35802999999999</v>
      </c>
    </row>
    <row r="405" spans="1:16">
      <c r="A405" t="s">
        <v>6</v>
      </c>
      <c r="B405" s="1">
        <v>21</v>
      </c>
      <c r="C405">
        <v>90.817300000000003</v>
      </c>
      <c r="D405">
        <v>2.0866899999999999</v>
      </c>
      <c r="E405">
        <v>141.376</v>
      </c>
      <c r="F405">
        <v>3.2363400000000002</v>
      </c>
      <c r="G405">
        <v>-3.0740400000000001</v>
      </c>
      <c r="H405">
        <v>68.397099999999995</v>
      </c>
      <c r="I405">
        <v>20</v>
      </c>
      <c r="K405">
        <f t="shared" si="45"/>
        <v>216.029</v>
      </c>
      <c r="N405">
        <f t="shared" si="46"/>
        <v>30.582919999999987</v>
      </c>
      <c r="O405">
        <f t="shared" si="47"/>
        <v>24.113429999999994</v>
      </c>
      <c r="P405">
        <f t="shared" si="48"/>
        <v>227.97008000000005</v>
      </c>
    </row>
    <row r="406" spans="1:16">
      <c r="A406" t="s">
        <v>6</v>
      </c>
      <c r="B406" s="1">
        <v>22</v>
      </c>
      <c r="C406">
        <v>90.872500000000002</v>
      </c>
      <c r="D406">
        <v>2.1587000000000001</v>
      </c>
      <c r="E406">
        <v>141.33199999999999</v>
      </c>
      <c r="F406">
        <v>3.23874</v>
      </c>
      <c r="G406">
        <v>-3.0752799999999998</v>
      </c>
      <c r="H406">
        <v>68.402299999999997</v>
      </c>
      <c r="I406">
        <v>20</v>
      </c>
      <c r="K406">
        <f t="shared" si="45"/>
        <v>215.97700000000009</v>
      </c>
      <c r="N406">
        <f t="shared" si="46"/>
        <v>30.955200000000033</v>
      </c>
      <c r="O406">
        <f t="shared" si="47"/>
        <v>24.331340000000012</v>
      </c>
      <c r="P406">
        <f t="shared" si="48"/>
        <v>227.83669000000009</v>
      </c>
    </row>
    <row r="407" spans="1:16">
      <c r="A407" t="s">
        <v>6</v>
      </c>
      <c r="B407" s="1">
        <v>23</v>
      </c>
      <c r="C407">
        <v>90.918499999999995</v>
      </c>
      <c r="D407">
        <v>2.36869</v>
      </c>
      <c r="E407">
        <v>-136.47</v>
      </c>
      <c r="F407">
        <v>3.4303900000000001</v>
      </c>
      <c r="G407">
        <v>-3.6023499999999999</v>
      </c>
      <c r="H407">
        <v>77.099299999999999</v>
      </c>
      <c r="I407">
        <v>20</v>
      </c>
      <c r="K407">
        <f t="shared" si="45"/>
        <v>229.00700000000006</v>
      </c>
      <c r="N407">
        <f t="shared" si="46"/>
        <v>40.55415000000005</v>
      </c>
      <c r="O407">
        <f t="shared" si="47"/>
        <v>27.855670000000003</v>
      </c>
      <c r="P407">
        <f t="shared" si="48"/>
        <v>243.8769400000001</v>
      </c>
    </row>
    <row r="408" spans="1:16">
      <c r="A408" t="s">
        <v>6</v>
      </c>
      <c r="B408" s="1">
        <v>24</v>
      </c>
      <c r="C408">
        <v>91.020899999999997</v>
      </c>
      <c r="D408">
        <v>2.3035100000000002</v>
      </c>
      <c r="E408">
        <v>-136.411</v>
      </c>
      <c r="F408">
        <v>3.4307300000000001</v>
      </c>
      <c r="G408">
        <v>-3.5997499999999998</v>
      </c>
      <c r="H408">
        <v>77.069400000000002</v>
      </c>
      <c r="I408">
        <v>20</v>
      </c>
      <c r="K408">
        <f t="shared" si="45"/>
        <v>229.30600000000004</v>
      </c>
      <c r="N408">
        <f t="shared" si="46"/>
        <v>40.321390000000008</v>
      </c>
      <c r="O408">
        <f t="shared" si="47"/>
        <v>27.875429999999994</v>
      </c>
      <c r="P408">
        <f t="shared" si="48"/>
        <v>244.24795000000006</v>
      </c>
    </row>
    <row r="409" spans="1:16">
      <c r="A409" t="s">
        <v>6</v>
      </c>
      <c r="B409" s="1">
        <v>25</v>
      </c>
      <c r="C409">
        <v>90.674099999999996</v>
      </c>
      <c r="D409">
        <v>5.8306899999999997</v>
      </c>
      <c r="E409">
        <v>-136.71100000000001</v>
      </c>
      <c r="F409">
        <v>3.4285199999999998</v>
      </c>
      <c r="G409">
        <v>-4.2624399999999998</v>
      </c>
      <c r="H409">
        <v>84.991399999999999</v>
      </c>
      <c r="I409">
        <v>20</v>
      </c>
      <c r="K409">
        <f t="shared" si="45"/>
        <v>250.08600000000001</v>
      </c>
      <c r="N409">
        <f t="shared" si="46"/>
        <v>41.732839999999975</v>
      </c>
      <c r="O409">
        <f t="shared" si="47"/>
        <v>30.967910000000018</v>
      </c>
      <c r="P409">
        <f t="shared" si="48"/>
        <v>264.74122000000011</v>
      </c>
    </row>
    <row r="410" spans="1:16">
      <c r="A410" t="s">
        <v>6</v>
      </c>
      <c r="B410" s="1">
        <v>26</v>
      </c>
      <c r="C410">
        <v>90.728200000000001</v>
      </c>
      <c r="D410">
        <v>5.6806200000000002</v>
      </c>
      <c r="E410">
        <v>-136.679</v>
      </c>
      <c r="F410">
        <v>3.4286400000000001</v>
      </c>
      <c r="G410">
        <v>-4.2597500000000004</v>
      </c>
      <c r="H410">
        <v>85.016599999999997</v>
      </c>
      <c r="I410">
        <v>20</v>
      </c>
      <c r="K410">
        <f t="shared" si="45"/>
        <v>249.83400000000006</v>
      </c>
      <c r="N410">
        <f t="shared" si="46"/>
        <v>41.872459999999975</v>
      </c>
      <c r="O410">
        <f t="shared" si="47"/>
        <v>31.035699999999991</v>
      </c>
      <c r="P410">
        <f t="shared" si="48"/>
        <v>264.37162000000012</v>
      </c>
    </row>
    <row r="411" spans="1:16">
      <c r="A411" t="s">
        <v>6</v>
      </c>
      <c r="B411" s="1">
        <v>27</v>
      </c>
      <c r="C411">
        <v>91.083200000000005</v>
      </c>
      <c r="D411">
        <v>2.7601399999999998</v>
      </c>
      <c r="E411">
        <v>-136.166</v>
      </c>
      <c r="F411">
        <v>4.1200299999999999</v>
      </c>
      <c r="G411">
        <v>-4.9619499999999999</v>
      </c>
      <c r="H411">
        <v>92.148600000000002</v>
      </c>
      <c r="I411">
        <v>20</v>
      </c>
      <c r="K411">
        <f t="shared" si="45"/>
        <v>278.51400000000001</v>
      </c>
      <c r="N411">
        <f t="shared" si="46"/>
        <v>43.575460000000049</v>
      </c>
      <c r="O411">
        <f t="shared" si="47"/>
        <v>32.58372</v>
      </c>
      <c r="P411">
        <f t="shared" si="48"/>
        <v>291.22655999999995</v>
      </c>
    </row>
    <row r="412" spans="1:16">
      <c r="A412" t="s">
        <v>6</v>
      </c>
      <c r="B412" s="1">
        <v>28</v>
      </c>
      <c r="C412">
        <v>91.377099999999999</v>
      </c>
      <c r="D412">
        <v>2.4077099999999998</v>
      </c>
      <c r="E412">
        <v>-136.22399999999999</v>
      </c>
      <c r="F412">
        <v>4.1274899999999999</v>
      </c>
      <c r="G412">
        <v>-4.9656099999999999</v>
      </c>
      <c r="H412">
        <v>92.159700000000001</v>
      </c>
      <c r="I412">
        <v>20</v>
      </c>
      <c r="K412">
        <f t="shared" si="45"/>
        <v>278.40300000000002</v>
      </c>
      <c r="N412">
        <f t="shared" si="46"/>
        <v>43.788990000000013</v>
      </c>
      <c r="O412">
        <f t="shared" si="47"/>
        <v>32.618390000000005</v>
      </c>
      <c r="P412">
        <f t="shared" si="48"/>
        <v>291.13492999999994</v>
      </c>
    </row>
    <row r="413" spans="1:16">
      <c r="A413" t="s">
        <v>6</v>
      </c>
      <c r="B413" s="1">
        <v>29</v>
      </c>
      <c r="C413">
        <v>91.290499999999994</v>
      </c>
      <c r="D413">
        <v>-1.84219</v>
      </c>
      <c r="E413">
        <v>-134.70699999999999</v>
      </c>
      <c r="F413">
        <v>7.21021</v>
      </c>
      <c r="G413">
        <v>6.9229799999999999</v>
      </c>
      <c r="H413">
        <v>100.61</v>
      </c>
      <c r="I413">
        <v>20</v>
      </c>
      <c r="K413">
        <f t="shared" si="45"/>
        <v>293.89999999999998</v>
      </c>
      <c r="N413">
        <f t="shared" si="46"/>
        <v>73.389150000000029</v>
      </c>
      <c r="O413">
        <f t="shared" si="47"/>
        <v>159.92770000000002</v>
      </c>
      <c r="P413">
        <f t="shared" si="48"/>
        <v>303.1041899999999</v>
      </c>
    </row>
    <row r="414" spans="1:16">
      <c r="A414" t="s">
        <v>6</v>
      </c>
      <c r="B414" s="1">
        <v>30</v>
      </c>
      <c r="C414">
        <v>91.3262</v>
      </c>
      <c r="D414">
        <v>-1.67763</v>
      </c>
      <c r="E414">
        <v>-134.63999999999999</v>
      </c>
      <c r="F414">
        <v>7.2017499999999997</v>
      </c>
      <c r="G414">
        <v>6.91411</v>
      </c>
      <c r="H414">
        <v>100.48</v>
      </c>
      <c r="I414">
        <v>20</v>
      </c>
      <c r="K414">
        <f t="shared" si="45"/>
        <v>295.19999999999993</v>
      </c>
      <c r="N414">
        <f t="shared" si="46"/>
        <v>73.322870000000037</v>
      </c>
      <c r="O414">
        <f t="shared" si="47"/>
        <v>159.95474000000002</v>
      </c>
      <c r="P414">
        <f t="shared" si="48"/>
        <v>304.36996999999985</v>
      </c>
    </row>
    <row r="415" spans="1:16">
      <c r="A415" t="s">
        <v>6</v>
      </c>
      <c r="B415" s="1">
        <v>31</v>
      </c>
      <c r="C415">
        <v>91.463099999999997</v>
      </c>
      <c r="D415">
        <v>-4.5596500000000004</v>
      </c>
      <c r="E415">
        <v>-133.84299999999999</v>
      </c>
      <c r="F415">
        <v>7.3076299999999996</v>
      </c>
      <c r="G415">
        <v>7.4778200000000004</v>
      </c>
      <c r="H415">
        <v>106.95</v>
      </c>
      <c r="I415">
        <v>20</v>
      </c>
      <c r="K415">
        <f t="shared" si="45"/>
        <v>330.5</v>
      </c>
    </row>
    <row r="416" spans="1:16">
      <c r="A416" t="s">
        <v>6</v>
      </c>
      <c r="B416" s="1">
        <v>32</v>
      </c>
      <c r="C416">
        <v>91.691500000000005</v>
      </c>
      <c r="D416">
        <v>-4.8816600000000001</v>
      </c>
      <c r="E416">
        <v>-133.905</v>
      </c>
      <c r="F416">
        <v>7.3059399999999997</v>
      </c>
      <c r="G416">
        <v>7.4737400000000003</v>
      </c>
      <c r="H416">
        <v>106.85599999999999</v>
      </c>
      <c r="I416">
        <v>20</v>
      </c>
      <c r="K416">
        <f t="shared" si="45"/>
        <v>331.44000000000005</v>
      </c>
      <c r="N416">
        <f t="shared" si="46"/>
        <v>67.229519999999994</v>
      </c>
      <c r="O416">
        <f t="shared" si="47"/>
        <v>175.62031999999999</v>
      </c>
      <c r="P416">
        <f t="shared" ref="P416:P418" si="49">ABS(E177-(H416*10))</f>
        <v>346.17000000000007</v>
      </c>
    </row>
    <row r="417" spans="1:18">
      <c r="A417" t="s">
        <v>6</v>
      </c>
      <c r="B417" s="1">
        <v>33</v>
      </c>
      <c r="C417">
        <v>90.382599999999996</v>
      </c>
      <c r="D417">
        <v>-2.0606599999999999</v>
      </c>
      <c r="E417">
        <v>-135.221</v>
      </c>
      <c r="F417">
        <v>8.38626</v>
      </c>
      <c r="G417">
        <v>7.6479900000000001</v>
      </c>
      <c r="H417">
        <v>115.473</v>
      </c>
      <c r="I417">
        <v>20</v>
      </c>
      <c r="K417">
        <f t="shared" si="45"/>
        <v>345.27</v>
      </c>
    </row>
    <row r="418" spans="1:18">
      <c r="A418" t="s">
        <v>6</v>
      </c>
      <c r="B418" s="1">
        <v>34</v>
      </c>
      <c r="C418">
        <v>90.716700000000003</v>
      </c>
      <c r="D418">
        <v>-2.74627</v>
      </c>
      <c r="E418">
        <v>-135.024</v>
      </c>
      <c r="F418">
        <v>8.3857499999999998</v>
      </c>
      <c r="G418">
        <v>7.6561199999999996</v>
      </c>
      <c r="H418">
        <v>115.471</v>
      </c>
      <c r="I418">
        <v>20</v>
      </c>
      <c r="K418">
        <f t="shared" si="45"/>
        <v>345.28999999999996</v>
      </c>
      <c r="N418">
        <f t="shared" si="46"/>
        <v>79.422020000000018</v>
      </c>
      <c r="O418">
        <f t="shared" si="47"/>
        <v>186.24767</v>
      </c>
      <c r="P418">
        <f t="shared" si="49"/>
        <v>356.96339999999987</v>
      </c>
    </row>
    <row r="420" spans="1:18">
      <c r="A420" t="s">
        <v>40</v>
      </c>
    </row>
    <row r="421" spans="1:18">
      <c r="F421" t="s">
        <v>16</v>
      </c>
      <c r="G421" t="s">
        <v>17</v>
      </c>
      <c r="H421" t="s">
        <v>18</v>
      </c>
    </row>
    <row r="422" spans="1:18">
      <c r="B422" s="1">
        <v>1</v>
      </c>
      <c r="C422">
        <v>91.111800000000002</v>
      </c>
      <c r="D422">
        <v>-2.5</v>
      </c>
      <c r="E422">
        <v>178.95099999999999</v>
      </c>
      <c r="F422">
        <v>1.1725000000000001</v>
      </c>
      <c r="G422">
        <v>-0.101045</v>
      </c>
      <c r="H422">
        <v>36.150700000000001</v>
      </c>
      <c r="K422">
        <f>ABS(J146-H422*10)</f>
        <v>11.507000000000005</v>
      </c>
    </row>
    <row r="423" spans="1:18">
      <c r="B423" s="1">
        <v>2</v>
      </c>
      <c r="C423">
        <v>91.115099999999998</v>
      </c>
      <c r="D423">
        <v>-2.1052200000000001</v>
      </c>
      <c r="E423">
        <v>179.07900000000001</v>
      </c>
      <c r="F423">
        <v>1.1709499999999999</v>
      </c>
      <c r="G423">
        <v>-9.7244300000000006E-2</v>
      </c>
      <c r="H423">
        <v>36.135800000000003</v>
      </c>
      <c r="K423">
        <f t="shared" ref="K423:K455" si="50">ABS(J147-H423*10)</f>
        <v>11.358000000000061</v>
      </c>
    </row>
    <row r="424" spans="1:18">
      <c r="B424" s="1">
        <v>3</v>
      </c>
      <c r="C424">
        <v>91.134</v>
      </c>
      <c r="D424">
        <v>-1.97438</v>
      </c>
      <c r="E424">
        <v>179.19399999999999</v>
      </c>
      <c r="F424">
        <v>1.17065</v>
      </c>
      <c r="G424">
        <v>-9.5502799999999999E-2</v>
      </c>
      <c r="H424">
        <v>36.135300000000001</v>
      </c>
      <c r="K424">
        <f t="shared" si="50"/>
        <v>11.353000000000009</v>
      </c>
      <c r="N424">
        <f>ABS(575-C148-(F424*10))</f>
        <v>6.5262800000000372</v>
      </c>
      <c r="O424">
        <f>ABS(175-(D148-(G424*10)))</f>
        <v>6.30619200000001</v>
      </c>
      <c r="P424">
        <f>ABS(E148-(H424*10))</f>
        <v>35.27145999999999</v>
      </c>
      <c r="R424" t="s">
        <v>44</v>
      </c>
    </row>
    <row r="425" spans="1:18">
      <c r="B425" s="1">
        <v>4</v>
      </c>
      <c r="C425">
        <v>91.238</v>
      </c>
      <c r="D425">
        <v>-0.87160899999999997</v>
      </c>
      <c r="E425">
        <v>179.137</v>
      </c>
      <c r="F425">
        <v>2.21441</v>
      </c>
      <c r="G425">
        <v>-0.41924800000000001</v>
      </c>
      <c r="H425">
        <v>41.082999999999998</v>
      </c>
      <c r="K425">
        <f t="shared" si="50"/>
        <v>10.829999999999984</v>
      </c>
      <c r="N425">
        <f t="shared" ref="N425:N455" si="51">ABS(575-C149-(F425*10))</f>
        <v>12.836479999999959</v>
      </c>
      <c r="O425">
        <f t="shared" ref="O425:O455" si="52">ABS(175-(D149-(G425*10)))</f>
        <v>7.1080900000000042</v>
      </c>
      <c r="P425">
        <f t="shared" ref="P425:P455" si="53">ABS(E149-(H425*10))</f>
        <v>0.85812000000004218</v>
      </c>
    </row>
    <row r="426" spans="1:18">
      <c r="B426" s="1">
        <v>5</v>
      </c>
      <c r="C426">
        <v>91.2316</v>
      </c>
      <c r="D426">
        <v>-0.78986599999999996</v>
      </c>
      <c r="E426">
        <v>179.012</v>
      </c>
      <c r="F426">
        <v>2.2166899999999998</v>
      </c>
      <c r="G426">
        <v>-0.41820099999999999</v>
      </c>
      <c r="H426">
        <v>41.084899999999998</v>
      </c>
      <c r="K426">
        <f t="shared" si="50"/>
        <v>10.84899999999999</v>
      </c>
      <c r="N426">
        <f t="shared" si="51"/>
        <v>12.889679999999942</v>
      </c>
      <c r="O426">
        <f t="shared" si="52"/>
        <v>7.0630200000000229</v>
      </c>
      <c r="P426">
        <f t="shared" si="53"/>
        <v>0.84494000000000824</v>
      </c>
    </row>
    <row r="427" spans="1:18">
      <c r="B427" s="1">
        <v>6</v>
      </c>
      <c r="C427">
        <v>91.253200000000007</v>
      </c>
      <c r="D427">
        <v>-0.79664999999999997</v>
      </c>
      <c r="E427">
        <v>179.09</v>
      </c>
      <c r="F427">
        <v>2.21563</v>
      </c>
      <c r="G427">
        <v>-0.41840899999999998</v>
      </c>
      <c r="H427">
        <v>41.083199999999998</v>
      </c>
      <c r="K427">
        <f t="shared" si="50"/>
        <v>10.831999999999994</v>
      </c>
      <c r="N427">
        <f t="shared" si="51"/>
        <v>12.912699999999987</v>
      </c>
      <c r="O427">
        <f t="shared" si="52"/>
        <v>7.081860000000006</v>
      </c>
      <c r="P427">
        <f t="shared" si="53"/>
        <v>0.86491000000000895</v>
      </c>
    </row>
    <row r="428" spans="1:18">
      <c r="B428" s="1">
        <v>7</v>
      </c>
      <c r="C428">
        <v>91.153999999999996</v>
      </c>
      <c r="D428">
        <v>-2.5628000000000002</v>
      </c>
      <c r="E428">
        <v>-179.83099999999999</v>
      </c>
      <c r="F428">
        <v>2.4757400000000001</v>
      </c>
      <c r="G428">
        <v>-0.82182299999999997</v>
      </c>
      <c r="H428">
        <v>46.309699999999999</v>
      </c>
      <c r="K428">
        <f t="shared" si="50"/>
        <v>13.09699999999998</v>
      </c>
      <c r="N428">
        <f t="shared" si="51"/>
        <v>13.752639999999968</v>
      </c>
      <c r="O428">
        <f t="shared" si="52"/>
        <v>7.2655100000000061</v>
      </c>
      <c r="P428">
        <f t="shared" si="53"/>
        <v>1.1221700000000396</v>
      </c>
    </row>
    <row r="429" spans="1:18">
      <c r="B429" s="1">
        <v>8</v>
      </c>
      <c r="C429">
        <v>91.160700000000006</v>
      </c>
      <c r="D429">
        <v>-2.0236000000000001</v>
      </c>
      <c r="E429">
        <v>-179.76400000000001</v>
      </c>
      <c r="F429">
        <v>2.4787699999999999</v>
      </c>
      <c r="G429">
        <v>-0.81616599999999995</v>
      </c>
      <c r="H429">
        <v>46.321100000000001</v>
      </c>
      <c r="K429">
        <f t="shared" si="50"/>
        <v>13.211000000000013</v>
      </c>
      <c r="N429">
        <f t="shared" si="51"/>
        <v>13.803919999999977</v>
      </c>
      <c r="O429">
        <f t="shared" si="52"/>
        <v>7.3403199999999913</v>
      </c>
      <c r="P429">
        <f t="shared" si="53"/>
        <v>1.0103499999999599</v>
      </c>
    </row>
    <row r="430" spans="1:18">
      <c r="B430" s="1">
        <v>9</v>
      </c>
      <c r="C430">
        <v>91.1404</v>
      </c>
      <c r="D430">
        <v>-2.5707399999999998</v>
      </c>
      <c r="E430">
        <v>-179.84800000000001</v>
      </c>
      <c r="F430">
        <v>2.4742700000000002</v>
      </c>
      <c r="G430">
        <v>-0.82042199999999998</v>
      </c>
      <c r="H430">
        <v>46.278199999999998</v>
      </c>
      <c r="K430">
        <f t="shared" si="50"/>
        <v>12.781999999999982</v>
      </c>
      <c r="N430">
        <f t="shared" si="51"/>
        <v>13.777029999999957</v>
      </c>
      <c r="O430">
        <f t="shared" si="52"/>
        <v>7.2618400000000065</v>
      </c>
      <c r="P430">
        <f t="shared" si="53"/>
        <v>1.4460700000000202</v>
      </c>
    </row>
    <row r="431" spans="1:18">
      <c r="B431" s="1">
        <v>10</v>
      </c>
      <c r="C431">
        <v>91.168599999999998</v>
      </c>
      <c r="D431">
        <v>-2.1745399999999999</v>
      </c>
      <c r="E431">
        <v>178.99600000000001</v>
      </c>
      <c r="F431">
        <v>3.2120600000000001</v>
      </c>
      <c r="G431">
        <v>-1.1347700000000001</v>
      </c>
      <c r="H431">
        <v>51.4191</v>
      </c>
      <c r="K431">
        <f t="shared" si="50"/>
        <v>14.191000000000031</v>
      </c>
      <c r="N431">
        <f t="shared" si="51"/>
        <v>16.990040000000057</v>
      </c>
      <c r="O431">
        <f t="shared" si="52"/>
        <v>8.4572699999999941</v>
      </c>
      <c r="P431">
        <f t="shared" si="53"/>
        <v>9.5619999999939864E-2</v>
      </c>
    </row>
    <row r="432" spans="1:18">
      <c r="B432" s="1">
        <v>11</v>
      </c>
      <c r="C432">
        <v>91.169799999999995</v>
      </c>
      <c r="D432">
        <v>-2.4567199999999998</v>
      </c>
      <c r="E432">
        <v>179.04900000000001</v>
      </c>
      <c r="F432">
        <v>3.2098499999999999</v>
      </c>
      <c r="G432">
        <v>-1.13462</v>
      </c>
      <c r="H432">
        <v>51.374699999999997</v>
      </c>
      <c r="K432">
        <f t="shared" si="50"/>
        <v>13.746999999999957</v>
      </c>
      <c r="N432">
        <f t="shared" si="51"/>
        <v>16.960369999999955</v>
      </c>
      <c r="O432">
        <f t="shared" si="52"/>
        <v>8.4372099999999932</v>
      </c>
      <c r="P432">
        <f t="shared" si="53"/>
        <v>0.54095000000006621</v>
      </c>
    </row>
    <row r="433" spans="2:16">
      <c r="B433" s="1">
        <v>12</v>
      </c>
      <c r="C433">
        <v>91.164400000000001</v>
      </c>
      <c r="D433">
        <v>-2.3727800000000001</v>
      </c>
      <c r="E433">
        <v>179.14</v>
      </c>
      <c r="F433">
        <v>3.2103600000000001</v>
      </c>
      <c r="G433">
        <v>-1.1330100000000001</v>
      </c>
      <c r="H433">
        <v>51.385199999999998</v>
      </c>
      <c r="K433">
        <f t="shared" si="50"/>
        <v>13.851999999999975</v>
      </c>
      <c r="N433">
        <f t="shared" si="51"/>
        <v>17.018800000000027</v>
      </c>
      <c r="O433">
        <f t="shared" si="52"/>
        <v>8.5189100000000053</v>
      </c>
      <c r="P433">
        <f t="shared" si="53"/>
        <v>0.43123000000002776</v>
      </c>
    </row>
    <row r="434" spans="2:16">
      <c r="B434" s="1">
        <v>13</v>
      </c>
      <c r="C434">
        <v>91.072999999999993</v>
      </c>
      <c r="D434">
        <v>-0.87842500000000001</v>
      </c>
      <c r="E434">
        <v>179.904</v>
      </c>
      <c r="F434">
        <v>4.9592000000000001</v>
      </c>
      <c r="G434">
        <v>-1.15208</v>
      </c>
      <c r="H434">
        <v>56.867400000000004</v>
      </c>
      <c r="K434">
        <f t="shared" si="50"/>
        <v>18.673999999999978</v>
      </c>
      <c r="N434">
        <f t="shared" si="51"/>
        <v>32.655499999999975</v>
      </c>
      <c r="O434">
        <f t="shared" si="52"/>
        <v>13.164429999999982</v>
      </c>
      <c r="P434">
        <f t="shared" si="53"/>
        <v>0.87015999999994165</v>
      </c>
    </row>
    <row r="435" spans="2:16">
      <c r="B435" s="1">
        <v>14</v>
      </c>
      <c r="C435">
        <v>91.048299999999998</v>
      </c>
      <c r="D435">
        <v>-0.572322</v>
      </c>
      <c r="E435">
        <v>-179.79400000000001</v>
      </c>
      <c r="F435">
        <v>4.9548500000000004</v>
      </c>
      <c r="G435">
        <v>-1.1515899999999999</v>
      </c>
      <c r="H435">
        <v>56.869700000000002</v>
      </c>
      <c r="K435">
        <f t="shared" si="50"/>
        <v>18.697000000000003</v>
      </c>
      <c r="N435">
        <f t="shared" si="51"/>
        <v>32.651560000000032</v>
      </c>
      <c r="O435">
        <f t="shared" si="52"/>
        <v>13.20986000000002</v>
      </c>
      <c r="P435">
        <f t="shared" si="53"/>
        <v>0.91445999999996275</v>
      </c>
    </row>
    <row r="436" spans="2:16">
      <c r="B436" s="1">
        <v>15</v>
      </c>
      <c r="C436">
        <v>91.140100000000004</v>
      </c>
      <c r="D436">
        <v>-4.3819999999999997</v>
      </c>
      <c r="E436">
        <v>178.47200000000001</v>
      </c>
      <c r="F436">
        <v>3.04474</v>
      </c>
      <c r="G436">
        <v>-1.71993</v>
      </c>
      <c r="H436">
        <v>61.430199999999999</v>
      </c>
      <c r="K436">
        <f t="shared" si="50"/>
        <v>14.302000000000021</v>
      </c>
      <c r="N436">
        <f t="shared" si="51"/>
        <v>13.416050000000027</v>
      </c>
      <c r="O436">
        <f t="shared" si="52"/>
        <v>11.57268000000002</v>
      </c>
      <c r="P436">
        <f t="shared" si="53"/>
        <v>8.1490000000030705E-2</v>
      </c>
    </row>
    <row r="437" spans="2:16">
      <c r="B437" s="1">
        <v>16</v>
      </c>
      <c r="C437">
        <v>91.169399999999996</v>
      </c>
      <c r="D437">
        <v>-4.1213600000000001</v>
      </c>
      <c r="E437">
        <v>178.541</v>
      </c>
      <c r="F437">
        <v>3.0456799999999999</v>
      </c>
      <c r="G437">
        <v>-1.7201900000000001</v>
      </c>
      <c r="H437">
        <v>61.445700000000002</v>
      </c>
      <c r="K437">
        <f t="shared" si="50"/>
        <v>14.456999999999994</v>
      </c>
      <c r="N437">
        <f t="shared" si="51"/>
        <v>13.34712999999995</v>
      </c>
      <c r="O437">
        <f t="shared" si="52"/>
        <v>11.527250000000009</v>
      </c>
      <c r="P437">
        <f t="shared" si="53"/>
        <v>0.2208299999999781</v>
      </c>
    </row>
    <row r="438" spans="2:16">
      <c r="B438" s="1">
        <v>17</v>
      </c>
      <c r="C438">
        <v>91.292299999999997</v>
      </c>
      <c r="D438">
        <v>-2.7867000000000002</v>
      </c>
      <c r="E438">
        <v>-178.077</v>
      </c>
      <c r="F438">
        <v>3.4346299999999998</v>
      </c>
      <c r="G438">
        <v>-2.3276400000000002</v>
      </c>
      <c r="H438">
        <v>71.571100000000001</v>
      </c>
      <c r="K438">
        <f t="shared" si="50"/>
        <v>15.711000000000013</v>
      </c>
      <c r="N438">
        <f t="shared" si="51"/>
        <v>24.026689999999988</v>
      </c>
      <c r="O438">
        <f t="shared" si="52"/>
        <v>13.824080000000009</v>
      </c>
      <c r="P438">
        <f t="shared" si="53"/>
        <v>3.7669600000000401</v>
      </c>
    </row>
    <row r="439" spans="2:16">
      <c r="B439" s="1">
        <v>18</v>
      </c>
      <c r="C439">
        <v>91.260999999999996</v>
      </c>
      <c r="D439">
        <v>-1.12649</v>
      </c>
      <c r="E439">
        <v>-176.971</v>
      </c>
      <c r="F439">
        <v>3.4321299999999999</v>
      </c>
      <c r="G439">
        <v>-2.3214600000000001</v>
      </c>
      <c r="H439">
        <v>71.665300000000002</v>
      </c>
      <c r="K439">
        <f t="shared" si="50"/>
        <v>16.65300000000002</v>
      </c>
      <c r="N439">
        <f t="shared" si="51"/>
        <v>24.085819999999948</v>
      </c>
      <c r="O439">
        <f t="shared" si="52"/>
        <v>13.829740000000015</v>
      </c>
      <c r="P439">
        <f t="shared" si="53"/>
        <v>4.6937199999999848</v>
      </c>
    </row>
    <row r="440" spans="2:16">
      <c r="B440" s="1">
        <v>19</v>
      </c>
      <c r="C440">
        <v>90.994200000000006</v>
      </c>
      <c r="D440">
        <v>-1.10808</v>
      </c>
      <c r="E440">
        <v>177.01599999999999</v>
      </c>
      <c r="F440">
        <v>2.88165</v>
      </c>
      <c r="G440">
        <v>-2.9154399999999998</v>
      </c>
      <c r="H440">
        <v>81.877899999999997</v>
      </c>
      <c r="K440">
        <f t="shared" si="50"/>
        <v>18.778999999999996</v>
      </c>
      <c r="N440">
        <f t="shared" si="51"/>
        <v>26.455760000000037</v>
      </c>
      <c r="O440">
        <f t="shared" si="52"/>
        <v>16.971699999999998</v>
      </c>
      <c r="P440">
        <f t="shared" si="53"/>
        <v>4.9897899999999709</v>
      </c>
    </row>
    <row r="441" spans="2:16">
      <c r="B441" s="1">
        <v>20</v>
      </c>
      <c r="C441">
        <v>90.981999999999999</v>
      </c>
      <c r="D441">
        <v>-0.42702800000000002</v>
      </c>
      <c r="E441">
        <v>176.38200000000001</v>
      </c>
      <c r="F441">
        <v>2.8889499999999999</v>
      </c>
      <c r="G441">
        <v>-2.9122699999999999</v>
      </c>
      <c r="H441">
        <v>81.91</v>
      </c>
      <c r="K441">
        <f t="shared" si="50"/>
        <v>19.099999999999909</v>
      </c>
      <c r="N441">
        <f t="shared" si="51"/>
        <v>26.542550000000006</v>
      </c>
      <c r="O441">
        <f t="shared" si="52"/>
        <v>17.005110000000002</v>
      </c>
      <c r="P441">
        <f t="shared" si="53"/>
        <v>5.3369699999999511</v>
      </c>
    </row>
    <row r="442" spans="2:16">
      <c r="B442" s="1">
        <v>21</v>
      </c>
      <c r="C442">
        <v>91.250399999999999</v>
      </c>
      <c r="D442">
        <v>-3.9170099999999999</v>
      </c>
      <c r="E442">
        <v>-178.02099999999999</v>
      </c>
      <c r="F442">
        <v>2.4480900000000001</v>
      </c>
      <c r="G442">
        <v>-3.6555900000000001</v>
      </c>
      <c r="H442">
        <v>91.685199999999995</v>
      </c>
      <c r="K442">
        <f t="shared" si="50"/>
        <v>16.851999999999975</v>
      </c>
      <c r="N442">
        <f t="shared" si="51"/>
        <v>22.70041999999999</v>
      </c>
      <c r="O442">
        <f t="shared" si="52"/>
        <v>18.297930000000008</v>
      </c>
      <c r="P442">
        <f t="shared" si="53"/>
        <v>4.9109199999999191</v>
      </c>
    </row>
    <row r="443" spans="2:16">
      <c r="B443" s="1">
        <v>22</v>
      </c>
      <c r="C443">
        <v>91.315299999999993</v>
      </c>
      <c r="D443">
        <v>-3.55294</v>
      </c>
      <c r="E443">
        <v>-177.27099999999999</v>
      </c>
      <c r="F443">
        <v>2.4491800000000001</v>
      </c>
      <c r="G443">
        <v>-3.6579199999999998</v>
      </c>
      <c r="H443">
        <v>91.749099999999999</v>
      </c>
      <c r="K443">
        <f t="shared" si="50"/>
        <v>17.490999999999985</v>
      </c>
      <c r="N443">
        <f t="shared" si="51"/>
        <v>23.059600000000035</v>
      </c>
      <c r="O443">
        <f t="shared" si="52"/>
        <v>18.504940000000005</v>
      </c>
      <c r="P443">
        <f t="shared" si="53"/>
        <v>5.6313099999999849</v>
      </c>
    </row>
    <row r="444" spans="2:16">
      <c r="B444" s="1">
        <v>23</v>
      </c>
      <c r="C444">
        <v>91.505200000000002</v>
      </c>
      <c r="D444">
        <v>-5.53294</v>
      </c>
      <c r="E444">
        <v>-172.40600000000001</v>
      </c>
      <c r="F444">
        <v>2.9066800000000002</v>
      </c>
      <c r="G444">
        <v>-4.2234600000000002</v>
      </c>
      <c r="H444">
        <v>102.651</v>
      </c>
      <c r="K444">
        <f t="shared" si="50"/>
        <v>26.509999999999991</v>
      </c>
      <c r="N444">
        <f t="shared" si="51"/>
        <v>35.317050000000052</v>
      </c>
      <c r="O444">
        <f t="shared" si="52"/>
        <v>21.644569999999987</v>
      </c>
      <c r="P444">
        <f t="shared" si="53"/>
        <v>11.640059999999949</v>
      </c>
    </row>
    <row r="445" spans="2:16">
      <c r="B445" s="1">
        <v>24</v>
      </c>
      <c r="C445">
        <v>91.654200000000003</v>
      </c>
      <c r="D445">
        <v>-5.9270100000000001</v>
      </c>
      <c r="E445">
        <v>-171.86799999999999</v>
      </c>
      <c r="F445">
        <v>2.90428</v>
      </c>
      <c r="G445">
        <v>-4.2195200000000002</v>
      </c>
      <c r="H445">
        <v>102.55500000000001</v>
      </c>
      <c r="K445">
        <f t="shared" si="50"/>
        <v>25.550000000000182</v>
      </c>
      <c r="N445">
        <f t="shared" si="51"/>
        <v>35.05689000000001</v>
      </c>
      <c r="O445">
        <f t="shared" si="52"/>
        <v>21.677729999999997</v>
      </c>
      <c r="P445">
        <f t="shared" si="53"/>
        <v>10.608050000000162</v>
      </c>
    </row>
    <row r="446" spans="2:16">
      <c r="B446" s="1">
        <v>25</v>
      </c>
      <c r="C446">
        <v>91.438299999999998</v>
      </c>
      <c r="D446">
        <v>-7.98841</v>
      </c>
      <c r="E446">
        <v>174.56700000000001</v>
      </c>
      <c r="F446">
        <v>2.73882</v>
      </c>
      <c r="G446">
        <v>-4.9365600000000001</v>
      </c>
      <c r="H446">
        <v>112.736</v>
      </c>
      <c r="K446">
        <f t="shared" si="50"/>
        <v>27.360000000000127</v>
      </c>
      <c r="N446">
        <f t="shared" si="51"/>
        <v>34.835839999999976</v>
      </c>
      <c r="O446">
        <f t="shared" si="52"/>
        <v>24.226709999999997</v>
      </c>
      <c r="P446">
        <f t="shared" si="53"/>
        <v>12.704780000000028</v>
      </c>
    </row>
    <row r="447" spans="2:16">
      <c r="B447" s="1">
        <v>26</v>
      </c>
      <c r="C447">
        <v>91.488900000000001</v>
      </c>
      <c r="D447">
        <v>-7.8703599999999998</v>
      </c>
      <c r="E447">
        <v>175.09</v>
      </c>
      <c r="F447">
        <v>2.7387600000000001</v>
      </c>
      <c r="G447">
        <v>-4.9373199999999997</v>
      </c>
      <c r="H447">
        <v>112.864</v>
      </c>
      <c r="K447">
        <f t="shared" si="50"/>
        <v>28.6400000000001</v>
      </c>
      <c r="N447">
        <f t="shared" si="51"/>
        <v>34.973659999999974</v>
      </c>
      <c r="O447">
        <f t="shared" si="52"/>
        <v>24.259999999999991</v>
      </c>
      <c r="P447">
        <f t="shared" si="53"/>
        <v>14.102380000000039</v>
      </c>
    </row>
    <row r="448" spans="2:16">
      <c r="B448" s="1">
        <v>27</v>
      </c>
      <c r="C448">
        <v>91.739000000000004</v>
      </c>
      <c r="D448">
        <v>-4.8139700000000003</v>
      </c>
      <c r="E448">
        <v>-170.96</v>
      </c>
      <c r="F448">
        <v>3.4320900000000001</v>
      </c>
      <c r="G448">
        <v>-5.6890700000000001</v>
      </c>
      <c r="H448">
        <v>122.83499999999999</v>
      </c>
      <c r="K448">
        <f t="shared" si="50"/>
        <v>28.349999999999909</v>
      </c>
      <c r="N448">
        <f t="shared" si="51"/>
        <v>36.696060000000053</v>
      </c>
      <c r="O448">
        <f t="shared" si="52"/>
        <v>25.312520000000006</v>
      </c>
      <c r="P448">
        <f t="shared" si="53"/>
        <v>15.63743999999997</v>
      </c>
    </row>
    <row r="449" spans="1:16">
      <c r="B449" s="1">
        <v>28</v>
      </c>
      <c r="C449">
        <v>92.1404</v>
      </c>
      <c r="D449">
        <v>-6.3965199999999998</v>
      </c>
      <c r="E449">
        <v>-169.87299999999999</v>
      </c>
      <c r="F449">
        <v>3.4255900000000001</v>
      </c>
      <c r="G449">
        <v>-5.6760200000000003</v>
      </c>
      <c r="H449">
        <v>122.4</v>
      </c>
      <c r="K449">
        <f t="shared" si="50"/>
        <v>24</v>
      </c>
      <c r="N449">
        <f t="shared" si="51"/>
        <v>36.769990000000014</v>
      </c>
      <c r="O449">
        <f t="shared" si="52"/>
        <v>25.514289999999988</v>
      </c>
      <c r="P449">
        <f t="shared" si="53"/>
        <v>11.26807000000008</v>
      </c>
    </row>
    <row r="450" spans="1:16">
      <c r="B450" s="1">
        <v>29</v>
      </c>
      <c r="C450">
        <v>91.305700000000002</v>
      </c>
      <c r="D450">
        <v>4.1444099999999997</v>
      </c>
      <c r="E450">
        <v>-170.768</v>
      </c>
      <c r="F450">
        <v>7.31081</v>
      </c>
      <c r="G450">
        <v>6.0419400000000003</v>
      </c>
      <c r="H450">
        <v>134.142</v>
      </c>
      <c r="K450">
        <f t="shared" si="50"/>
        <v>41.420000000000073</v>
      </c>
      <c r="N450">
        <f t="shared" si="51"/>
        <v>74.395150000000029</v>
      </c>
      <c r="O450">
        <f t="shared" si="52"/>
        <v>151.1173</v>
      </c>
      <c r="P450">
        <f t="shared" si="53"/>
        <v>32.215810000000147</v>
      </c>
    </row>
    <row r="451" spans="1:16">
      <c r="B451" s="1">
        <v>30</v>
      </c>
      <c r="C451">
        <v>91.372600000000006</v>
      </c>
      <c r="D451">
        <v>4.2594200000000004</v>
      </c>
      <c r="E451">
        <v>-170.351</v>
      </c>
      <c r="F451">
        <v>7.3019400000000001</v>
      </c>
      <c r="G451">
        <v>6.0345300000000002</v>
      </c>
      <c r="H451">
        <v>133.97499999999999</v>
      </c>
      <c r="K451">
        <f t="shared" si="50"/>
        <v>39.75</v>
      </c>
      <c r="N451">
        <f t="shared" si="51"/>
        <v>74.324770000000044</v>
      </c>
      <c r="O451">
        <f t="shared" si="52"/>
        <v>151.15894</v>
      </c>
      <c r="P451">
        <f t="shared" si="53"/>
        <v>30.580030000000079</v>
      </c>
    </row>
    <row r="452" spans="1:16">
      <c r="B452" s="1">
        <v>31</v>
      </c>
      <c r="C452">
        <v>92.034499999999994</v>
      </c>
      <c r="D452">
        <v>-8.8625100000000003</v>
      </c>
      <c r="E452">
        <v>-166.726</v>
      </c>
      <c r="F452">
        <v>7.2929700000000004</v>
      </c>
      <c r="G452">
        <v>6.5236799999999997</v>
      </c>
      <c r="H452">
        <v>143.029</v>
      </c>
      <c r="K452">
        <f t="shared" si="50"/>
        <v>30.289999999999964</v>
      </c>
    </row>
    <row r="453" spans="1:16">
      <c r="B453" s="1">
        <v>32</v>
      </c>
      <c r="C453">
        <v>92.339100000000002</v>
      </c>
      <c r="D453">
        <v>-10.0075</v>
      </c>
      <c r="E453">
        <v>-166.22</v>
      </c>
      <c r="F453">
        <v>7.2731700000000004</v>
      </c>
      <c r="G453">
        <v>6.5014900000000004</v>
      </c>
      <c r="H453">
        <v>142.541</v>
      </c>
      <c r="K453">
        <f t="shared" si="50"/>
        <v>25.409999999999854</v>
      </c>
      <c r="N453">
        <f t="shared" si="51"/>
        <v>66.901820000000001</v>
      </c>
      <c r="O453">
        <f t="shared" si="52"/>
        <v>165.89782000000002</v>
      </c>
      <c r="P453">
        <f t="shared" si="53"/>
        <v>10.679999999999836</v>
      </c>
    </row>
    <row r="454" spans="1:16">
      <c r="B454" s="1">
        <v>33</v>
      </c>
      <c r="C454">
        <v>89.855999999999995</v>
      </c>
      <c r="D454">
        <v>8.1908100000000008</v>
      </c>
      <c r="E454">
        <v>-171.315</v>
      </c>
      <c r="F454">
        <v>8.4281000000000006</v>
      </c>
      <c r="G454">
        <v>6.5876799999999998</v>
      </c>
      <c r="H454">
        <v>152.67699999999999</v>
      </c>
      <c r="K454">
        <f t="shared" si="50"/>
        <v>26.769999999999982</v>
      </c>
    </row>
    <row r="455" spans="1:16">
      <c r="B455" s="1">
        <v>34</v>
      </c>
      <c r="C455">
        <v>90.335800000000006</v>
      </c>
      <c r="D455">
        <v>5.9566999999999997</v>
      </c>
      <c r="E455">
        <v>-173.74199999999999</v>
      </c>
      <c r="F455">
        <v>8.4853000000000005</v>
      </c>
      <c r="G455">
        <v>6.6314399999999996</v>
      </c>
      <c r="H455">
        <v>153.6</v>
      </c>
      <c r="K455">
        <f t="shared" si="50"/>
        <v>36</v>
      </c>
      <c r="N455">
        <f t="shared" si="51"/>
        <v>80.417520000000025</v>
      </c>
      <c r="O455">
        <f t="shared" si="52"/>
        <v>176.00086999999999</v>
      </c>
      <c r="P455">
        <f t="shared" si="53"/>
        <v>24.326600000000099</v>
      </c>
    </row>
    <row r="458" spans="1:16">
      <c r="A458" t="s">
        <v>47</v>
      </c>
    </row>
    <row r="459" spans="1:16">
      <c r="F459" t="s">
        <v>16</v>
      </c>
      <c r="G459" t="s">
        <v>17</v>
      </c>
      <c r="H459" t="s">
        <v>18</v>
      </c>
    </row>
    <row r="460" spans="1:16">
      <c r="B460" s="1">
        <v>1</v>
      </c>
      <c r="C460">
        <v>90.728700000000003</v>
      </c>
      <c r="D460">
        <v>-1.0630900000000001</v>
      </c>
      <c r="E460">
        <v>143.97499999999999</v>
      </c>
      <c r="F460">
        <v>1.2836399999999999</v>
      </c>
      <c r="G460">
        <v>-7.9009899999999994E-2</v>
      </c>
      <c r="H460">
        <v>27.4009</v>
      </c>
      <c r="K460">
        <f>ABS(J146-H460*10)</f>
        <v>75.990999999999985</v>
      </c>
    </row>
    <row r="461" spans="1:16">
      <c r="B461" s="1">
        <v>2</v>
      </c>
      <c r="C461">
        <v>90.7423</v>
      </c>
      <c r="D461">
        <v>-1.03159</v>
      </c>
      <c r="E461">
        <v>144.01300000000001</v>
      </c>
      <c r="F461">
        <v>1.2836399999999999</v>
      </c>
      <c r="G461">
        <v>-7.9352199999999998E-2</v>
      </c>
      <c r="H461">
        <v>27.390499999999999</v>
      </c>
      <c r="K461">
        <f t="shared" ref="K461:K493" si="54">ABS(J147-H461*10)</f>
        <v>76.095000000000027</v>
      </c>
    </row>
    <row r="462" spans="1:16">
      <c r="B462" s="1">
        <v>3</v>
      </c>
      <c r="C462">
        <v>90.767600000000002</v>
      </c>
      <c r="D462">
        <v>-1.0015099999999999</v>
      </c>
      <c r="E462">
        <v>144.02000000000001</v>
      </c>
      <c r="F462">
        <v>1.28433</v>
      </c>
      <c r="G462">
        <v>-7.8602599999999995E-2</v>
      </c>
      <c r="H462">
        <v>27.387499999999999</v>
      </c>
      <c r="K462">
        <f t="shared" si="54"/>
        <v>76.125</v>
      </c>
      <c r="N462">
        <f>ABS(575-C148-(F462*10))</f>
        <v>7.6630800000000363</v>
      </c>
      <c r="O462">
        <f>ABS(175-(D148-(G462*10)))</f>
        <v>6.4751940000000161</v>
      </c>
      <c r="P462">
        <f>ABS(E148-(H462*10))</f>
        <v>52.206540000000018</v>
      </c>
    </row>
    <row r="463" spans="1:16">
      <c r="B463" s="1">
        <v>4</v>
      </c>
      <c r="C463">
        <v>90.916799999999995</v>
      </c>
      <c r="D463">
        <v>-0.14963599999999999</v>
      </c>
      <c r="E463">
        <v>144.298</v>
      </c>
      <c r="F463">
        <v>2.02786</v>
      </c>
      <c r="G463">
        <v>-0.40991499999999997</v>
      </c>
      <c r="H463">
        <v>31.006399999999999</v>
      </c>
      <c r="K463">
        <f t="shared" si="54"/>
        <v>89.936000000000035</v>
      </c>
      <c r="N463">
        <f t="shared" ref="N463:N487" si="55">ABS(575-C149-(F463*10))</f>
        <v>10.970979999999958</v>
      </c>
      <c r="O463">
        <f t="shared" ref="O463:O487" si="56">ABS(175-(D149-(G463*10)))</f>
        <v>7.2014199999999846</v>
      </c>
      <c r="P463">
        <f t="shared" ref="P463:P493" si="57">ABS(E149-(H463*10))</f>
        <v>101.62412000000006</v>
      </c>
    </row>
    <row r="464" spans="1:16">
      <c r="B464" s="1">
        <v>5</v>
      </c>
      <c r="C464">
        <v>90.905900000000003</v>
      </c>
      <c r="D464">
        <v>-0.185475</v>
      </c>
      <c r="E464">
        <v>144.25</v>
      </c>
      <c r="F464">
        <v>2.0286499999999998</v>
      </c>
      <c r="G464">
        <v>-0.41004099999999999</v>
      </c>
      <c r="H464">
        <v>31.001899999999999</v>
      </c>
      <c r="K464">
        <f t="shared" si="54"/>
        <v>89.980999999999995</v>
      </c>
      <c r="N464">
        <f t="shared" si="55"/>
        <v>11.00927999999994</v>
      </c>
      <c r="O464">
        <f t="shared" si="56"/>
        <v>7.1446200000000033</v>
      </c>
      <c r="P464">
        <f t="shared" si="57"/>
        <v>101.67493999999999</v>
      </c>
    </row>
    <row r="465" spans="2:16">
      <c r="B465" s="1">
        <v>6</v>
      </c>
      <c r="C465">
        <v>90.934899999999999</v>
      </c>
      <c r="D465">
        <v>-0.14394799999999999</v>
      </c>
      <c r="E465">
        <v>144.31700000000001</v>
      </c>
      <c r="F465">
        <v>2.0286499999999998</v>
      </c>
      <c r="G465">
        <v>-0.40977799999999998</v>
      </c>
      <c r="H465">
        <v>31.0123</v>
      </c>
      <c r="K465">
        <f t="shared" si="54"/>
        <v>89.87700000000001</v>
      </c>
      <c r="N465">
        <f t="shared" si="55"/>
        <v>11.042899999999982</v>
      </c>
      <c r="O465">
        <f t="shared" si="56"/>
        <v>7.1681700000000035</v>
      </c>
      <c r="P465">
        <f t="shared" si="57"/>
        <v>101.57391000000001</v>
      </c>
    </row>
    <row r="466" spans="2:16">
      <c r="B466" s="1">
        <v>7</v>
      </c>
      <c r="C466">
        <v>90.709199999999996</v>
      </c>
      <c r="D466">
        <v>0.239061</v>
      </c>
      <c r="E466">
        <v>143.74299999999999</v>
      </c>
      <c r="F466">
        <v>2.1951499999999999</v>
      </c>
      <c r="G466">
        <v>-0.79863700000000004</v>
      </c>
      <c r="H466">
        <v>34.849200000000003</v>
      </c>
      <c r="K466">
        <f t="shared" si="54"/>
        <v>101.50799999999998</v>
      </c>
      <c r="N466">
        <f t="shared" si="55"/>
        <v>10.946739999999966</v>
      </c>
      <c r="O466">
        <f t="shared" si="56"/>
        <v>7.4973700000000179</v>
      </c>
      <c r="P466">
        <f t="shared" si="57"/>
        <v>115.72717</v>
      </c>
    </row>
    <row r="467" spans="2:16">
      <c r="B467" s="1">
        <v>8</v>
      </c>
      <c r="C467">
        <v>90.745099999999994</v>
      </c>
      <c r="D467">
        <v>0.29883300000000002</v>
      </c>
      <c r="E467">
        <v>143.785</v>
      </c>
      <c r="F467">
        <v>2.1976</v>
      </c>
      <c r="G467">
        <v>-0.79718500000000003</v>
      </c>
      <c r="H467">
        <v>34.855800000000002</v>
      </c>
      <c r="K467">
        <f t="shared" si="54"/>
        <v>101.44200000000001</v>
      </c>
      <c r="N467">
        <f t="shared" si="55"/>
        <v>10.992219999999975</v>
      </c>
      <c r="O467">
        <f t="shared" si="56"/>
        <v>7.530130000000014</v>
      </c>
      <c r="P467">
        <f t="shared" si="57"/>
        <v>115.66334999999998</v>
      </c>
    </row>
    <row r="468" spans="2:16">
      <c r="B468" s="1">
        <v>9</v>
      </c>
      <c r="C468">
        <v>90.699200000000005</v>
      </c>
      <c r="D468">
        <v>0.24362800000000001</v>
      </c>
      <c r="E468">
        <v>143.81800000000001</v>
      </c>
      <c r="F468">
        <v>2.1946599999999998</v>
      </c>
      <c r="G468">
        <v>-0.79758399999999996</v>
      </c>
      <c r="H468">
        <v>34.843699999999998</v>
      </c>
      <c r="K468">
        <f t="shared" si="54"/>
        <v>101.56299999999999</v>
      </c>
      <c r="N468">
        <f t="shared" si="55"/>
        <v>10.980929999999951</v>
      </c>
      <c r="O468">
        <f t="shared" si="56"/>
        <v>7.4902199999999937</v>
      </c>
      <c r="P468">
        <f t="shared" si="57"/>
        <v>115.79106999999999</v>
      </c>
    </row>
    <row r="469" spans="2:16">
      <c r="B469" s="1">
        <v>10</v>
      </c>
      <c r="C469">
        <v>90.721299999999999</v>
      </c>
      <c r="D469">
        <v>0.49167100000000002</v>
      </c>
      <c r="E469">
        <v>143.75299999999999</v>
      </c>
      <c r="F469">
        <v>2.7121</v>
      </c>
      <c r="G469">
        <v>-1.11825</v>
      </c>
      <c r="H469">
        <v>38.6372</v>
      </c>
      <c r="K469">
        <f t="shared" si="54"/>
        <v>113.62799999999999</v>
      </c>
      <c r="N469">
        <f t="shared" si="55"/>
        <v>11.990440000000053</v>
      </c>
      <c r="O469">
        <f t="shared" si="56"/>
        <v>8.6224699999999928</v>
      </c>
      <c r="P469">
        <f t="shared" si="57"/>
        <v>127.91461999999996</v>
      </c>
    </row>
    <row r="470" spans="2:16">
      <c r="B470" s="1">
        <v>11</v>
      </c>
      <c r="C470">
        <v>90.719399999999993</v>
      </c>
      <c r="D470">
        <v>0.51058099999999995</v>
      </c>
      <c r="E470">
        <v>143.81899999999999</v>
      </c>
      <c r="F470">
        <v>2.7119499999999999</v>
      </c>
      <c r="G470">
        <v>-1.1162399999999999</v>
      </c>
      <c r="H470">
        <v>38.625799999999998</v>
      </c>
      <c r="K470">
        <f t="shared" si="54"/>
        <v>113.74200000000002</v>
      </c>
      <c r="N470">
        <f t="shared" si="55"/>
        <v>11.981369999999952</v>
      </c>
      <c r="O470">
        <f t="shared" si="56"/>
        <v>8.6210100000000125</v>
      </c>
      <c r="P470">
        <f t="shared" si="57"/>
        <v>128.02995000000004</v>
      </c>
    </row>
    <row r="471" spans="2:16">
      <c r="B471" s="1">
        <v>12</v>
      </c>
      <c r="C471">
        <v>90.715500000000006</v>
      </c>
      <c r="D471">
        <v>0.51846999999999999</v>
      </c>
      <c r="E471">
        <v>143.79</v>
      </c>
      <c r="F471">
        <v>2.7123200000000001</v>
      </c>
      <c r="G471">
        <v>-1.1149199999999999</v>
      </c>
      <c r="H471">
        <v>38.621699999999997</v>
      </c>
      <c r="K471">
        <f t="shared" si="54"/>
        <v>113.78300000000002</v>
      </c>
      <c r="N471">
        <f t="shared" si="55"/>
        <v>12.038400000000028</v>
      </c>
      <c r="O471">
        <f t="shared" si="56"/>
        <v>8.6998099999999852</v>
      </c>
      <c r="P471">
        <f t="shared" si="57"/>
        <v>128.06623000000002</v>
      </c>
    </row>
    <row r="472" spans="2:16">
      <c r="B472" s="1">
        <v>13</v>
      </c>
      <c r="C472">
        <v>90.659899999999993</v>
      </c>
      <c r="D472">
        <v>0.47560999999999998</v>
      </c>
      <c r="E472">
        <v>144.697</v>
      </c>
      <c r="F472">
        <v>3.9968300000000001</v>
      </c>
      <c r="G472">
        <v>-1.14561</v>
      </c>
      <c r="H472">
        <v>42.588999999999999</v>
      </c>
      <c r="K472">
        <f t="shared" si="54"/>
        <v>124.11000000000001</v>
      </c>
      <c r="N472">
        <f t="shared" si="55"/>
        <v>23.031799999999976</v>
      </c>
      <c r="O472">
        <f t="shared" si="56"/>
        <v>13.229129999999998</v>
      </c>
      <c r="P472">
        <f t="shared" si="57"/>
        <v>141.91384000000005</v>
      </c>
    </row>
    <row r="473" spans="2:16">
      <c r="B473" s="1">
        <v>14</v>
      </c>
      <c r="C473">
        <v>90.661900000000003</v>
      </c>
      <c r="D473">
        <v>0.56203000000000003</v>
      </c>
      <c r="E473">
        <v>144.69</v>
      </c>
      <c r="F473">
        <v>3.9938899999999999</v>
      </c>
      <c r="G473">
        <v>-1.14635</v>
      </c>
      <c r="H473">
        <v>42.573799999999999</v>
      </c>
      <c r="K473">
        <f t="shared" si="54"/>
        <v>124.262</v>
      </c>
      <c r="N473">
        <f t="shared" si="55"/>
        <v>23.041960000000024</v>
      </c>
      <c r="O473">
        <f t="shared" si="56"/>
        <v>13.262259999999998</v>
      </c>
      <c r="P473">
        <f t="shared" si="57"/>
        <v>142.04454000000004</v>
      </c>
    </row>
    <row r="474" spans="2:16">
      <c r="B474" s="1">
        <v>15</v>
      </c>
      <c r="C474">
        <v>90.543199999999999</v>
      </c>
      <c r="D474">
        <v>0.38270700000000002</v>
      </c>
      <c r="E474">
        <v>142.55199999999999</v>
      </c>
      <c r="F474">
        <v>2.54074</v>
      </c>
      <c r="G474">
        <v>-1.69817</v>
      </c>
      <c r="H474">
        <v>46.092199999999998</v>
      </c>
      <c r="K474">
        <f t="shared" si="54"/>
        <v>139.07800000000003</v>
      </c>
      <c r="N474">
        <f t="shared" si="55"/>
        <v>8.3760500000000242</v>
      </c>
      <c r="O474">
        <f t="shared" si="56"/>
        <v>11.790280000000024</v>
      </c>
      <c r="P474">
        <f t="shared" si="57"/>
        <v>153.29851000000002</v>
      </c>
    </row>
    <row r="475" spans="2:16">
      <c r="B475" s="1">
        <v>16</v>
      </c>
      <c r="C475">
        <v>90.577399999999997</v>
      </c>
      <c r="D475">
        <v>0.41304099999999999</v>
      </c>
      <c r="E475">
        <v>142.52799999999999</v>
      </c>
      <c r="F475">
        <v>2.5409600000000001</v>
      </c>
      <c r="G475">
        <v>-1.69919</v>
      </c>
      <c r="H475">
        <v>46.084600000000002</v>
      </c>
      <c r="K475">
        <f t="shared" si="54"/>
        <v>139.154</v>
      </c>
      <c r="N475">
        <f t="shared" si="55"/>
        <v>8.2999299999999501</v>
      </c>
      <c r="O475">
        <f t="shared" si="56"/>
        <v>11.737250000000017</v>
      </c>
      <c r="P475">
        <f t="shared" si="57"/>
        <v>153.39017000000001</v>
      </c>
    </row>
    <row r="476" spans="2:16">
      <c r="B476" s="1">
        <v>17</v>
      </c>
      <c r="C476">
        <v>90.552800000000005</v>
      </c>
      <c r="D476">
        <v>3.86198</v>
      </c>
      <c r="E476">
        <v>-136.73500000000001</v>
      </c>
      <c r="F476">
        <v>2.35907</v>
      </c>
      <c r="G476">
        <v>-2.3074400000000002</v>
      </c>
      <c r="H476">
        <v>53.534700000000001</v>
      </c>
      <c r="K476">
        <f t="shared" si="54"/>
        <v>164.65300000000002</v>
      </c>
      <c r="N476">
        <f t="shared" si="55"/>
        <v>13.271089999999987</v>
      </c>
      <c r="O476">
        <f t="shared" si="56"/>
        <v>14.026080000000007</v>
      </c>
      <c r="P476">
        <f t="shared" si="57"/>
        <v>176.59703999999999</v>
      </c>
    </row>
    <row r="477" spans="2:16">
      <c r="B477" s="1">
        <v>18</v>
      </c>
      <c r="C477">
        <v>90.5822</v>
      </c>
      <c r="D477">
        <v>3.7916599999999998</v>
      </c>
      <c r="E477">
        <v>-136.69499999999999</v>
      </c>
      <c r="F477">
        <v>2.35887</v>
      </c>
      <c r="G477">
        <v>-2.3084799999999999</v>
      </c>
      <c r="H477">
        <v>53.534300000000002</v>
      </c>
      <c r="K477">
        <f t="shared" si="54"/>
        <v>164.65699999999993</v>
      </c>
      <c r="N477">
        <f t="shared" si="55"/>
        <v>13.353219999999947</v>
      </c>
      <c r="O477">
        <f t="shared" si="56"/>
        <v>13.959540000000004</v>
      </c>
      <c r="P477">
        <f t="shared" si="57"/>
        <v>176.61627999999996</v>
      </c>
    </row>
    <row r="478" spans="2:16">
      <c r="B478" s="1">
        <v>19</v>
      </c>
      <c r="C478">
        <v>90.767799999999994</v>
      </c>
      <c r="D478">
        <v>2.1279699999999999</v>
      </c>
      <c r="E478">
        <v>141.036</v>
      </c>
      <c r="F478">
        <v>2.34945</v>
      </c>
      <c r="G478">
        <v>-2.9125100000000002</v>
      </c>
      <c r="H478">
        <v>61.154299999999999</v>
      </c>
      <c r="K478">
        <f t="shared" si="54"/>
        <v>188.45699999999999</v>
      </c>
      <c r="N478">
        <f t="shared" si="55"/>
        <v>21.133760000000038</v>
      </c>
      <c r="O478">
        <f t="shared" si="56"/>
        <v>17.001000000000005</v>
      </c>
      <c r="P478">
        <f t="shared" si="57"/>
        <v>202.24621000000002</v>
      </c>
    </row>
    <row r="479" spans="2:16">
      <c r="B479" s="1">
        <v>20</v>
      </c>
      <c r="C479">
        <v>90.754300000000001</v>
      </c>
      <c r="D479">
        <v>2.0905999999999998</v>
      </c>
      <c r="E479">
        <v>140.97399999999999</v>
      </c>
      <c r="F479">
        <v>2.3519800000000002</v>
      </c>
      <c r="G479">
        <v>-2.9124099999999999</v>
      </c>
      <c r="H479">
        <v>61.161999999999999</v>
      </c>
      <c r="K479">
        <f t="shared" si="54"/>
        <v>188.38</v>
      </c>
      <c r="N479">
        <f t="shared" si="55"/>
        <v>21.172850000000011</v>
      </c>
      <c r="O479">
        <f t="shared" si="56"/>
        <v>17.003710000000012</v>
      </c>
      <c r="P479">
        <f t="shared" si="57"/>
        <v>202.14302999999995</v>
      </c>
    </row>
    <row r="480" spans="2:16">
      <c r="B480" s="1">
        <v>21</v>
      </c>
      <c r="C480">
        <v>90.838200000000001</v>
      </c>
      <c r="D480">
        <v>2.5767799999999998</v>
      </c>
      <c r="E480">
        <v>140.42500000000001</v>
      </c>
      <c r="F480">
        <v>2.0218699999999998</v>
      </c>
      <c r="G480">
        <v>-3.6416300000000001</v>
      </c>
      <c r="H480">
        <v>68.426400000000001</v>
      </c>
      <c r="K480">
        <f t="shared" si="54"/>
        <v>215.73599999999999</v>
      </c>
      <c r="N480">
        <f t="shared" si="55"/>
        <v>18.438219999999987</v>
      </c>
      <c r="O480">
        <f t="shared" si="56"/>
        <v>18.43753000000001</v>
      </c>
      <c r="P480">
        <f t="shared" si="57"/>
        <v>227.67708000000005</v>
      </c>
    </row>
    <row r="481" spans="1:16">
      <c r="B481" s="1">
        <v>22</v>
      </c>
      <c r="C481">
        <v>90.894800000000004</v>
      </c>
      <c r="D481">
        <v>2.6482199999999998</v>
      </c>
      <c r="E481">
        <v>140.381</v>
      </c>
      <c r="F481">
        <v>2.0241699999999998</v>
      </c>
      <c r="G481">
        <v>-3.6429100000000001</v>
      </c>
      <c r="H481">
        <v>68.431399999999996</v>
      </c>
      <c r="K481">
        <f t="shared" si="54"/>
        <v>215.68600000000004</v>
      </c>
      <c r="N481">
        <f t="shared" si="55"/>
        <v>18.809500000000032</v>
      </c>
      <c r="O481">
        <f t="shared" si="56"/>
        <v>18.655040000000014</v>
      </c>
      <c r="P481">
        <f t="shared" si="57"/>
        <v>227.54569000000004</v>
      </c>
    </row>
    <row r="482" spans="1:16">
      <c r="B482" s="1">
        <v>23</v>
      </c>
      <c r="C482">
        <v>90.948899999999995</v>
      </c>
      <c r="D482">
        <v>2.7881300000000002</v>
      </c>
      <c r="E482">
        <v>-137.57</v>
      </c>
      <c r="F482">
        <v>2.06108</v>
      </c>
      <c r="G482">
        <v>-4.2434000000000003</v>
      </c>
      <c r="H482">
        <v>77.132300000000001</v>
      </c>
      <c r="K482">
        <f t="shared" si="54"/>
        <v>228.67700000000002</v>
      </c>
      <c r="N482">
        <f t="shared" si="55"/>
        <v>26.861050000000052</v>
      </c>
      <c r="O482">
        <f t="shared" si="56"/>
        <v>21.44516999999999</v>
      </c>
      <c r="P482">
        <f t="shared" si="57"/>
        <v>243.54694000000006</v>
      </c>
    </row>
    <row r="483" spans="1:16">
      <c r="B483" s="1">
        <v>24</v>
      </c>
      <c r="C483">
        <v>91.052800000000005</v>
      </c>
      <c r="D483">
        <v>2.7135600000000002</v>
      </c>
      <c r="E483">
        <v>-137.505</v>
      </c>
      <c r="F483">
        <v>2.0618300000000001</v>
      </c>
      <c r="G483">
        <v>-4.2404200000000003</v>
      </c>
      <c r="H483">
        <v>77.099100000000007</v>
      </c>
      <c r="K483">
        <f t="shared" si="54"/>
        <v>229.0089999999999</v>
      </c>
      <c r="N483">
        <f t="shared" si="55"/>
        <v>26.632390000000012</v>
      </c>
      <c r="O483">
        <f t="shared" si="56"/>
        <v>21.468729999999994</v>
      </c>
      <c r="P483">
        <f t="shared" si="57"/>
        <v>243.95094999999992</v>
      </c>
    </row>
    <row r="484" spans="1:16">
      <c r="B484" s="1">
        <v>25</v>
      </c>
      <c r="C484">
        <v>90.769499999999994</v>
      </c>
      <c r="D484">
        <v>6.2495799999999999</v>
      </c>
      <c r="E484">
        <v>-137.81299999999999</v>
      </c>
      <c r="F484">
        <v>1.91842</v>
      </c>
      <c r="G484">
        <v>-4.9699</v>
      </c>
      <c r="H484">
        <v>85.0334</v>
      </c>
      <c r="K484">
        <f t="shared" si="54"/>
        <v>249.66599999999994</v>
      </c>
      <c r="N484">
        <f t="shared" si="55"/>
        <v>26.631839999999979</v>
      </c>
      <c r="O484">
        <f t="shared" si="56"/>
        <v>23.893309999999985</v>
      </c>
      <c r="P484">
        <f t="shared" si="57"/>
        <v>264.32122000000004</v>
      </c>
    </row>
    <row r="485" spans="1:16">
      <c r="B485" s="1">
        <v>26</v>
      </c>
      <c r="C485">
        <v>90.821600000000004</v>
      </c>
      <c r="D485">
        <v>6.0961999999999996</v>
      </c>
      <c r="E485">
        <v>-137.78</v>
      </c>
      <c r="F485">
        <v>1.9180600000000001</v>
      </c>
      <c r="G485">
        <v>-4.9673999999999996</v>
      </c>
      <c r="H485">
        <v>85.0578</v>
      </c>
      <c r="K485">
        <f t="shared" si="54"/>
        <v>249.42200000000003</v>
      </c>
      <c r="N485">
        <f t="shared" si="55"/>
        <v>26.766659999999977</v>
      </c>
      <c r="O485">
        <f t="shared" si="56"/>
        <v>23.95920000000001</v>
      </c>
      <c r="P485">
        <f t="shared" si="57"/>
        <v>263.95962000000009</v>
      </c>
    </row>
    <row r="486" spans="1:16">
      <c r="B486" s="1">
        <v>27</v>
      </c>
      <c r="C486">
        <v>91.120699999999999</v>
      </c>
      <c r="D486">
        <v>3.1700400000000002</v>
      </c>
      <c r="E486">
        <v>-137.27099999999999</v>
      </c>
      <c r="F486">
        <v>2.4823200000000001</v>
      </c>
      <c r="G486">
        <v>-5.7296100000000001</v>
      </c>
      <c r="H486">
        <v>92.192800000000005</v>
      </c>
      <c r="K486">
        <f t="shared" si="54"/>
        <v>278.07199999999989</v>
      </c>
      <c r="N486">
        <f t="shared" si="55"/>
        <v>27.198360000000051</v>
      </c>
      <c r="O486">
        <f t="shared" si="56"/>
        <v>24.907119999999992</v>
      </c>
      <c r="P486">
        <f t="shared" si="57"/>
        <v>290.78455999999983</v>
      </c>
    </row>
    <row r="487" spans="1:16">
      <c r="B487" s="1">
        <v>28</v>
      </c>
      <c r="C487">
        <v>91.408500000000004</v>
      </c>
      <c r="D487">
        <v>2.8113100000000002</v>
      </c>
      <c r="E487">
        <v>-137.33099999999999</v>
      </c>
      <c r="F487">
        <v>2.48956</v>
      </c>
      <c r="G487">
        <v>-5.7333499999999997</v>
      </c>
      <c r="H487">
        <v>92.203100000000006</v>
      </c>
      <c r="K487">
        <f t="shared" si="54"/>
        <v>277.96899999999994</v>
      </c>
      <c r="N487">
        <f t="shared" si="55"/>
        <v>27.409690000000012</v>
      </c>
      <c r="O487">
        <f t="shared" si="56"/>
        <v>24.940989999999999</v>
      </c>
      <c r="P487">
        <f t="shared" si="57"/>
        <v>290.70092999999986</v>
      </c>
    </row>
    <row r="488" spans="1:16">
      <c r="B488" s="1">
        <v>29</v>
      </c>
      <c r="C488">
        <v>91.227199999999996</v>
      </c>
      <c r="D488">
        <v>-1.2894600000000001</v>
      </c>
      <c r="E488">
        <v>-135.76900000000001</v>
      </c>
      <c r="F488">
        <v>5.4167399999999999</v>
      </c>
      <c r="G488">
        <v>6.0846099999999996</v>
      </c>
      <c r="H488">
        <v>100.551</v>
      </c>
      <c r="K488">
        <f t="shared" si="54"/>
        <v>294.49</v>
      </c>
      <c r="N488">
        <f t="shared" ref="N488:N493" si="58">ABS(575-C174-(F488*10))</f>
        <v>55.454450000000023</v>
      </c>
      <c r="O488">
        <f t="shared" ref="O488:O493" si="59">ABS(175-(D174-(G488*10)))</f>
        <v>151.54399999999998</v>
      </c>
      <c r="P488">
        <f t="shared" si="57"/>
        <v>303.69418999999994</v>
      </c>
    </row>
    <row r="489" spans="1:16">
      <c r="B489" s="1">
        <v>30</v>
      </c>
      <c r="C489">
        <v>91.265900000000002</v>
      </c>
      <c r="D489">
        <v>-1.12582</v>
      </c>
      <c r="E489">
        <v>-135.702</v>
      </c>
      <c r="F489">
        <v>5.41059</v>
      </c>
      <c r="G489">
        <v>6.0768199999999997</v>
      </c>
      <c r="H489">
        <v>100.42</v>
      </c>
      <c r="K489">
        <f t="shared" si="54"/>
        <v>295.79999999999995</v>
      </c>
      <c r="N489">
        <f t="shared" si="58"/>
        <v>55.411270000000037</v>
      </c>
      <c r="O489">
        <f t="shared" si="59"/>
        <v>151.58184</v>
      </c>
      <c r="P489">
        <f t="shared" si="57"/>
        <v>304.96996999999988</v>
      </c>
    </row>
    <row r="490" spans="1:16">
      <c r="B490" s="1">
        <v>31</v>
      </c>
      <c r="C490">
        <v>91.352500000000006</v>
      </c>
      <c r="D490">
        <v>-4.01417</v>
      </c>
      <c r="E490">
        <v>-134.911</v>
      </c>
      <c r="F490">
        <v>5.4013900000000001</v>
      </c>
      <c r="G490">
        <v>6.5866300000000004</v>
      </c>
      <c r="H490">
        <v>106.896</v>
      </c>
      <c r="K490">
        <f t="shared" si="54"/>
        <v>331.03999999999996</v>
      </c>
    </row>
    <row r="491" spans="1:16">
      <c r="B491" s="1">
        <v>32</v>
      </c>
      <c r="C491">
        <v>91.573300000000003</v>
      </c>
      <c r="D491">
        <v>-4.3358699999999999</v>
      </c>
      <c r="E491">
        <v>-134.98400000000001</v>
      </c>
      <c r="F491">
        <v>5.4017200000000001</v>
      </c>
      <c r="G491">
        <v>6.5837300000000001</v>
      </c>
      <c r="H491">
        <v>106.80800000000001</v>
      </c>
      <c r="K491">
        <f t="shared" si="54"/>
        <v>331.91999999999985</v>
      </c>
      <c r="N491">
        <f t="shared" si="58"/>
        <v>48.18732</v>
      </c>
      <c r="O491">
        <f t="shared" si="59"/>
        <v>166.72021999999998</v>
      </c>
      <c r="P491">
        <f t="shared" si="57"/>
        <v>346.64999999999986</v>
      </c>
    </row>
    <row r="492" spans="1:16">
      <c r="B492" s="1">
        <v>33</v>
      </c>
      <c r="C492">
        <v>90.311599999999999</v>
      </c>
      <c r="D492">
        <v>-1.4825200000000001</v>
      </c>
      <c r="E492">
        <v>-136.27099999999999</v>
      </c>
      <c r="F492">
        <v>6.32707</v>
      </c>
      <c r="G492">
        <v>6.6851799999999999</v>
      </c>
      <c r="H492">
        <v>115.40300000000001</v>
      </c>
      <c r="K492">
        <f t="shared" si="54"/>
        <v>345.97</v>
      </c>
    </row>
    <row r="493" spans="1:16">
      <c r="B493" s="1">
        <v>34</v>
      </c>
      <c r="C493">
        <v>90.633700000000005</v>
      </c>
      <c r="D493">
        <v>-2.1758000000000002</v>
      </c>
      <c r="E493">
        <v>-136.08099999999999</v>
      </c>
      <c r="F493">
        <v>6.3267699999999998</v>
      </c>
      <c r="G493">
        <v>6.6934899999999997</v>
      </c>
      <c r="H493">
        <v>115.405</v>
      </c>
      <c r="K493">
        <f t="shared" si="54"/>
        <v>345.95000000000005</v>
      </c>
      <c r="N493">
        <f t="shared" si="58"/>
        <v>58.832220000000014</v>
      </c>
      <c r="O493">
        <f t="shared" si="59"/>
        <v>176.62137000000001</v>
      </c>
      <c r="P493">
        <f t="shared" si="57"/>
        <v>357.62339999999995</v>
      </c>
    </row>
    <row r="495" spans="1:16">
      <c r="A495" t="s">
        <v>54</v>
      </c>
      <c r="B495"/>
      <c r="J495"/>
    </row>
    <row r="497" spans="2:16">
      <c r="B497">
        <v>1</v>
      </c>
      <c r="C497">
        <v>90.732299999999995</v>
      </c>
      <c r="D497">
        <v>-1.07501</v>
      </c>
      <c r="E497">
        <v>144.01</v>
      </c>
      <c r="F497">
        <v>1.2965599999999999</v>
      </c>
      <c r="G497">
        <v>-7.9636799999999994E-2</v>
      </c>
      <c r="H497">
        <v>27.139700000000001</v>
      </c>
      <c r="K497">
        <f>ABS(J146-H497*10)</f>
        <v>78.603000000000009</v>
      </c>
    </row>
    <row r="498" spans="2:16">
      <c r="B498">
        <v>2</v>
      </c>
      <c r="C498">
        <v>90.742500000000007</v>
      </c>
      <c r="D498">
        <v>-1.04959</v>
      </c>
      <c r="E498">
        <v>144</v>
      </c>
      <c r="F498">
        <v>1.29688</v>
      </c>
      <c r="G498">
        <v>-8.0058900000000002E-2</v>
      </c>
      <c r="H498">
        <v>27.122399999999999</v>
      </c>
      <c r="K498">
        <f t="shared" ref="K498:K530" si="60">ABS(J147-H498*10)</f>
        <v>78.77600000000001</v>
      </c>
    </row>
    <row r="499" spans="2:16">
      <c r="B499">
        <v>3</v>
      </c>
      <c r="C499">
        <v>90.764899999999997</v>
      </c>
      <c r="D499">
        <v>-1.02142</v>
      </c>
      <c r="E499">
        <v>144.05699999999999</v>
      </c>
      <c r="F499">
        <v>1.2973300000000001</v>
      </c>
      <c r="G499">
        <v>-7.94155E-2</v>
      </c>
      <c r="H499">
        <v>27.126200000000001</v>
      </c>
      <c r="K499">
        <f t="shared" si="60"/>
        <v>78.738</v>
      </c>
      <c r="N499">
        <f>ABS(575-C148-(F499*10))</f>
        <v>7.7930800000000389</v>
      </c>
      <c r="O499">
        <f>ABS(175-(D148-(G499*10)))</f>
        <v>6.4670650000000194</v>
      </c>
      <c r="P499">
        <f>ABS(E148-(H499*10))</f>
        <v>54.819540000000018</v>
      </c>
    </row>
    <row r="500" spans="2:16">
      <c r="B500">
        <v>4</v>
      </c>
      <c r="C500">
        <v>90.941400000000002</v>
      </c>
      <c r="D500">
        <v>-8.5830100000000006E-2</v>
      </c>
      <c r="E500">
        <v>144.40299999999999</v>
      </c>
      <c r="F500">
        <v>2.0419999999999998</v>
      </c>
      <c r="G500">
        <v>-0.41351399999999999</v>
      </c>
      <c r="H500">
        <v>30.7453</v>
      </c>
      <c r="K500">
        <f t="shared" si="60"/>
        <v>92.547000000000025</v>
      </c>
      <c r="N500">
        <f t="shared" ref="N500:N524" si="61">ABS(575-C149-(F500*10))</f>
        <v>11.112379999999956</v>
      </c>
      <c r="O500">
        <f t="shared" ref="O500:O524" si="62">ABS(175-(D149-(G500*10)))</f>
        <v>7.1654299999999864</v>
      </c>
      <c r="P500">
        <f t="shared" ref="P500:P530" si="63">ABS(E149-(H500*10))</f>
        <v>104.23512000000005</v>
      </c>
    </row>
    <row r="501" spans="2:16">
      <c r="B501">
        <v>5</v>
      </c>
      <c r="C501">
        <v>90.932100000000005</v>
      </c>
      <c r="D501">
        <v>-0.118314</v>
      </c>
      <c r="E501">
        <v>144.42099999999999</v>
      </c>
      <c r="F501">
        <v>2.0428099999999998</v>
      </c>
      <c r="G501">
        <v>-0.41373799999999999</v>
      </c>
      <c r="H501">
        <v>30.751100000000001</v>
      </c>
      <c r="K501">
        <f t="shared" si="60"/>
        <v>92.488999999999976</v>
      </c>
      <c r="N501">
        <f t="shared" si="61"/>
        <v>11.15087999999994</v>
      </c>
      <c r="O501">
        <f t="shared" si="62"/>
        <v>7.1076500000000067</v>
      </c>
      <c r="P501">
        <f t="shared" si="63"/>
        <v>104.18293999999997</v>
      </c>
    </row>
    <row r="502" spans="2:16">
      <c r="B502">
        <v>6</v>
      </c>
      <c r="C502">
        <v>90.960499999999996</v>
      </c>
      <c r="D502">
        <v>-7.8383599999999998E-2</v>
      </c>
      <c r="E502">
        <v>144.45599999999999</v>
      </c>
      <c r="F502">
        <v>2.0428099999999998</v>
      </c>
      <c r="G502">
        <v>-0.41343299999999999</v>
      </c>
      <c r="H502">
        <v>30.756499999999999</v>
      </c>
      <c r="K502">
        <f t="shared" si="60"/>
        <v>92.435000000000002</v>
      </c>
      <c r="N502">
        <f t="shared" si="61"/>
        <v>11.184499999999982</v>
      </c>
      <c r="O502">
        <f t="shared" si="62"/>
        <v>7.1316199999999981</v>
      </c>
      <c r="P502">
        <f t="shared" si="63"/>
        <v>104.13191</v>
      </c>
    </row>
    <row r="503" spans="2:16">
      <c r="B503">
        <v>7</v>
      </c>
      <c r="C503">
        <v>90.751400000000004</v>
      </c>
      <c r="D503">
        <v>0.35773899999999997</v>
      </c>
      <c r="E503">
        <v>143.858</v>
      </c>
      <c r="F503">
        <v>2.2073700000000001</v>
      </c>
      <c r="G503">
        <v>-0.80442800000000003</v>
      </c>
      <c r="H503">
        <v>34.603299999999997</v>
      </c>
      <c r="K503">
        <f t="shared" si="60"/>
        <v>103.96700000000004</v>
      </c>
      <c r="N503">
        <f t="shared" si="61"/>
        <v>11.068939999999969</v>
      </c>
      <c r="O503">
        <f t="shared" si="62"/>
        <v>7.4394599999999969</v>
      </c>
      <c r="P503">
        <f t="shared" si="63"/>
        <v>118.18617000000006</v>
      </c>
    </row>
    <row r="504" spans="2:16">
      <c r="B504">
        <v>8</v>
      </c>
      <c r="C504">
        <v>90.787300000000002</v>
      </c>
      <c r="D504">
        <v>0.41806399999999999</v>
      </c>
      <c r="E504">
        <v>143.87</v>
      </c>
      <c r="F504">
        <v>2.2097500000000001</v>
      </c>
      <c r="G504">
        <v>-0.80283800000000005</v>
      </c>
      <c r="H504">
        <v>34.604300000000002</v>
      </c>
      <c r="K504">
        <f t="shared" si="60"/>
        <v>103.95699999999999</v>
      </c>
      <c r="N504">
        <f t="shared" si="61"/>
        <v>11.113719999999976</v>
      </c>
      <c r="O504">
        <f t="shared" si="62"/>
        <v>7.4736000000000047</v>
      </c>
      <c r="P504">
        <f t="shared" si="63"/>
        <v>118.17834999999997</v>
      </c>
    </row>
    <row r="505" spans="2:16">
      <c r="B505">
        <v>9</v>
      </c>
      <c r="C505">
        <v>90.738600000000005</v>
      </c>
      <c r="D505">
        <v>0.35820600000000002</v>
      </c>
      <c r="E505">
        <v>143.905</v>
      </c>
      <c r="F505">
        <v>2.2068699999999999</v>
      </c>
      <c r="G505">
        <v>-0.80328999999999995</v>
      </c>
      <c r="H505">
        <v>34.592399999999998</v>
      </c>
      <c r="K505">
        <f t="shared" si="60"/>
        <v>104.07600000000002</v>
      </c>
      <c r="N505">
        <f t="shared" si="61"/>
        <v>11.103029999999954</v>
      </c>
      <c r="O505">
        <f t="shared" si="62"/>
        <v>7.4331599999999867</v>
      </c>
      <c r="P505">
        <f t="shared" si="63"/>
        <v>118.30407000000002</v>
      </c>
    </row>
    <row r="506" spans="2:16">
      <c r="B506">
        <v>10</v>
      </c>
      <c r="C506">
        <v>90.775499999999994</v>
      </c>
      <c r="D506">
        <v>0.65252500000000002</v>
      </c>
      <c r="E506">
        <v>143.93299999999999</v>
      </c>
      <c r="F506">
        <v>2.7239499999999999</v>
      </c>
      <c r="G506">
        <v>-1.1249800000000001</v>
      </c>
      <c r="H506">
        <v>38.3919</v>
      </c>
      <c r="K506">
        <f t="shared" si="60"/>
        <v>116.08100000000002</v>
      </c>
      <c r="N506">
        <f t="shared" si="61"/>
        <v>12.108940000000054</v>
      </c>
      <c r="O506">
        <f t="shared" si="62"/>
        <v>8.5551700000000039</v>
      </c>
      <c r="P506">
        <f t="shared" si="63"/>
        <v>130.36761999999999</v>
      </c>
    </row>
    <row r="507" spans="2:16">
      <c r="B507">
        <v>11</v>
      </c>
      <c r="C507">
        <v>90.772900000000007</v>
      </c>
      <c r="D507">
        <v>0.66976800000000003</v>
      </c>
      <c r="E507">
        <v>143.97300000000001</v>
      </c>
      <c r="F507">
        <v>2.7236699999999998</v>
      </c>
      <c r="G507">
        <v>-1.1227799999999999</v>
      </c>
      <c r="H507">
        <v>38.375100000000003</v>
      </c>
      <c r="K507">
        <f t="shared" si="60"/>
        <v>116.24899999999997</v>
      </c>
      <c r="N507">
        <f t="shared" si="61"/>
        <v>12.098569999999953</v>
      </c>
      <c r="O507">
        <f t="shared" si="62"/>
        <v>8.5556100000000015</v>
      </c>
      <c r="P507">
        <f t="shared" si="63"/>
        <v>130.53694999999999</v>
      </c>
    </row>
    <row r="508" spans="2:16">
      <c r="B508">
        <v>12</v>
      </c>
      <c r="C508">
        <v>90.767700000000005</v>
      </c>
      <c r="D508">
        <v>0.67550900000000003</v>
      </c>
      <c r="E508">
        <v>143.97200000000001</v>
      </c>
      <c r="F508">
        <v>2.7242700000000002</v>
      </c>
      <c r="G508">
        <v>-1.1216299999999999</v>
      </c>
      <c r="H508">
        <v>38.3765</v>
      </c>
      <c r="K508">
        <f t="shared" si="60"/>
        <v>116.23500000000001</v>
      </c>
      <c r="N508">
        <f t="shared" si="61"/>
        <v>12.15790000000003</v>
      </c>
      <c r="O508">
        <f t="shared" si="62"/>
        <v>8.632710000000003</v>
      </c>
      <c r="P508">
        <f t="shared" si="63"/>
        <v>130.51823000000002</v>
      </c>
    </row>
    <row r="509" spans="2:16">
      <c r="B509">
        <v>13</v>
      </c>
      <c r="C509">
        <v>90.718500000000006</v>
      </c>
      <c r="D509">
        <v>0.658578</v>
      </c>
      <c r="E509">
        <v>145.03100000000001</v>
      </c>
      <c r="F509">
        <v>4.0100100000000003</v>
      </c>
      <c r="G509">
        <v>-1.15089</v>
      </c>
      <c r="H509">
        <v>42.311799999999998</v>
      </c>
      <c r="K509">
        <f t="shared" si="60"/>
        <v>126.88200000000001</v>
      </c>
      <c r="N509">
        <f t="shared" si="61"/>
        <v>23.163599999999981</v>
      </c>
      <c r="O509">
        <f t="shared" si="62"/>
        <v>13.176329999999979</v>
      </c>
      <c r="P509">
        <f t="shared" si="63"/>
        <v>144.68584000000004</v>
      </c>
    </row>
    <row r="510" spans="2:16">
      <c r="B510">
        <v>14</v>
      </c>
      <c r="C510">
        <v>90.720200000000006</v>
      </c>
      <c r="D510">
        <v>0.74685800000000002</v>
      </c>
      <c r="E510">
        <v>145.00299999999999</v>
      </c>
      <c r="F510">
        <v>4.0067500000000003</v>
      </c>
      <c r="G510">
        <v>-1.15151</v>
      </c>
      <c r="H510">
        <v>42.291699999999999</v>
      </c>
      <c r="K510">
        <f t="shared" si="60"/>
        <v>127.08300000000003</v>
      </c>
      <c r="N510">
        <f t="shared" si="61"/>
        <v>23.17056000000003</v>
      </c>
      <c r="O510">
        <f t="shared" si="62"/>
        <v>13.210660000000018</v>
      </c>
      <c r="P510">
        <f t="shared" si="63"/>
        <v>144.86554000000007</v>
      </c>
    </row>
    <row r="511" spans="2:16">
      <c r="B511">
        <v>15</v>
      </c>
      <c r="C511">
        <v>90.602800000000002</v>
      </c>
      <c r="D511">
        <v>0.55198100000000005</v>
      </c>
      <c r="E511">
        <v>142.59200000000001</v>
      </c>
      <c r="F511">
        <v>2.54853</v>
      </c>
      <c r="G511">
        <v>-1.7047300000000001</v>
      </c>
      <c r="H511">
        <v>45.851700000000001</v>
      </c>
      <c r="K511">
        <f t="shared" si="60"/>
        <v>141.483</v>
      </c>
      <c r="N511">
        <f t="shared" si="61"/>
        <v>8.4539500000000238</v>
      </c>
      <c r="O511">
        <f t="shared" si="62"/>
        <v>11.724680000000006</v>
      </c>
      <c r="P511">
        <f t="shared" si="63"/>
        <v>155.70350999999999</v>
      </c>
    </row>
    <row r="512" spans="2:16">
      <c r="B512">
        <v>16</v>
      </c>
      <c r="C512">
        <v>90.637200000000007</v>
      </c>
      <c r="D512">
        <v>0.58227899999999999</v>
      </c>
      <c r="E512">
        <v>142.56800000000001</v>
      </c>
      <c r="F512">
        <v>2.5487299999999999</v>
      </c>
      <c r="G512">
        <v>-1.70577</v>
      </c>
      <c r="H512">
        <v>45.843899999999998</v>
      </c>
      <c r="K512">
        <f t="shared" si="60"/>
        <v>141.56100000000004</v>
      </c>
      <c r="N512">
        <f t="shared" si="61"/>
        <v>8.3776299999999466</v>
      </c>
      <c r="O512">
        <f t="shared" si="62"/>
        <v>11.671449999999993</v>
      </c>
      <c r="P512">
        <f t="shared" si="63"/>
        <v>155.79717000000005</v>
      </c>
    </row>
    <row r="513" spans="2:16">
      <c r="B513">
        <v>17</v>
      </c>
      <c r="C513">
        <v>90.609800000000007</v>
      </c>
      <c r="D513">
        <v>3.76959</v>
      </c>
      <c r="E513">
        <v>-136.732</v>
      </c>
      <c r="F513">
        <v>2.3635600000000001</v>
      </c>
      <c r="G513">
        <v>-2.3158099999999999</v>
      </c>
      <c r="H513">
        <v>53.298699999999997</v>
      </c>
      <c r="K513">
        <f t="shared" si="60"/>
        <v>167.01300000000003</v>
      </c>
      <c r="N513">
        <f t="shared" si="61"/>
        <v>13.315989999999989</v>
      </c>
      <c r="O513">
        <f t="shared" si="62"/>
        <v>13.942380000000014</v>
      </c>
      <c r="P513">
        <f t="shared" si="63"/>
        <v>178.95704000000001</v>
      </c>
    </row>
    <row r="514" spans="2:16">
      <c r="B514">
        <v>18</v>
      </c>
      <c r="C514">
        <v>90.643799999999999</v>
      </c>
      <c r="D514">
        <v>3.68919</v>
      </c>
      <c r="E514">
        <v>-136.673</v>
      </c>
      <c r="F514">
        <v>2.36294</v>
      </c>
      <c r="G514">
        <v>-2.31671</v>
      </c>
      <c r="H514">
        <v>53.2926</v>
      </c>
      <c r="K514">
        <f t="shared" si="60"/>
        <v>167.07399999999996</v>
      </c>
      <c r="N514">
        <f t="shared" si="61"/>
        <v>13.393919999999948</v>
      </c>
      <c r="O514">
        <f t="shared" si="62"/>
        <v>13.87724</v>
      </c>
      <c r="P514">
        <f t="shared" si="63"/>
        <v>179.03327999999999</v>
      </c>
    </row>
    <row r="515" spans="2:16">
      <c r="B515">
        <v>19</v>
      </c>
      <c r="C515">
        <v>90.828500000000005</v>
      </c>
      <c r="D515">
        <v>2.2883</v>
      </c>
      <c r="E515">
        <v>141.024</v>
      </c>
      <c r="F515">
        <v>2.35338</v>
      </c>
      <c r="G515">
        <v>-2.9179599999999999</v>
      </c>
      <c r="H515">
        <v>60.914700000000003</v>
      </c>
      <c r="K515">
        <f t="shared" si="60"/>
        <v>190.85299999999995</v>
      </c>
      <c r="N515">
        <f t="shared" si="61"/>
        <v>21.173060000000035</v>
      </c>
      <c r="O515">
        <f t="shared" si="62"/>
        <v>16.946500000000015</v>
      </c>
      <c r="P515">
        <f t="shared" si="63"/>
        <v>204.64220999999998</v>
      </c>
    </row>
    <row r="516" spans="2:16">
      <c r="B516">
        <v>20</v>
      </c>
      <c r="C516">
        <v>90.815100000000001</v>
      </c>
      <c r="D516">
        <v>2.2507899999999998</v>
      </c>
      <c r="E516">
        <v>140.96199999999999</v>
      </c>
      <c r="F516">
        <v>2.3559000000000001</v>
      </c>
      <c r="G516">
        <v>-2.9178500000000001</v>
      </c>
      <c r="H516">
        <v>60.922400000000003</v>
      </c>
      <c r="K516">
        <f t="shared" si="60"/>
        <v>190.77599999999995</v>
      </c>
      <c r="N516">
        <f t="shared" si="61"/>
        <v>21.212050000000009</v>
      </c>
      <c r="O516">
        <f t="shared" si="62"/>
        <v>16.949310000000025</v>
      </c>
      <c r="P516">
        <f t="shared" si="63"/>
        <v>204.53902999999991</v>
      </c>
    </row>
    <row r="517" spans="2:16">
      <c r="B517">
        <v>21</v>
      </c>
      <c r="C517">
        <v>90.896600000000007</v>
      </c>
      <c r="D517">
        <v>2.7301199999999999</v>
      </c>
      <c r="E517">
        <v>140.35599999999999</v>
      </c>
      <c r="F517">
        <v>2.0244300000000002</v>
      </c>
      <c r="G517">
        <v>-3.64513</v>
      </c>
      <c r="H517">
        <v>68.160799999999995</v>
      </c>
      <c r="K517">
        <f t="shared" si="60"/>
        <v>218.39200000000005</v>
      </c>
      <c r="N517">
        <f t="shared" si="61"/>
        <v>18.463819999999991</v>
      </c>
      <c r="O517">
        <f t="shared" si="62"/>
        <v>18.402530000000013</v>
      </c>
      <c r="P517">
        <f t="shared" si="63"/>
        <v>230.33308000000011</v>
      </c>
    </row>
    <row r="518" spans="2:16">
      <c r="B518">
        <v>22</v>
      </c>
      <c r="C518">
        <v>90.953500000000005</v>
      </c>
      <c r="D518">
        <v>2.8027099999999998</v>
      </c>
      <c r="E518">
        <v>140.30000000000001</v>
      </c>
      <c r="F518">
        <v>2.0266299999999999</v>
      </c>
      <c r="G518">
        <v>-3.64615</v>
      </c>
      <c r="H518">
        <v>68.160799999999995</v>
      </c>
      <c r="K518">
        <f t="shared" si="60"/>
        <v>218.39200000000005</v>
      </c>
      <c r="N518">
        <f t="shared" si="61"/>
        <v>18.834100000000035</v>
      </c>
      <c r="O518">
        <f t="shared" si="62"/>
        <v>18.62263999999999</v>
      </c>
      <c r="P518">
        <f t="shared" si="63"/>
        <v>230.25169000000005</v>
      </c>
    </row>
    <row r="519" spans="2:16">
      <c r="B519">
        <v>23</v>
      </c>
      <c r="C519">
        <v>91.005499999999998</v>
      </c>
      <c r="D519">
        <v>2.6796799999999998</v>
      </c>
      <c r="E519">
        <v>-137.47999999999999</v>
      </c>
      <c r="F519">
        <v>2.0614300000000001</v>
      </c>
      <c r="G519">
        <v>-4.2460399999999998</v>
      </c>
      <c r="H519">
        <v>76.840699999999998</v>
      </c>
      <c r="K519">
        <f t="shared" si="60"/>
        <v>231.59300000000007</v>
      </c>
      <c r="N519">
        <f t="shared" si="61"/>
        <v>26.864550000000051</v>
      </c>
      <c r="O519">
        <f t="shared" si="62"/>
        <v>21.418769999999995</v>
      </c>
      <c r="P519">
        <f t="shared" si="63"/>
        <v>246.46294000000012</v>
      </c>
    </row>
    <row r="520" spans="2:16">
      <c r="B520">
        <v>24</v>
      </c>
      <c r="C520">
        <v>91.1053</v>
      </c>
      <c r="D520">
        <v>2.61951</v>
      </c>
      <c r="E520">
        <v>-137.43</v>
      </c>
      <c r="F520">
        <v>2.0623999999999998</v>
      </c>
      <c r="G520">
        <v>-4.24336</v>
      </c>
      <c r="H520">
        <v>76.813900000000004</v>
      </c>
      <c r="K520">
        <f t="shared" si="60"/>
        <v>231.86099999999999</v>
      </c>
      <c r="N520">
        <f t="shared" si="61"/>
        <v>26.638090000000009</v>
      </c>
      <c r="O520">
        <f t="shared" si="62"/>
        <v>21.439329999999984</v>
      </c>
      <c r="P520">
        <f t="shared" si="63"/>
        <v>246.80295000000001</v>
      </c>
    </row>
    <row r="521" spans="2:16">
      <c r="B521">
        <v>25</v>
      </c>
      <c r="C521">
        <v>90.821799999999996</v>
      </c>
      <c r="D521">
        <v>6.1465899999999998</v>
      </c>
      <c r="E521">
        <v>-137.71700000000001</v>
      </c>
      <c r="F521">
        <v>1.9182399999999999</v>
      </c>
      <c r="G521">
        <v>-4.9706700000000001</v>
      </c>
      <c r="H521">
        <v>84.723600000000005</v>
      </c>
      <c r="K521">
        <f t="shared" si="60"/>
        <v>252.7639999999999</v>
      </c>
      <c r="N521">
        <f t="shared" si="61"/>
        <v>26.63003999999998</v>
      </c>
      <c r="O521">
        <f t="shared" si="62"/>
        <v>23.885609999999986</v>
      </c>
      <c r="P521">
        <f t="shared" si="63"/>
        <v>267.41922</v>
      </c>
    </row>
    <row r="522" spans="2:16">
      <c r="B522">
        <v>26</v>
      </c>
      <c r="C522">
        <v>90.872699999999995</v>
      </c>
      <c r="D522">
        <v>5.9964599999999999</v>
      </c>
      <c r="E522">
        <v>-137.691</v>
      </c>
      <c r="F522">
        <v>1.9179600000000001</v>
      </c>
      <c r="G522">
        <v>-4.9683400000000004</v>
      </c>
      <c r="H522">
        <v>84.751599999999996</v>
      </c>
      <c r="K522">
        <f t="shared" si="60"/>
        <v>252.48400000000004</v>
      </c>
      <c r="N522">
        <f t="shared" si="61"/>
        <v>26.765659999999976</v>
      </c>
      <c r="O522">
        <f t="shared" si="62"/>
        <v>23.949799999999982</v>
      </c>
      <c r="P522">
        <f t="shared" si="63"/>
        <v>267.0216200000001</v>
      </c>
    </row>
    <row r="523" spans="2:16">
      <c r="B523">
        <v>27</v>
      </c>
      <c r="C523">
        <v>91.1845</v>
      </c>
      <c r="D523">
        <v>3.0491199999999998</v>
      </c>
      <c r="E523">
        <v>-137.16999999999999</v>
      </c>
      <c r="F523">
        <v>2.4808699999999999</v>
      </c>
      <c r="G523">
        <v>-5.7272600000000002</v>
      </c>
      <c r="H523">
        <v>91.822999999999993</v>
      </c>
      <c r="K523">
        <f t="shared" si="60"/>
        <v>281.7700000000001</v>
      </c>
      <c r="N523">
        <f t="shared" si="61"/>
        <v>27.183860000000049</v>
      </c>
      <c r="O523">
        <f t="shared" si="62"/>
        <v>24.930620000000005</v>
      </c>
      <c r="P523">
        <f t="shared" si="63"/>
        <v>294.48256000000003</v>
      </c>
    </row>
    <row r="524" spans="2:16">
      <c r="B524">
        <v>28</v>
      </c>
      <c r="C524">
        <v>91.472399999999993</v>
      </c>
      <c r="D524">
        <v>2.6892200000000002</v>
      </c>
      <c r="E524">
        <v>-137.226</v>
      </c>
      <c r="F524">
        <v>2.4880599999999999</v>
      </c>
      <c r="G524">
        <v>-5.7309000000000001</v>
      </c>
      <c r="H524">
        <v>91.830699999999993</v>
      </c>
      <c r="K524">
        <f t="shared" si="60"/>
        <v>281.6930000000001</v>
      </c>
      <c r="N524">
        <f t="shared" si="61"/>
        <v>27.394690000000011</v>
      </c>
      <c r="O524">
        <f t="shared" si="62"/>
        <v>24.965489999999988</v>
      </c>
      <c r="P524">
        <f t="shared" si="63"/>
        <v>294.42493000000002</v>
      </c>
    </row>
    <row r="525" spans="2:16">
      <c r="B525">
        <v>29</v>
      </c>
      <c r="C525">
        <v>91.106700000000004</v>
      </c>
      <c r="D525">
        <v>-1.0576399999999999</v>
      </c>
      <c r="E525">
        <v>-135.75800000000001</v>
      </c>
      <c r="F525">
        <v>5.4110699999999996</v>
      </c>
      <c r="G525">
        <v>6.0812299999999997</v>
      </c>
      <c r="H525">
        <v>100.087</v>
      </c>
      <c r="K525">
        <f t="shared" si="60"/>
        <v>299.13</v>
      </c>
      <c r="N525">
        <f t="shared" ref="N525:N530" si="64">ABS(575-C174-(F525*10))</f>
        <v>55.397750000000016</v>
      </c>
      <c r="O525">
        <f t="shared" ref="O525:O530" si="65">ABS(175-(D174-(G525*10)))</f>
        <v>151.5102</v>
      </c>
      <c r="P525">
        <f t="shared" si="63"/>
        <v>308.33418999999992</v>
      </c>
    </row>
    <row r="526" spans="2:16">
      <c r="B526">
        <v>30</v>
      </c>
      <c r="C526">
        <v>91.143799999999999</v>
      </c>
      <c r="D526">
        <v>-0.89015599999999995</v>
      </c>
      <c r="E526">
        <v>-135.697</v>
      </c>
      <c r="F526">
        <v>5.4050900000000004</v>
      </c>
      <c r="G526">
        <v>6.0736499999999998</v>
      </c>
      <c r="H526">
        <v>99.959699999999998</v>
      </c>
      <c r="K526">
        <f t="shared" si="60"/>
        <v>300.40300000000002</v>
      </c>
      <c r="N526">
        <f t="shared" si="64"/>
        <v>55.356270000000045</v>
      </c>
      <c r="O526">
        <f t="shared" si="65"/>
        <v>151.55014</v>
      </c>
      <c r="P526">
        <f t="shared" si="63"/>
        <v>309.57296999999994</v>
      </c>
    </row>
    <row r="527" spans="2:16">
      <c r="B527">
        <v>31</v>
      </c>
      <c r="C527">
        <v>91.236800000000002</v>
      </c>
      <c r="D527">
        <v>-3.7987600000000001</v>
      </c>
      <c r="E527">
        <v>-134.899</v>
      </c>
      <c r="F527">
        <v>5.3957800000000002</v>
      </c>
      <c r="G527">
        <v>6.5825399999999998</v>
      </c>
      <c r="H527">
        <v>106.43300000000001</v>
      </c>
      <c r="K527">
        <f t="shared" si="60"/>
        <v>335.66999999999985</v>
      </c>
    </row>
    <row r="528" spans="2:16">
      <c r="B528">
        <v>32</v>
      </c>
      <c r="C528">
        <v>91.460499999999996</v>
      </c>
      <c r="D528">
        <v>-4.1273400000000002</v>
      </c>
      <c r="E528">
        <v>-134.971</v>
      </c>
      <c r="F528">
        <v>5.3961899999999998</v>
      </c>
      <c r="G528">
        <v>6.57972</v>
      </c>
      <c r="H528">
        <v>106.34699999999999</v>
      </c>
      <c r="K528">
        <f t="shared" si="60"/>
        <v>336.53</v>
      </c>
      <c r="N528">
        <f t="shared" si="64"/>
        <v>48.132019999999997</v>
      </c>
      <c r="O528">
        <f t="shared" si="65"/>
        <v>166.68011999999999</v>
      </c>
      <c r="P528">
        <f t="shared" si="63"/>
        <v>351.26</v>
      </c>
    </row>
    <row r="529" spans="1:16">
      <c r="B529">
        <v>33</v>
      </c>
      <c r="C529">
        <v>90.195800000000006</v>
      </c>
      <c r="D529">
        <v>-1.25684</v>
      </c>
      <c r="E529">
        <v>-136.273</v>
      </c>
      <c r="F529">
        <v>6.3204900000000004</v>
      </c>
      <c r="G529">
        <v>6.6802900000000003</v>
      </c>
      <c r="H529">
        <v>114.91200000000001</v>
      </c>
      <c r="K529">
        <f t="shared" si="60"/>
        <v>350.87999999999988</v>
      </c>
    </row>
    <row r="530" spans="1:16">
      <c r="B530">
        <v>34</v>
      </c>
      <c r="C530">
        <v>90.517899999999997</v>
      </c>
      <c r="D530">
        <v>-1.9513</v>
      </c>
      <c r="E530">
        <v>-136.089</v>
      </c>
      <c r="F530">
        <v>6.3205499999999999</v>
      </c>
      <c r="G530">
        <v>6.6889799999999999</v>
      </c>
      <c r="H530">
        <v>114.92100000000001</v>
      </c>
      <c r="K530">
        <f t="shared" si="60"/>
        <v>350.78999999999996</v>
      </c>
      <c r="N530">
        <f t="shared" si="64"/>
        <v>58.770020000000017</v>
      </c>
      <c r="O530">
        <f t="shared" si="65"/>
        <v>176.57626999999999</v>
      </c>
      <c r="P530">
        <f t="shared" si="63"/>
        <v>362.46339999999987</v>
      </c>
    </row>
    <row r="531" spans="1:16">
      <c r="B531"/>
    </row>
    <row r="532" spans="1:16">
      <c r="A532" t="s">
        <v>55</v>
      </c>
      <c r="B532"/>
    </row>
    <row r="533" spans="1:16">
      <c r="B533"/>
    </row>
    <row r="534" spans="1:16">
      <c r="B534">
        <v>1</v>
      </c>
      <c r="C534">
        <v>90.732399999999998</v>
      </c>
      <c r="D534">
        <v>-1.07545</v>
      </c>
      <c r="E534">
        <v>144.012</v>
      </c>
      <c r="F534">
        <v>1.29688</v>
      </c>
      <c r="G534">
        <v>-7.9657900000000004E-2</v>
      </c>
      <c r="H534">
        <v>27.134499999999999</v>
      </c>
      <c r="K534">
        <f>ABS(J146-H534*10)</f>
        <v>78.65500000000003</v>
      </c>
    </row>
    <row r="535" spans="1:16">
      <c r="B535">
        <v>2</v>
      </c>
      <c r="C535">
        <v>90.744100000000003</v>
      </c>
      <c r="D535">
        <v>-1.04677</v>
      </c>
      <c r="E535">
        <v>144.05199999999999</v>
      </c>
      <c r="F535">
        <v>1.2969599999999999</v>
      </c>
      <c r="G535">
        <v>-8.0058799999999999E-2</v>
      </c>
      <c r="H535">
        <v>27.124099999999999</v>
      </c>
      <c r="K535">
        <f t="shared" ref="K535:K567" si="66">ABS(J147-H535*10)</f>
        <v>78.759000000000015</v>
      </c>
    </row>
    <row r="536" spans="1:16">
      <c r="B536">
        <v>3</v>
      </c>
      <c r="C536">
        <v>90.763300000000001</v>
      </c>
      <c r="D536">
        <v>-1.0255399999999999</v>
      </c>
      <c r="E536">
        <v>144.00800000000001</v>
      </c>
      <c r="F536">
        <v>1.2979000000000001</v>
      </c>
      <c r="G536">
        <v>-7.9465099999999997E-2</v>
      </c>
      <c r="H536">
        <v>27.1142</v>
      </c>
      <c r="K536">
        <f t="shared" si="66"/>
        <v>78.858000000000004</v>
      </c>
      <c r="N536">
        <f>ABS(575-C148-(F536*10))</f>
        <v>7.798780000000038</v>
      </c>
      <c r="O536">
        <f>ABS(175-(D148-(G536*10)))</f>
        <v>6.4665690000000211</v>
      </c>
      <c r="P536">
        <f>ABS(E148-(H536*10))</f>
        <v>54.939540000000022</v>
      </c>
    </row>
    <row r="537" spans="1:16">
      <c r="B537">
        <v>4</v>
      </c>
      <c r="C537">
        <v>90.942599999999999</v>
      </c>
      <c r="D537">
        <v>-8.1993700000000003E-2</v>
      </c>
      <c r="E537">
        <v>144.40799999999999</v>
      </c>
      <c r="F537">
        <v>2.0423499999999999</v>
      </c>
      <c r="G537">
        <v>-0.41361199999999998</v>
      </c>
      <c r="H537">
        <v>30.7408</v>
      </c>
      <c r="K537">
        <f t="shared" si="66"/>
        <v>92.591999999999985</v>
      </c>
      <c r="N537">
        <f t="shared" ref="N537:N561" si="67">ABS(575-C149-(F537*10))</f>
        <v>11.115879999999954</v>
      </c>
      <c r="O537">
        <f t="shared" ref="O537:O561" si="68">ABS(175-(D149-(G537*10)))</f>
        <v>7.164449999999988</v>
      </c>
      <c r="P537">
        <f t="shared" ref="P537:P567" si="69">ABS(E149-(H537*10))</f>
        <v>104.28012000000001</v>
      </c>
    </row>
    <row r="538" spans="1:16">
      <c r="B538">
        <v>5</v>
      </c>
      <c r="C538">
        <v>90.932599999999994</v>
      </c>
      <c r="D538">
        <v>-0.116213</v>
      </c>
      <c r="E538">
        <v>144.393</v>
      </c>
      <c r="F538">
        <v>2.0431400000000002</v>
      </c>
      <c r="G538">
        <v>-0.41378100000000001</v>
      </c>
      <c r="H538">
        <v>30.741399999999999</v>
      </c>
      <c r="K538">
        <f t="shared" si="66"/>
        <v>92.586000000000013</v>
      </c>
      <c r="N538">
        <f t="shared" si="67"/>
        <v>11.154179999999947</v>
      </c>
      <c r="O538">
        <f t="shared" si="68"/>
        <v>7.1072200000000123</v>
      </c>
      <c r="P538">
        <f t="shared" si="69"/>
        <v>104.27994000000001</v>
      </c>
    </row>
    <row r="539" spans="1:16">
      <c r="B539">
        <v>6</v>
      </c>
      <c r="C539">
        <v>90.960999999999999</v>
      </c>
      <c r="D539">
        <v>-7.6181700000000005E-2</v>
      </c>
      <c r="E539">
        <v>144.428</v>
      </c>
      <c r="F539">
        <v>2.0431499999999998</v>
      </c>
      <c r="G539">
        <v>-0.41347499999999998</v>
      </c>
      <c r="H539">
        <v>30.746700000000001</v>
      </c>
      <c r="K539">
        <f t="shared" si="66"/>
        <v>92.533000000000015</v>
      </c>
      <c r="N539">
        <f t="shared" si="67"/>
        <v>11.187899999999985</v>
      </c>
      <c r="O539">
        <f t="shared" si="68"/>
        <v>7.1312000000000069</v>
      </c>
      <c r="P539">
        <f t="shared" si="69"/>
        <v>104.22991000000002</v>
      </c>
    </row>
    <row r="540" spans="1:16">
      <c r="B540">
        <v>7</v>
      </c>
      <c r="C540">
        <v>90.753600000000006</v>
      </c>
      <c r="D540">
        <v>0.36425800000000003</v>
      </c>
      <c r="E540">
        <v>143.892</v>
      </c>
      <c r="F540">
        <v>2.2077</v>
      </c>
      <c r="G540">
        <v>-0.80467500000000003</v>
      </c>
      <c r="H540">
        <v>34.604999999999997</v>
      </c>
      <c r="K540">
        <f t="shared" si="66"/>
        <v>103.95000000000005</v>
      </c>
      <c r="N540">
        <f t="shared" si="67"/>
        <v>11.072239999999965</v>
      </c>
      <c r="O540">
        <f t="shared" si="68"/>
        <v>7.4369900000000086</v>
      </c>
      <c r="P540">
        <f t="shared" si="69"/>
        <v>118.16917000000007</v>
      </c>
    </row>
    <row r="541" spans="1:16">
      <c r="B541">
        <v>8</v>
      </c>
      <c r="C541">
        <v>90.789100000000005</v>
      </c>
      <c r="D541">
        <v>0.423931</v>
      </c>
      <c r="E541">
        <v>143.874</v>
      </c>
      <c r="F541">
        <v>2.21</v>
      </c>
      <c r="G541">
        <v>-0.80295700000000003</v>
      </c>
      <c r="H541">
        <v>34.6004</v>
      </c>
      <c r="K541">
        <f t="shared" si="66"/>
        <v>103.99599999999998</v>
      </c>
      <c r="N541">
        <f t="shared" si="67"/>
        <v>11.116219999999977</v>
      </c>
      <c r="O541">
        <f t="shared" si="68"/>
        <v>7.4724099999999964</v>
      </c>
      <c r="P541">
        <f t="shared" si="69"/>
        <v>118.21734999999995</v>
      </c>
    </row>
    <row r="542" spans="1:16">
      <c r="B542">
        <v>9</v>
      </c>
      <c r="C542">
        <v>90.740799999999993</v>
      </c>
      <c r="D542">
        <v>0.364622</v>
      </c>
      <c r="E542">
        <v>143.93899999999999</v>
      </c>
      <c r="F542">
        <v>2.2072099999999999</v>
      </c>
      <c r="G542">
        <v>-0.80353600000000003</v>
      </c>
      <c r="H542">
        <v>34.594099999999997</v>
      </c>
      <c r="K542">
        <f t="shared" si="66"/>
        <v>104.05900000000003</v>
      </c>
      <c r="N542">
        <f t="shared" si="67"/>
        <v>11.106429999999953</v>
      </c>
      <c r="O542">
        <f t="shared" si="68"/>
        <v>7.4307000000000016</v>
      </c>
      <c r="P542">
        <f t="shared" si="69"/>
        <v>118.28707000000003</v>
      </c>
    </row>
    <row r="543" spans="1:16">
      <c r="B543">
        <v>10</v>
      </c>
      <c r="C543">
        <v>90.777100000000004</v>
      </c>
      <c r="D543">
        <v>0.65905400000000003</v>
      </c>
      <c r="E543">
        <v>143.90899999999999</v>
      </c>
      <c r="F543">
        <v>2.7240099999999998</v>
      </c>
      <c r="G543">
        <v>-1.1249400000000001</v>
      </c>
      <c r="H543">
        <v>38.382399999999997</v>
      </c>
      <c r="K543">
        <f t="shared" si="66"/>
        <v>116.17600000000004</v>
      </c>
      <c r="N543">
        <f t="shared" si="67"/>
        <v>12.109540000000052</v>
      </c>
      <c r="O543">
        <f t="shared" si="68"/>
        <v>8.5555699999999888</v>
      </c>
      <c r="P543">
        <f t="shared" si="69"/>
        <v>130.46262000000002</v>
      </c>
    </row>
    <row r="544" spans="1:16">
      <c r="B544">
        <v>11</v>
      </c>
      <c r="C544">
        <v>90.7744</v>
      </c>
      <c r="D544">
        <v>0.67628600000000005</v>
      </c>
      <c r="E544">
        <v>143.94800000000001</v>
      </c>
      <c r="F544">
        <v>2.7237399999999998</v>
      </c>
      <c r="G544">
        <v>-1.1227400000000001</v>
      </c>
      <c r="H544">
        <v>38.365600000000001</v>
      </c>
      <c r="K544">
        <f t="shared" si="66"/>
        <v>116.34399999999999</v>
      </c>
      <c r="N544">
        <f t="shared" si="67"/>
        <v>12.099269999999951</v>
      </c>
      <c r="O544">
        <f t="shared" si="68"/>
        <v>8.5560100000000148</v>
      </c>
      <c r="P544">
        <f t="shared" si="69"/>
        <v>130.63195000000002</v>
      </c>
    </row>
    <row r="545" spans="2:16">
      <c r="B545">
        <v>12</v>
      </c>
      <c r="C545">
        <v>90.7697</v>
      </c>
      <c r="D545">
        <v>0.68249800000000005</v>
      </c>
      <c r="E545">
        <v>143.976</v>
      </c>
      <c r="F545">
        <v>2.72451</v>
      </c>
      <c r="G545">
        <v>-1.1217600000000001</v>
      </c>
      <c r="H545">
        <v>38.372700000000002</v>
      </c>
      <c r="K545">
        <f t="shared" si="66"/>
        <v>116.27299999999997</v>
      </c>
      <c r="N545">
        <f t="shared" si="67"/>
        <v>12.160300000000028</v>
      </c>
      <c r="O545">
        <f t="shared" si="68"/>
        <v>8.6314099999999883</v>
      </c>
      <c r="P545">
        <f t="shared" si="69"/>
        <v>130.55622999999997</v>
      </c>
    </row>
    <row r="546" spans="2:16">
      <c r="B546">
        <v>13</v>
      </c>
      <c r="C546">
        <v>90.720600000000005</v>
      </c>
      <c r="D546">
        <v>0.66652699999999998</v>
      </c>
      <c r="E546">
        <v>145.03899999999999</v>
      </c>
      <c r="F546">
        <v>4.0103299999999997</v>
      </c>
      <c r="G546">
        <v>-1.15099</v>
      </c>
      <c r="H546">
        <v>42.307499999999997</v>
      </c>
      <c r="K546">
        <f t="shared" si="66"/>
        <v>126.92500000000001</v>
      </c>
      <c r="N546">
        <f t="shared" si="67"/>
        <v>23.166799999999974</v>
      </c>
      <c r="O546">
        <f t="shared" si="68"/>
        <v>13.175330000000002</v>
      </c>
      <c r="P546">
        <f t="shared" si="69"/>
        <v>144.72884000000005</v>
      </c>
    </row>
    <row r="547" spans="2:16">
      <c r="B547">
        <v>14</v>
      </c>
      <c r="C547">
        <v>90.722300000000004</v>
      </c>
      <c r="D547">
        <v>0.75487400000000004</v>
      </c>
      <c r="E547">
        <v>145.011</v>
      </c>
      <c r="F547">
        <v>4.0070699999999997</v>
      </c>
      <c r="G547">
        <v>-1.15161</v>
      </c>
      <c r="H547">
        <v>42.287399999999998</v>
      </c>
      <c r="K547">
        <f t="shared" si="66"/>
        <v>127.12600000000003</v>
      </c>
      <c r="N547">
        <f t="shared" si="67"/>
        <v>23.173760000000023</v>
      </c>
      <c r="O547">
        <f t="shared" si="68"/>
        <v>13.209660000000014</v>
      </c>
      <c r="P547">
        <f t="shared" si="69"/>
        <v>144.90854000000007</v>
      </c>
    </row>
    <row r="548" spans="2:16">
      <c r="B548">
        <v>15</v>
      </c>
      <c r="C548">
        <v>90.604500000000002</v>
      </c>
      <c r="D548">
        <v>0.55757599999999996</v>
      </c>
      <c r="E548">
        <v>142.59299999999999</v>
      </c>
      <c r="F548">
        <v>2.5486399999999998</v>
      </c>
      <c r="G548">
        <v>-1.7048399999999999</v>
      </c>
      <c r="H548">
        <v>45.8489</v>
      </c>
      <c r="K548">
        <f t="shared" si="66"/>
        <v>141.51099999999997</v>
      </c>
      <c r="N548">
        <f t="shared" si="67"/>
        <v>8.4550500000000213</v>
      </c>
      <c r="O548">
        <f t="shared" si="68"/>
        <v>11.723580000000027</v>
      </c>
      <c r="P548">
        <f t="shared" si="69"/>
        <v>155.73150999999996</v>
      </c>
    </row>
    <row r="549" spans="2:16">
      <c r="B549">
        <v>16</v>
      </c>
      <c r="C549">
        <v>90.639399999999995</v>
      </c>
      <c r="D549">
        <v>0.58826299999999998</v>
      </c>
      <c r="E549">
        <v>142.595</v>
      </c>
      <c r="F549">
        <v>2.5490300000000001</v>
      </c>
      <c r="G549">
        <v>-1.70611</v>
      </c>
      <c r="H549">
        <v>45.8476</v>
      </c>
      <c r="K549">
        <f t="shared" si="66"/>
        <v>141.524</v>
      </c>
      <c r="N549">
        <f t="shared" si="67"/>
        <v>8.3806299999999503</v>
      </c>
      <c r="O549">
        <f t="shared" si="68"/>
        <v>11.668049999999994</v>
      </c>
      <c r="P549">
        <f t="shared" si="69"/>
        <v>155.76017000000002</v>
      </c>
    </row>
    <row r="550" spans="2:16">
      <c r="B550">
        <v>17</v>
      </c>
      <c r="C550">
        <v>90.611400000000003</v>
      </c>
      <c r="D550">
        <v>3.7659400000000001</v>
      </c>
      <c r="E550">
        <v>-136.732</v>
      </c>
      <c r="F550">
        <v>2.36361</v>
      </c>
      <c r="G550">
        <v>-2.31595</v>
      </c>
      <c r="H550">
        <v>53.296100000000003</v>
      </c>
      <c r="K550">
        <f t="shared" si="66"/>
        <v>167.03899999999999</v>
      </c>
      <c r="N550">
        <f t="shared" si="67"/>
        <v>13.316489999999988</v>
      </c>
      <c r="O550">
        <f t="shared" si="68"/>
        <v>13.940979999999996</v>
      </c>
      <c r="P550">
        <f t="shared" si="69"/>
        <v>178.98303999999996</v>
      </c>
    </row>
    <row r="551" spans="2:16">
      <c r="B551">
        <v>18</v>
      </c>
      <c r="C551">
        <v>90.645399999999995</v>
      </c>
      <c r="D551">
        <v>3.6855899999999999</v>
      </c>
      <c r="E551">
        <v>-136.672</v>
      </c>
      <c r="F551">
        <v>2.3629899999999999</v>
      </c>
      <c r="G551">
        <v>-2.31684</v>
      </c>
      <c r="H551">
        <v>53.29</v>
      </c>
      <c r="K551">
        <f t="shared" si="66"/>
        <v>167.10000000000002</v>
      </c>
      <c r="N551">
        <f t="shared" si="67"/>
        <v>13.394419999999947</v>
      </c>
      <c r="O551">
        <f t="shared" si="68"/>
        <v>13.875940000000014</v>
      </c>
      <c r="P551">
        <f t="shared" si="69"/>
        <v>179.05928000000006</v>
      </c>
    </row>
    <row r="552" spans="2:16">
      <c r="B552">
        <v>19</v>
      </c>
      <c r="C552">
        <v>90.829800000000006</v>
      </c>
      <c r="D552">
        <v>2.2925200000000001</v>
      </c>
      <c r="E552">
        <v>141.012</v>
      </c>
      <c r="F552">
        <v>2.35331</v>
      </c>
      <c r="G552">
        <v>-2.9178099999999998</v>
      </c>
      <c r="H552">
        <v>60.9084</v>
      </c>
      <c r="K552">
        <f t="shared" si="66"/>
        <v>190.91599999999994</v>
      </c>
      <c r="N552">
        <f t="shared" si="67"/>
        <v>21.172360000000037</v>
      </c>
      <c r="O552">
        <f t="shared" si="68"/>
        <v>16.948000000000008</v>
      </c>
      <c r="P552">
        <f t="shared" si="69"/>
        <v>204.70520999999997</v>
      </c>
    </row>
    <row r="553" spans="2:16">
      <c r="B553">
        <v>20</v>
      </c>
      <c r="C553">
        <v>90.816400000000002</v>
      </c>
      <c r="D553">
        <v>2.2549000000000001</v>
      </c>
      <c r="E553">
        <v>140.94999999999999</v>
      </c>
      <c r="F553">
        <v>2.3558300000000001</v>
      </c>
      <c r="G553">
        <v>-2.91771</v>
      </c>
      <c r="H553">
        <v>60.916200000000003</v>
      </c>
      <c r="K553">
        <f t="shared" si="66"/>
        <v>190.83799999999997</v>
      </c>
      <c r="N553">
        <f t="shared" si="67"/>
        <v>21.21135000000001</v>
      </c>
      <c r="O553">
        <f t="shared" si="68"/>
        <v>16.950710000000015</v>
      </c>
      <c r="P553">
        <f t="shared" si="69"/>
        <v>204.60102999999992</v>
      </c>
    </row>
    <row r="554" spans="2:16">
      <c r="B554">
        <v>21</v>
      </c>
      <c r="C554">
        <v>90.897199999999998</v>
      </c>
      <c r="D554">
        <v>2.7318500000000001</v>
      </c>
      <c r="E554">
        <v>140.37100000000001</v>
      </c>
      <c r="F554">
        <v>2.02454</v>
      </c>
      <c r="G554">
        <v>-3.6454900000000001</v>
      </c>
      <c r="H554">
        <v>68.164400000000001</v>
      </c>
      <c r="K554">
        <f t="shared" si="66"/>
        <v>218.35599999999999</v>
      </c>
      <c r="N554">
        <f t="shared" si="67"/>
        <v>18.464919999999989</v>
      </c>
      <c r="O554">
        <f t="shared" si="68"/>
        <v>18.398930000000007</v>
      </c>
      <c r="P554">
        <f t="shared" si="69"/>
        <v>230.29708000000005</v>
      </c>
    </row>
    <row r="555" spans="2:16">
      <c r="B555">
        <v>22</v>
      </c>
      <c r="C555">
        <v>90.954400000000007</v>
      </c>
      <c r="D555">
        <v>2.80538</v>
      </c>
      <c r="E555">
        <v>140.29900000000001</v>
      </c>
      <c r="F555">
        <v>2.02664</v>
      </c>
      <c r="G555">
        <v>-3.6461800000000002</v>
      </c>
      <c r="H555">
        <v>68.1584</v>
      </c>
      <c r="K555">
        <f t="shared" si="66"/>
        <v>218.41599999999994</v>
      </c>
      <c r="N555">
        <f t="shared" si="67"/>
        <v>18.834200000000035</v>
      </c>
      <c r="O555">
        <f t="shared" si="68"/>
        <v>18.622340000000008</v>
      </c>
      <c r="P555">
        <f t="shared" si="69"/>
        <v>230.27568999999994</v>
      </c>
    </row>
    <row r="556" spans="2:16">
      <c r="B556">
        <v>23</v>
      </c>
      <c r="C556">
        <v>91.006299999999996</v>
      </c>
      <c r="D556">
        <v>2.6778200000000001</v>
      </c>
      <c r="E556">
        <v>-137.47900000000001</v>
      </c>
      <c r="F556">
        <v>2.0614300000000001</v>
      </c>
      <c r="G556">
        <v>-4.2460699999999996</v>
      </c>
      <c r="H556">
        <v>76.838300000000004</v>
      </c>
      <c r="K556">
        <f t="shared" si="66"/>
        <v>231.61699999999996</v>
      </c>
      <c r="N556">
        <f t="shared" si="67"/>
        <v>26.864550000000051</v>
      </c>
      <c r="O556">
        <f t="shared" si="68"/>
        <v>21.418470000000013</v>
      </c>
      <c r="P556">
        <f t="shared" si="69"/>
        <v>246.48694</v>
      </c>
    </row>
    <row r="557" spans="2:16">
      <c r="B557">
        <v>24</v>
      </c>
      <c r="C557">
        <v>91.106099999999998</v>
      </c>
      <c r="D557">
        <v>2.6176400000000002</v>
      </c>
      <c r="E557">
        <v>-137.429</v>
      </c>
      <c r="F557">
        <v>2.0623900000000002</v>
      </c>
      <c r="G557">
        <v>-4.2433899999999998</v>
      </c>
      <c r="H557">
        <v>76.811499999999995</v>
      </c>
      <c r="K557">
        <f t="shared" si="66"/>
        <v>231.88499999999999</v>
      </c>
      <c r="N557">
        <f t="shared" si="67"/>
        <v>26.637990000000013</v>
      </c>
      <c r="O557">
        <f t="shared" si="68"/>
        <v>21.439030000000002</v>
      </c>
      <c r="P557">
        <f t="shared" si="69"/>
        <v>246.82695000000001</v>
      </c>
    </row>
    <row r="558" spans="2:16">
      <c r="B558">
        <v>25</v>
      </c>
      <c r="C558">
        <v>90.820999999999998</v>
      </c>
      <c r="D558">
        <v>6.1497099999999998</v>
      </c>
      <c r="E558">
        <v>-137.72300000000001</v>
      </c>
      <c r="F558">
        <v>1.91832</v>
      </c>
      <c r="G558">
        <v>-4.9708399999999999</v>
      </c>
      <c r="H558">
        <v>84.724299999999999</v>
      </c>
      <c r="K558">
        <f t="shared" si="66"/>
        <v>252.75700000000006</v>
      </c>
      <c r="N558">
        <f t="shared" si="67"/>
        <v>26.630839999999978</v>
      </c>
      <c r="O558">
        <f t="shared" si="68"/>
        <v>23.883910000000014</v>
      </c>
      <c r="P558">
        <f t="shared" si="69"/>
        <v>267.41222000000016</v>
      </c>
    </row>
    <row r="559" spans="2:16">
      <c r="B559">
        <v>26</v>
      </c>
      <c r="C559">
        <v>90.874099999999999</v>
      </c>
      <c r="D559">
        <v>5.9924299999999997</v>
      </c>
      <c r="E559">
        <v>-137.68299999999999</v>
      </c>
      <c r="F559">
        <v>1.9178500000000001</v>
      </c>
      <c r="G559">
        <v>-4.9682000000000004</v>
      </c>
      <c r="H559">
        <v>84.746300000000005</v>
      </c>
      <c r="K559">
        <f t="shared" si="66"/>
        <v>252.53699999999992</v>
      </c>
      <c r="N559">
        <f t="shared" si="67"/>
        <v>26.764559999999975</v>
      </c>
      <c r="O559">
        <f t="shared" si="68"/>
        <v>23.9512</v>
      </c>
      <c r="P559">
        <f t="shared" si="69"/>
        <v>267.07461999999998</v>
      </c>
    </row>
    <row r="560" spans="2:16">
      <c r="B560">
        <v>27</v>
      </c>
      <c r="C560">
        <v>91.185299999999998</v>
      </c>
      <c r="D560">
        <v>3.0472399999999999</v>
      </c>
      <c r="E560">
        <v>-137.16900000000001</v>
      </c>
      <c r="F560">
        <v>2.4808400000000002</v>
      </c>
      <c r="G560">
        <v>-5.7272400000000001</v>
      </c>
      <c r="H560">
        <v>91.820099999999996</v>
      </c>
      <c r="K560">
        <f t="shared" si="66"/>
        <v>281.79899999999998</v>
      </c>
      <c r="N560">
        <f t="shared" si="67"/>
        <v>27.183560000000053</v>
      </c>
      <c r="O560">
        <f t="shared" si="68"/>
        <v>24.930819999999983</v>
      </c>
      <c r="P560">
        <f t="shared" si="69"/>
        <v>294.51155999999992</v>
      </c>
    </row>
    <row r="561" spans="1:20">
      <c r="B561">
        <v>28</v>
      </c>
      <c r="C561">
        <v>91.473100000000002</v>
      </c>
      <c r="D561">
        <v>2.6873999999999998</v>
      </c>
      <c r="E561">
        <v>-137.22499999999999</v>
      </c>
      <c r="F561">
        <v>2.4880399999999998</v>
      </c>
      <c r="G561">
        <v>-5.73088</v>
      </c>
      <c r="H561">
        <v>91.827799999999996</v>
      </c>
      <c r="K561">
        <f t="shared" si="66"/>
        <v>281.72199999999998</v>
      </c>
      <c r="N561">
        <f t="shared" si="67"/>
        <v>27.394490000000008</v>
      </c>
      <c r="O561">
        <f t="shared" si="68"/>
        <v>24.965689999999995</v>
      </c>
      <c r="P561">
        <f t="shared" si="69"/>
        <v>294.4539299999999</v>
      </c>
    </row>
    <row r="562" spans="1:20">
      <c r="B562">
        <v>29</v>
      </c>
      <c r="C562">
        <v>91.105099999999993</v>
      </c>
      <c r="D562">
        <v>-1.0540700000000001</v>
      </c>
      <c r="E562">
        <v>-135.75800000000001</v>
      </c>
      <c r="F562">
        <v>5.4109800000000003</v>
      </c>
      <c r="G562">
        <v>6.0811900000000003</v>
      </c>
      <c r="H562">
        <v>100.083</v>
      </c>
      <c r="K562">
        <f t="shared" si="66"/>
        <v>299.17000000000007</v>
      </c>
      <c r="N562">
        <f t="shared" ref="N562:N567" si="70">ABS(575-C174-(F562*10))</f>
        <v>55.396850000000029</v>
      </c>
      <c r="O562">
        <f t="shared" ref="O562:O567" si="71">ABS(175-(D174-(G562*10)))</f>
        <v>151.50980000000001</v>
      </c>
      <c r="P562">
        <f t="shared" si="69"/>
        <v>308.37419</v>
      </c>
    </row>
    <row r="563" spans="1:20">
      <c r="B563">
        <v>30</v>
      </c>
      <c r="C563">
        <v>91.143699999999995</v>
      </c>
      <c r="D563">
        <v>-0.89111099999999999</v>
      </c>
      <c r="E563">
        <v>-135.691</v>
      </c>
      <c r="F563">
        <v>5.4047900000000002</v>
      </c>
      <c r="G563">
        <v>6.0733800000000002</v>
      </c>
      <c r="H563">
        <v>99.951999999999998</v>
      </c>
      <c r="K563">
        <f t="shared" si="66"/>
        <v>300.48</v>
      </c>
      <c r="N563">
        <f t="shared" si="70"/>
        <v>55.353270000000037</v>
      </c>
      <c r="O563">
        <f t="shared" si="71"/>
        <v>151.54743999999999</v>
      </c>
      <c r="P563">
        <f t="shared" si="69"/>
        <v>309.64996999999994</v>
      </c>
    </row>
    <row r="564" spans="1:20">
      <c r="B564">
        <v>31</v>
      </c>
      <c r="C564">
        <v>91.235399999999998</v>
      </c>
      <c r="D564">
        <v>-3.7957399999999999</v>
      </c>
      <c r="E564">
        <v>-134.899</v>
      </c>
      <c r="F564">
        <v>5.3956999999999997</v>
      </c>
      <c r="G564">
        <v>6.5824999999999996</v>
      </c>
      <c r="H564">
        <v>106.429</v>
      </c>
      <c r="K564">
        <f t="shared" si="66"/>
        <v>335.71000000000004</v>
      </c>
    </row>
    <row r="565" spans="1:20">
      <c r="B565">
        <v>32</v>
      </c>
      <c r="C565">
        <v>91.459000000000003</v>
      </c>
      <c r="D565">
        <v>-4.1242900000000002</v>
      </c>
      <c r="E565">
        <v>-134.971</v>
      </c>
      <c r="F565">
        <v>5.3961199999999998</v>
      </c>
      <c r="G565">
        <v>6.5796799999999998</v>
      </c>
      <c r="H565">
        <v>106.343</v>
      </c>
      <c r="K565">
        <f t="shared" si="66"/>
        <v>336.56999999999994</v>
      </c>
      <c r="N565">
        <f t="shared" si="70"/>
        <v>48.131319999999995</v>
      </c>
      <c r="O565">
        <f t="shared" si="71"/>
        <v>166.67971999999997</v>
      </c>
      <c r="P565">
        <f t="shared" si="69"/>
        <v>351.29999999999995</v>
      </c>
    </row>
    <row r="566" spans="1:20">
      <c r="B566">
        <v>33</v>
      </c>
      <c r="C566">
        <v>90.194500000000005</v>
      </c>
      <c r="D566">
        <v>-1.2538400000000001</v>
      </c>
      <c r="E566">
        <v>-136.273</v>
      </c>
      <c r="F566">
        <v>6.3204200000000004</v>
      </c>
      <c r="G566">
        <v>6.6802400000000004</v>
      </c>
      <c r="H566">
        <v>114.908</v>
      </c>
      <c r="K566">
        <f t="shared" si="66"/>
        <v>350.92000000000007</v>
      </c>
      <c r="T566" s="16" t="s">
        <v>58</v>
      </c>
    </row>
    <row r="567" spans="1:20">
      <c r="B567">
        <v>34</v>
      </c>
      <c r="C567">
        <v>90.517700000000005</v>
      </c>
      <c r="D567">
        <v>-1.9511799999999999</v>
      </c>
      <c r="E567">
        <v>-136.095</v>
      </c>
      <c r="F567">
        <v>6.3207300000000002</v>
      </c>
      <c r="G567">
        <v>6.6891699999999998</v>
      </c>
      <c r="H567">
        <v>114.92100000000001</v>
      </c>
      <c r="K567">
        <f t="shared" si="66"/>
        <v>350.78999999999996</v>
      </c>
      <c r="N567">
        <f t="shared" si="70"/>
        <v>58.771820000000019</v>
      </c>
      <c r="O567">
        <f t="shared" si="71"/>
        <v>176.57817</v>
      </c>
      <c r="P567">
        <f t="shared" si="69"/>
        <v>362.46339999999987</v>
      </c>
    </row>
    <row r="568" spans="1:20">
      <c r="B568"/>
    </row>
    <row r="569" spans="1:20">
      <c r="A569" t="s">
        <v>55</v>
      </c>
      <c r="B569"/>
    </row>
    <row r="570" spans="1:20">
      <c r="B570"/>
    </row>
    <row r="571" spans="1:20">
      <c r="B571">
        <v>1</v>
      </c>
      <c r="C571">
        <v>90.728700000000003</v>
      </c>
      <c r="D571">
        <v>-1.0630900000000001</v>
      </c>
      <c r="E571">
        <v>143.97499999999999</v>
      </c>
      <c r="F571">
        <v>1.2836399999999999</v>
      </c>
      <c r="G571">
        <v>-7.9009899999999994E-2</v>
      </c>
      <c r="H571">
        <v>27.4009</v>
      </c>
      <c r="K571">
        <f>ABS(J146-H571*10)</f>
        <v>75.990999999999985</v>
      </c>
    </row>
    <row r="572" spans="1:20">
      <c r="B572">
        <v>2</v>
      </c>
      <c r="C572">
        <v>90.7423</v>
      </c>
      <c r="D572">
        <v>-1.03159</v>
      </c>
      <c r="E572">
        <v>144.01300000000001</v>
      </c>
      <c r="F572">
        <v>1.2836399999999999</v>
      </c>
      <c r="G572">
        <v>-7.9352199999999998E-2</v>
      </c>
      <c r="H572">
        <v>27.390499999999999</v>
      </c>
      <c r="K572">
        <f t="shared" ref="K572:K604" si="72">ABS(J147-H572*10)</f>
        <v>76.095000000000027</v>
      </c>
    </row>
    <row r="573" spans="1:20">
      <c r="B573">
        <v>3</v>
      </c>
      <c r="C573">
        <v>90.767600000000002</v>
      </c>
      <c r="D573">
        <v>-1.0015099999999999</v>
      </c>
      <c r="E573">
        <v>144.02000000000001</v>
      </c>
      <c r="F573">
        <v>1.28433</v>
      </c>
      <c r="G573">
        <v>-7.8602599999999995E-2</v>
      </c>
      <c r="H573">
        <v>27.387499999999999</v>
      </c>
      <c r="K573">
        <f t="shared" si="72"/>
        <v>76.125</v>
      </c>
      <c r="N573">
        <f>ABS(575-C148-(F573*10))</f>
        <v>7.6630800000000363</v>
      </c>
      <c r="O573">
        <f>ABS(175-(D148-(G573*10)))</f>
        <v>6.4751940000000161</v>
      </c>
      <c r="P573">
        <f>ABS(E148-(H573*10))</f>
        <v>52.206540000000018</v>
      </c>
    </row>
    <row r="574" spans="1:20">
      <c r="B574">
        <v>4</v>
      </c>
      <c r="C574">
        <v>90.916799999999995</v>
      </c>
      <c r="D574">
        <v>-0.14963599999999999</v>
      </c>
      <c r="E574">
        <v>144.298</v>
      </c>
      <c r="F574">
        <v>2.02786</v>
      </c>
      <c r="G574">
        <v>-0.40991499999999997</v>
      </c>
      <c r="H574">
        <v>31.006399999999999</v>
      </c>
      <c r="K574">
        <f t="shared" si="72"/>
        <v>89.936000000000035</v>
      </c>
      <c r="N574">
        <f t="shared" ref="N574:N598" si="73">ABS(575-C149-(F574*10))</f>
        <v>10.970979999999958</v>
      </c>
      <c r="O574">
        <f t="shared" ref="O574:O598" si="74">ABS(175-(D149-(G574*10)))</f>
        <v>7.2014199999999846</v>
      </c>
      <c r="P574">
        <f t="shared" ref="P574:P604" si="75">ABS(E149-(H574*10))</f>
        <v>101.62412000000006</v>
      </c>
    </row>
    <row r="575" spans="1:20">
      <c r="B575">
        <v>5</v>
      </c>
      <c r="C575">
        <v>90.905900000000003</v>
      </c>
      <c r="D575">
        <v>-0.185475</v>
      </c>
      <c r="E575">
        <v>144.25</v>
      </c>
      <c r="F575">
        <v>2.0286499999999998</v>
      </c>
      <c r="G575">
        <v>-0.41004099999999999</v>
      </c>
      <c r="H575">
        <v>31.001899999999999</v>
      </c>
      <c r="K575">
        <f t="shared" si="72"/>
        <v>89.980999999999995</v>
      </c>
      <c r="N575">
        <f t="shared" si="73"/>
        <v>11.00927999999994</v>
      </c>
      <c r="O575">
        <f t="shared" si="74"/>
        <v>7.1446200000000033</v>
      </c>
      <c r="P575">
        <f t="shared" si="75"/>
        <v>101.67493999999999</v>
      </c>
    </row>
    <row r="576" spans="1:20">
      <c r="B576">
        <v>6</v>
      </c>
      <c r="C576">
        <v>90.934899999999999</v>
      </c>
      <c r="D576">
        <v>-0.14394799999999999</v>
      </c>
      <c r="E576">
        <v>144.31700000000001</v>
      </c>
      <c r="F576">
        <v>2.0286499999999998</v>
      </c>
      <c r="G576">
        <v>-0.40977799999999998</v>
      </c>
      <c r="H576">
        <v>31.0123</v>
      </c>
      <c r="K576">
        <f t="shared" si="72"/>
        <v>89.87700000000001</v>
      </c>
      <c r="N576">
        <f t="shared" si="73"/>
        <v>11.042899999999982</v>
      </c>
      <c r="O576">
        <f t="shared" si="74"/>
        <v>7.1681700000000035</v>
      </c>
      <c r="P576">
        <f t="shared" si="75"/>
        <v>101.57391000000001</v>
      </c>
    </row>
    <row r="577" spans="2:16">
      <c r="B577">
        <v>7</v>
      </c>
      <c r="C577">
        <v>90.709199999999996</v>
      </c>
      <c r="D577">
        <v>0.239061</v>
      </c>
      <c r="E577">
        <v>143.74299999999999</v>
      </c>
      <c r="F577">
        <v>2.1951499999999999</v>
      </c>
      <c r="G577">
        <v>-0.79863700000000004</v>
      </c>
      <c r="H577">
        <v>34.849200000000003</v>
      </c>
      <c r="K577">
        <f t="shared" si="72"/>
        <v>101.50799999999998</v>
      </c>
      <c r="N577">
        <f t="shared" si="73"/>
        <v>10.946739999999966</v>
      </c>
      <c r="O577">
        <f t="shared" si="74"/>
        <v>7.4973700000000179</v>
      </c>
      <c r="P577">
        <f t="shared" si="75"/>
        <v>115.72717</v>
      </c>
    </row>
    <row r="578" spans="2:16">
      <c r="B578">
        <v>8</v>
      </c>
      <c r="C578">
        <v>90.745099999999994</v>
      </c>
      <c r="D578">
        <v>0.29883300000000002</v>
      </c>
      <c r="E578">
        <v>143.785</v>
      </c>
      <c r="F578">
        <v>2.1976</v>
      </c>
      <c r="G578">
        <v>-0.79718500000000003</v>
      </c>
      <c r="H578">
        <v>34.855800000000002</v>
      </c>
      <c r="K578">
        <f t="shared" si="72"/>
        <v>101.44200000000001</v>
      </c>
      <c r="N578">
        <f t="shared" si="73"/>
        <v>10.992219999999975</v>
      </c>
      <c r="O578">
        <f t="shared" si="74"/>
        <v>7.530130000000014</v>
      </c>
      <c r="P578">
        <f t="shared" si="75"/>
        <v>115.66334999999998</v>
      </c>
    </row>
    <row r="579" spans="2:16">
      <c r="B579">
        <v>9</v>
      </c>
      <c r="C579">
        <v>90.699200000000005</v>
      </c>
      <c r="D579">
        <v>0.24362800000000001</v>
      </c>
      <c r="E579">
        <v>143.81800000000001</v>
      </c>
      <c r="F579">
        <v>2.1946599999999998</v>
      </c>
      <c r="G579">
        <v>-0.79758399999999996</v>
      </c>
      <c r="H579">
        <v>34.843699999999998</v>
      </c>
      <c r="K579">
        <f t="shared" si="72"/>
        <v>101.56299999999999</v>
      </c>
      <c r="N579">
        <f t="shared" si="73"/>
        <v>10.980929999999951</v>
      </c>
      <c r="O579">
        <f t="shared" si="74"/>
        <v>7.4902199999999937</v>
      </c>
      <c r="P579">
        <f t="shared" si="75"/>
        <v>115.79106999999999</v>
      </c>
    </row>
    <row r="580" spans="2:16">
      <c r="B580">
        <v>10</v>
      </c>
      <c r="C580">
        <v>90.721299999999999</v>
      </c>
      <c r="D580">
        <v>0.49167100000000002</v>
      </c>
      <c r="E580">
        <v>143.75299999999999</v>
      </c>
      <c r="F580">
        <v>2.7121</v>
      </c>
      <c r="G580">
        <v>-1.11825</v>
      </c>
      <c r="H580">
        <v>38.6372</v>
      </c>
      <c r="K580">
        <f t="shared" si="72"/>
        <v>113.62799999999999</v>
      </c>
      <c r="N580">
        <f t="shared" si="73"/>
        <v>11.990440000000053</v>
      </c>
      <c r="O580">
        <f t="shared" si="74"/>
        <v>8.6224699999999928</v>
      </c>
      <c r="P580">
        <f t="shared" si="75"/>
        <v>127.91461999999996</v>
      </c>
    </row>
    <row r="581" spans="2:16">
      <c r="B581">
        <v>11</v>
      </c>
      <c r="C581">
        <v>90.719399999999993</v>
      </c>
      <c r="D581">
        <v>0.51058099999999995</v>
      </c>
      <c r="E581">
        <v>143.81899999999999</v>
      </c>
      <c r="F581">
        <v>2.7119499999999999</v>
      </c>
      <c r="G581">
        <v>-1.1162399999999999</v>
      </c>
      <c r="H581">
        <v>38.625799999999998</v>
      </c>
      <c r="K581">
        <f t="shared" si="72"/>
        <v>113.74200000000002</v>
      </c>
      <c r="N581">
        <f t="shared" si="73"/>
        <v>11.981369999999952</v>
      </c>
      <c r="O581">
        <f t="shared" si="74"/>
        <v>8.6210100000000125</v>
      </c>
      <c r="P581">
        <f t="shared" si="75"/>
        <v>128.02995000000004</v>
      </c>
    </row>
    <row r="582" spans="2:16">
      <c r="B582">
        <v>12</v>
      </c>
      <c r="C582">
        <v>90.715500000000006</v>
      </c>
      <c r="D582">
        <v>0.51846999999999999</v>
      </c>
      <c r="E582">
        <v>143.79</v>
      </c>
      <c r="F582">
        <v>2.7123200000000001</v>
      </c>
      <c r="G582">
        <v>-1.1149199999999999</v>
      </c>
      <c r="H582">
        <v>38.621699999999997</v>
      </c>
      <c r="K582">
        <f t="shared" si="72"/>
        <v>113.78300000000002</v>
      </c>
      <c r="N582">
        <f t="shared" si="73"/>
        <v>12.038400000000028</v>
      </c>
      <c r="O582">
        <f t="shared" si="74"/>
        <v>8.6998099999999852</v>
      </c>
      <c r="P582">
        <f t="shared" si="75"/>
        <v>128.06623000000002</v>
      </c>
    </row>
    <row r="583" spans="2:16">
      <c r="B583">
        <v>13</v>
      </c>
      <c r="C583">
        <v>90.659899999999993</v>
      </c>
      <c r="D583">
        <v>0.47560999999999998</v>
      </c>
      <c r="E583">
        <v>144.697</v>
      </c>
      <c r="F583">
        <v>3.9968300000000001</v>
      </c>
      <c r="G583">
        <v>-1.14561</v>
      </c>
      <c r="H583">
        <v>42.588999999999999</v>
      </c>
      <c r="K583">
        <f t="shared" si="72"/>
        <v>124.11000000000001</v>
      </c>
      <c r="N583">
        <f t="shared" si="73"/>
        <v>23.031799999999976</v>
      </c>
      <c r="O583">
        <f t="shared" si="74"/>
        <v>13.229129999999998</v>
      </c>
      <c r="P583">
        <f t="shared" si="75"/>
        <v>141.91384000000005</v>
      </c>
    </row>
    <row r="584" spans="2:16">
      <c r="B584">
        <v>14</v>
      </c>
      <c r="C584">
        <v>90.661900000000003</v>
      </c>
      <c r="D584">
        <v>0.56203000000000003</v>
      </c>
      <c r="E584">
        <v>144.69</v>
      </c>
      <c r="F584">
        <v>3.9938899999999999</v>
      </c>
      <c r="G584">
        <v>-1.14635</v>
      </c>
      <c r="H584">
        <v>42.573799999999999</v>
      </c>
      <c r="K584">
        <f t="shared" si="72"/>
        <v>124.262</v>
      </c>
      <c r="N584">
        <f t="shared" si="73"/>
        <v>23.041960000000024</v>
      </c>
      <c r="O584">
        <f t="shared" si="74"/>
        <v>13.262259999999998</v>
      </c>
      <c r="P584">
        <f t="shared" si="75"/>
        <v>142.04454000000004</v>
      </c>
    </row>
    <row r="585" spans="2:16">
      <c r="B585">
        <v>15</v>
      </c>
      <c r="C585">
        <v>90.543199999999999</v>
      </c>
      <c r="D585">
        <v>0.38270700000000002</v>
      </c>
      <c r="E585">
        <v>142.55199999999999</v>
      </c>
      <c r="F585">
        <v>2.54074</v>
      </c>
      <c r="G585">
        <v>-1.69817</v>
      </c>
      <c r="H585">
        <v>46.092199999999998</v>
      </c>
      <c r="K585">
        <f t="shared" si="72"/>
        <v>139.07800000000003</v>
      </c>
      <c r="N585">
        <f t="shared" si="73"/>
        <v>8.3760500000000242</v>
      </c>
      <c r="O585">
        <f t="shared" si="74"/>
        <v>11.790280000000024</v>
      </c>
      <c r="P585">
        <f t="shared" si="75"/>
        <v>153.29851000000002</v>
      </c>
    </row>
    <row r="586" spans="2:16">
      <c r="B586">
        <v>16</v>
      </c>
      <c r="C586">
        <v>90.577399999999997</v>
      </c>
      <c r="D586">
        <v>0.41304099999999999</v>
      </c>
      <c r="E586">
        <v>142.52799999999999</v>
      </c>
      <c r="F586">
        <v>2.5409600000000001</v>
      </c>
      <c r="G586">
        <v>-1.69919</v>
      </c>
      <c r="H586">
        <v>46.084600000000002</v>
      </c>
      <c r="K586">
        <f t="shared" si="72"/>
        <v>139.154</v>
      </c>
      <c r="N586">
        <f t="shared" si="73"/>
        <v>8.2999299999999501</v>
      </c>
      <c r="O586">
        <f t="shared" si="74"/>
        <v>11.737250000000017</v>
      </c>
      <c r="P586">
        <f t="shared" si="75"/>
        <v>153.39017000000001</v>
      </c>
    </row>
    <row r="587" spans="2:16">
      <c r="B587">
        <v>17</v>
      </c>
      <c r="C587">
        <v>90.552800000000005</v>
      </c>
      <c r="D587">
        <v>3.86198</v>
      </c>
      <c r="E587">
        <v>-136.73500000000001</v>
      </c>
      <c r="F587">
        <v>2.35907</v>
      </c>
      <c r="G587">
        <v>-2.3074400000000002</v>
      </c>
      <c r="H587">
        <v>53.534700000000001</v>
      </c>
      <c r="K587">
        <f t="shared" si="72"/>
        <v>164.65300000000002</v>
      </c>
      <c r="N587">
        <f t="shared" si="73"/>
        <v>13.271089999999987</v>
      </c>
      <c r="O587">
        <f t="shared" si="74"/>
        <v>14.026080000000007</v>
      </c>
      <c r="P587">
        <f t="shared" si="75"/>
        <v>176.59703999999999</v>
      </c>
    </row>
    <row r="588" spans="2:16">
      <c r="B588">
        <v>18</v>
      </c>
      <c r="C588">
        <v>90.5822</v>
      </c>
      <c r="D588">
        <v>3.7916599999999998</v>
      </c>
      <c r="E588">
        <v>-136.69499999999999</v>
      </c>
      <c r="F588">
        <v>2.35887</v>
      </c>
      <c r="G588">
        <v>-2.3084799999999999</v>
      </c>
      <c r="H588">
        <v>53.534300000000002</v>
      </c>
      <c r="K588">
        <f t="shared" si="72"/>
        <v>164.65699999999993</v>
      </c>
      <c r="N588">
        <f t="shared" si="73"/>
        <v>13.353219999999947</v>
      </c>
      <c r="O588">
        <f t="shared" si="74"/>
        <v>13.959540000000004</v>
      </c>
      <c r="P588">
        <f t="shared" si="75"/>
        <v>176.61627999999996</v>
      </c>
    </row>
    <row r="589" spans="2:16">
      <c r="B589">
        <v>19</v>
      </c>
      <c r="C589">
        <v>90.767799999999994</v>
      </c>
      <c r="D589">
        <v>2.1279699999999999</v>
      </c>
      <c r="E589">
        <v>141.036</v>
      </c>
      <c r="F589">
        <v>2.34945</v>
      </c>
      <c r="G589">
        <v>-2.9125100000000002</v>
      </c>
      <c r="H589">
        <v>61.154299999999999</v>
      </c>
      <c r="K589">
        <f t="shared" si="72"/>
        <v>188.45699999999999</v>
      </c>
      <c r="N589">
        <f t="shared" si="73"/>
        <v>21.133760000000038</v>
      </c>
      <c r="O589">
        <f t="shared" si="74"/>
        <v>17.001000000000005</v>
      </c>
      <c r="P589">
        <f t="shared" si="75"/>
        <v>202.24621000000002</v>
      </c>
    </row>
    <row r="590" spans="2:16">
      <c r="B590">
        <v>20</v>
      </c>
      <c r="C590">
        <v>90.754300000000001</v>
      </c>
      <c r="D590">
        <v>2.0905999999999998</v>
      </c>
      <c r="E590">
        <v>140.97399999999999</v>
      </c>
      <c r="F590">
        <v>2.3519800000000002</v>
      </c>
      <c r="G590">
        <v>-2.9124099999999999</v>
      </c>
      <c r="H590">
        <v>61.161999999999999</v>
      </c>
      <c r="K590">
        <f t="shared" si="72"/>
        <v>188.38</v>
      </c>
      <c r="N590">
        <f t="shared" si="73"/>
        <v>21.172850000000011</v>
      </c>
      <c r="O590">
        <f t="shared" si="74"/>
        <v>17.003710000000012</v>
      </c>
      <c r="P590">
        <f t="shared" si="75"/>
        <v>202.14302999999995</v>
      </c>
    </row>
    <row r="591" spans="2:16">
      <c r="B591">
        <v>21</v>
      </c>
      <c r="C591">
        <v>90.838200000000001</v>
      </c>
      <c r="D591">
        <v>2.5767799999999998</v>
      </c>
      <c r="E591">
        <v>140.42500000000001</v>
      </c>
      <c r="F591">
        <v>2.0218699999999998</v>
      </c>
      <c r="G591">
        <v>-3.6416300000000001</v>
      </c>
      <c r="H591">
        <v>68.426400000000001</v>
      </c>
      <c r="K591">
        <f t="shared" si="72"/>
        <v>215.73599999999999</v>
      </c>
      <c r="N591">
        <f t="shared" si="73"/>
        <v>18.438219999999987</v>
      </c>
      <c r="O591">
        <f t="shared" si="74"/>
        <v>18.43753000000001</v>
      </c>
      <c r="P591">
        <f t="shared" si="75"/>
        <v>227.67708000000005</v>
      </c>
    </row>
    <row r="592" spans="2:16">
      <c r="B592">
        <v>22</v>
      </c>
      <c r="C592">
        <v>90.894800000000004</v>
      </c>
      <c r="D592">
        <v>2.6482199999999998</v>
      </c>
      <c r="E592">
        <v>140.381</v>
      </c>
      <c r="F592">
        <v>2.0241699999999998</v>
      </c>
      <c r="G592">
        <v>-3.6429100000000001</v>
      </c>
      <c r="H592">
        <v>68.431399999999996</v>
      </c>
      <c r="K592">
        <f t="shared" si="72"/>
        <v>215.68600000000004</v>
      </c>
      <c r="N592">
        <f t="shared" si="73"/>
        <v>18.809500000000032</v>
      </c>
      <c r="O592">
        <f t="shared" si="74"/>
        <v>18.655040000000014</v>
      </c>
      <c r="P592">
        <f t="shared" si="75"/>
        <v>227.54569000000004</v>
      </c>
    </row>
    <row r="593" spans="1:20">
      <c r="B593">
        <v>23</v>
      </c>
      <c r="C593">
        <v>90.948899999999995</v>
      </c>
      <c r="D593">
        <v>2.7881300000000002</v>
      </c>
      <c r="E593">
        <v>-137.57</v>
      </c>
      <c r="F593">
        <v>2.06108</v>
      </c>
      <c r="G593">
        <v>-4.2434000000000003</v>
      </c>
      <c r="H593">
        <v>77.132300000000001</v>
      </c>
      <c r="K593">
        <f t="shared" si="72"/>
        <v>228.67700000000002</v>
      </c>
      <c r="N593">
        <f t="shared" si="73"/>
        <v>26.861050000000052</v>
      </c>
      <c r="O593">
        <f t="shared" si="74"/>
        <v>21.44516999999999</v>
      </c>
      <c r="P593">
        <f t="shared" si="75"/>
        <v>243.54694000000006</v>
      </c>
    </row>
    <row r="594" spans="1:20">
      <c r="B594">
        <v>24</v>
      </c>
      <c r="C594">
        <v>91.052800000000005</v>
      </c>
      <c r="D594">
        <v>2.7135600000000002</v>
      </c>
      <c r="E594">
        <v>-137.505</v>
      </c>
      <c r="F594">
        <v>2.0618300000000001</v>
      </c>
      <c r="G594">
        <v>-4.2404200000000003</v>
      </c>
      <c r="H594">
        <v>77.099100000000007</v>
      </c>
      <c r="K594">
        <f t="shared" si="72"/>
        <v>229.0089999999999</v>
      </c>
      <c r="N594">
        <f t="shared" si="73"/>
        <v>26.632390000000012</v>
      </c>
      <c r="O594">
        <f t="shared" si="74"/>
        <v>21.468729999999994</v>
      </c>
      <c r="P594">
        <f t="shared" si="75"/>
        <v>243.95094999999992</v>
      </c>
    </row>
    <row r="595" spans="1:20">
      <c r="B595">
        <v>25</v>
      </c>
      <c r="C595">
        <v>90.769499999999994</v>
      </c>
      <c r="D595">
        <v>6.2495799999999999</v>
      </c>
      <c r="E595">
        <v>-137.81299999999999</v>
      </c>
      <c r="F595">
        <v>1.91842</v>
      </c>
      <c r="G595">
        <v>-4.9699</v>
      </c>
      <c r="H595">
        <v>85.0334</v>
      </c>
      <c r="K595">
        <f t="shared" si="72"/>
        <v>249.66599999999994</v>
      </c>
      <c r="N595">
        <f t="shared" si="73"/>
        <v>26.631839999999979</v>
      </c>
      <c r="O595">
        <f t="shared" si="74"/>
        <v>23.893309999999985</v>
      </c>
      <c r="P595">
        <f t="shared" si="75"/>
        <v>264.32122000000004</v>
      </c>
    </row>
    <row r="596" spans="1:20">
      <c r="B596">
        <v>26</v>
      </c>
      <c r="C596">
        <v>90.821600000000004</v>
      </c>
      <c r="D596">
        <v>6.0961999999999996</v>
      </c>
      <c r="E596">
        <v>-137.78</v>
      </c>
      <c r="F596">
        <v>1.9180600000000001</v>
      </c>
      <c r="G596">
        <v>-4.9673999999999996</v>
      </c>
      <c r="H596">
        <v>85.0578</v>
      </c>
      <c r="K596">
        <f t="shared" si="72"/>
        <v>249.42200000000003</v>
      </c>
      <c r="N596">
        <f t="shared" si="73"/>
        <v>26.766659999999977</v>
      </c>
      <c r="O596">
        <f t="shared" si="74"/>
        <v>23.95920000000001</v>
      </c>
      <c r="P596">
        <f t="shared" si="75"/>
        <v>263.95962000000009</v>
      </c>
    </row>
    <row r="597" spans="1:20">
      <c r="B597">
        <v>27</v>
      </c>
      <c r="C597">
        <v>91.120699999999999</v>
      </c>
      <c r="D597">
        <v>3.1700400000000002</v>
      </c>
      <c r="E597">
        <v>-137.27099999999999</v>
      </c>
      <c r="F597">
        <v>2.4823200000000001</v>
      </c>
      <c r="G597">
        <v>-5.7296100000000001</v>
      </c>
      <c r="H597">
        <v>92.192800000000005</v>
      </c>
      <c r="K597">
        <f t="shared" si="72"/>
        <v>278.07199999999989</v>
      </c>
      <c r="N597">
        <f t="shared" si="73"/>
        <v>27.198360000000051</v>
      </c>
      <c r="O597">
        <f t="shared" si="74"/>
        <v>24.907119999999992</v>
      </c>
      <c r="P597">
        <f t="shared" si="75"/>
        <v>290.78455999999983</v>
      </c>
    </row>
    <row r="598" spans="1:20">
      <c r="B598">
        <v>28</v>
      </c>
      <c r="C598">
        <v>91.408500000000004</v>
      </c>
      <c r="D598">
        <v>2.8113100000000002</v>
      </c>
      <c r="E598">
        <v>-137.33099999999999</v>
      </c>
      <c r="F598">
        <v>2.48956</v>
      </c>
      <c r="G598">
        <v>-5.7333499999999997</v>
      </c>
      <c r="H598">
        <v>92.203100000000006</v>
      </c>
      <c r="K598">
        <f t="shared" si="72"/>
        <v>277.96899999999994</v>
      </c>
      <c r="N598">
        <f t="shared" si="73"/>
        <v>27.409690000000012</v>
      </c>
      <c r="O598">
        <f t="shared" si="74"/>
        <v>24.940989999999999</v>
      </c>
      <c r="P598">
        <f t="shared" si="75"/>
        <v>290.70092999999986</v>
      </c>
    </row>
    <row r="599" spans="1:20">
      <c r="B599">
        <v>29</v>
      </c>
      <c r="C599">
        <v>91.227199999999996</v>
      </c>
      <c r="D599">
        <v>-1.2894600000000001</v>
      </c>
      <c r="E599">
        <v>-135.76900000000001</v>
      </c>
      <c r="F599">
        <v>5.4167399999999999</v>
      </c>
      <c r="G599">
        <v>6.0846099999999996</v>
      </c>
      <c r="H599">
        <v>100.551</v>
      </c>
      <c r="K599">
        <f t="shared" si="72"/>
        <v>294.49</v>
      </c>
      <c r="N599">
        <f t="shared" ref="N599:N604" si="76">ABS(575-C174-(F599*10))</f>
        <v>55.454450000000023</v>
      </c>
      <c r="O599">
        <f t="shared" ref="O599:O604" si="77">ABS(175-(D174-(G599*10)))</f>
        <v>151.54399999999998</v>
      </c>
      <c r="P599">
        <f t="shared" si="75"/>
        <v>303.69418999999994</v>
      </c>
    </row>
    <row r="600" spans="1:20">
      <c r="B600">
        <v>30</v>
      </c>
      <c r="C600">
        <v>91.265900000000002</v>
      </c>
      <c r="D600">
        <v>-1.12582</v>
      </c>
      <c r="E600">
        <v>-135.702</v>
      </c>
      <c r="F600">
        <v>5.41059</v>
      </c>
      <c r="G600">
        <v>6.0768199999999997</v>
      </c>
      <c r="H600">
        <v>100.42</v>
      </c>
      <c r="K600">
        <f t="shared" si="72"/>
        <v>295.79999999999995</v>
      </c>
      <c r="N600">
        <f t="shared" si="76"/>
        <v>55.411270000000037</v>
      </c>
      <c r="O600">
        <f t="shared" si="77"/>
        <v>151.58184</v>
      </c>
      <c r="P600">
        <f t="shared" si="75"/>
        <v>304.96996999999988</v>
      </c>
    </row>
    <row r="601" spans="1:20">
      <c r="B601">
        <v>31</v>
      </c>
      <c r="C601">
        <v>91.352500000000006</v>
      </c>
      <c r="D601">
        <v>-4.01417</v>
      </c>
      <c r="E601">
        <v>-134.911</v>
      </c>
      <c r="F601">
        <v>5.4013900000000001</v>
      </c>
      <c r="G601">
        <v>6.5866300000000004</v>
      </c>
      <c r="H601">
        <v>106.896</v>
      </c>
      <c r="K601">
        <f t="shared" si="72"/>
        <v>331.03999999999996</v>
      </c>
    </row>
    <row r="602" spans="1:20">
      <c r="B602">
        <v>32</v>
      </c>
      <c r="C602">
        <v>91.573300000000003</v>
      </c>
      <c r="D602">
        <v>-4.3358699999999999</v>
      </c>
      <c r="E602">
        <v>-134.98400000000001</v>
      </c>
      <c r="F602">
        <v>5.4017200000000001</v>
      </c>
      <c r="G602">
        <v>6.5837300000000001</v>
      </c>
      <c r="H602">
        <v>106.80800000000001</v>
      </c>
      <c r="K602">
        <f t="shared" si="72"/>
        <v>331.91999999999985</v>
      </c>
      <c r="N602">
        <f t="shared" si="76"/>
        <v>48.18732</v>
      </c>
      <c r="O602">
        <f t="shared" si="77"/>
        <v>166.72021999999998</v>
      </c>
      <c r="P602">
        <f t="shared" si="75"/>
        <v>346.64999999999986</v>
      </c>
    </row>
    <row r="603" spans="1:20">
      <c r="B603">
        <v>33</v>
      </c>
      <c r="C603">
        <v>90.311599999999999</v>
      </c>
      <c r="D603">
        <v>-1.4825200000000001</v>
      </c>
      <c r="E603">
        <v>-136.27099999999999</v>
      </c>
      <c r="F603">
        <v>6.32707</v>
      </c>
      <c r="G603">
        <v>6.6851799999999999</v>
      </c>
      <c r="H603">
        <v>115.40300000000001</v>
      </c>
      <c r="K603">
        <f t="shared" si="72"/>
        <v>345.97</v>
      </c>
      <c r="T603" s="16" t="s">
        <v>58</v>
      </c>
    </row>
    <row r="604" spans="1:20">
      <c r="B604">
        <v>34</v>
      </c>
      <c r="C604">
        <v>90.633700000000005</v>
      </c>
      <c r="D604">
        <v>-2.1758000000000002</v>
      </c>
      <c r="E604">
        <v>-136.08099999999999</v>
      </c>
      <c r="F604">
        <v>6.3267699999999998</v>
      </c>
      <c r="G604">
        <v>6.6934899999999997</v>
      </c>
      <c r="H604">
        <v>115.405</v>
      </c>
      <c r="K604">
        <f t="shared" si="72"/>
        <v>345.95000000000005</v>
      </c>
      <c r="N604">
        <f t="shared" si="76"/>
        <v>58.832220000000014</v>
      </c>
      <c r="O604">
        <f t="shared" si="77"/>
        <v>176.62137000000001</v>
      </c>
      <c r="P604">
        <f t="shared" si="75"/>
        <v>357.62339999999995</v>
      </c>
    </row>
    <row r="605" spans="1:20">
      <c r="B605"/>
    </row>
    <row r="606" spans="1:20">
      <c r="A606" t="s">
        <v>56</v>
      </c>
      <c r="B606"/>
    </row>
    <row r="607" spans="1:20">
      <c r="B607"/>
    </row>
    <row r="608" spans="1:20">
      <c r="B608">
        <v>1</v>
      </c>
      <c r="C608">
        <v>91.138800000000003</v>
      </c>
      <c r="D608">
        <v>-2.4144899999999998</v>
      </c>
      <c r="E608">
        <v>179.96299999999999</v>
      </c>
      <c r="F608">
        <v>1.17675</v>
      </c>
      <c r="G608">
        <v>-0.100503</v>
      </c>
      <c r="H608">
        <v>35.920699999999997</v>
      </c>
      <c r="K608">
        <f>ABS(J146-H608*10)</f>
        <v>9.2069999999999936</v>
      </c>
    </row>
    <row r="609" spans="2:16">
      <c r="B609">
        <v>2</v>
      </c>
      <c r="C609">
        <v>91.137799999999999</v>
      </c>
      <c r="D609">
        <v>-2.01416</v>
      </c>
      <c r="E609">
        <v>-179.90899999999999</v>
      </c>
      <c r="F609">
        <v>1.17523</v>
      </c>
      <c r="G609">
        <v>-9.6614199999999997E-2</v>
      </c>
      <c r="H609">
        <v>35.904800000000002</v>
      </c>
      <c r="K609">
        <f t="shared" ref="K609:K641" si="78">ABS(J147-H609*10)</f>
        <v>9.0480000000000018</v>
      </c>
    </row>
    <row r="610" spans="2:16">
      <c r="B610">
        <v>3</v>
      </c>
      <c r="C610">
        <v>91.153999999999996</v>
      </c>
      <c r="D610">
        <v>-1.9145799999999999</v>
      </c>
      <c r="E610">
        <v>-179.797</v>
      </c>
      <c r="F610">
        <v>1.17493</v>
      </c>
      <c r="G610">
        <v>-9.5268500000000006E-2</v>
      </c>
      <c r="H610">
        <v>35.903199999999998</v>
      </c>
      <c r="K610">
        <f t="shared" si="78"/>
        <v>9.0319999999999823</v>
      </c>
      <c r="N610">
        <f>ABS(575-C148-(F610*10))</f>
        <v>6.5690800000000369</v>
      </c>
      <c r="O610">
        <f>ABS(175-(D148-(G610*10)))</f>
        <v>6.3085350000000062</v>
      </c>
      <c r="P610">
        <f>ABS(E148-(H610*10))</f>
        <v>32.950459999999964</v>
      </c>
    </row>
    <row r="611" spans="2:16">
      <c r="B611">
        <v>4</v>
      </c>
      <c r="C611">
        <v>91.251599999999996</v>
      </c>
      <c r="D611">
        <v>-0.57672599999999996</v>
      </c>
      <c r="E611">
        <v>-179.36799999999999</v>
      </c>
      <c r="F611">
        <v>2.2191299999999998</v>
      </c>
      <c r="G611">
        <v>-0.41886699999999999</v>
      </c>
      <c r="H611">
        <v>40.844099999999997</v>
      </c>
      <c r="K611">
        <f t="shared" si="78"/>
        <v>8.4409999999999741</v>
      </c>
      <c r="N611">
        <f t="shared" ref="N611:N635" si="79">ABS(575-C149-(F611*10))</f>
        <v>12.883679999999956</v>
      </c>
      <c r="O611">
        <f t="shared" ref="O611:O635" si="80">ABS(175-(D149-(G611*10)))</f>
        <v>7.1118999999999915</v>
      </c>
      <c r="P611">
        <f t="shared" ref="P611:P641" si="81">ABS(E149-(H611*10))</f>
        <v>3.2471200000000522</v>
      </c>
    </row>
    <row r="612" spans="2:16">
      <c r="B612">
        <v>5</v>
      </c>
      <c r="C612">
        <v>91.245000000000005</v>
      </c>
      <c r="D612">
        <v>-0.51299399999999995</v>
      </c>
      <c r="E612">
        <v>-179.506</v>
      </c>
      <c r="F612">
        <v>2.22159</v>
      </c>
      <c r="G612">
        <v>-0.41799999999999998</v>
      </c>
      <c r="H612">
        <v>40.846600000000002</v>
      </c>
      <c r="K612">
        <f t="shared" si="78"/>
        <v>8.4660000000000082</v>
      </c>
      <c r="N612">
        <f t="shared" si="79"/>
        <v>12.938679999999941</v>
      </c>
      <c r="O612">
        <f t="shared" si="80"/>
        <v>7.0650300000000072</v>
      </c>
      <c r="P612">
        <f t="shared" si="81"/>
        <v>3.2279399999999896</v>
      </c>
    </row>
    <row r="613" spans="2:16">
      <c r="B613">
        <v>6</v>
      </c>
      <c r="C613">
        <v>91.267700000000005</v>
      </c>
      <c r="D613">
        <v>-0.55954400000000004</v>
      </c>
      <c r="E613">
        <v>-179.44399999999999</v>
      </c>
      <c r="F613">
        <v>2.2206600000000001</v>
      </c>
      <c r="G613">
        <v>-0.41862100000000002</v>
      </c>
      <c r="H613">
        <v>40.843600000000002</v>
      </c>
      <c r="K613">
        <f t="shared" si="78"/>
        <v>8.4360000000000355</v>
      </c>
      <c r="N613">
        <f t="shared" si="79"/>
        <v>12.962999999999987</v>
      </c>
      <c r="O613">
        <f t="shared" si="80"/>
        <v>7.0797400000000152</v>
      </c>
      <c r="P613">
        <f t="shared" si="81"/>
        <v>3.2609099999999671</v>
      </c>
    </row>
    <row r="614" spans="2:16">
      <c r="B614">
        <v>7</v>
      </c>
      <c r="C614">
        <v>91.191999999999993</v>
      </c>
      <c r="D614">
        <v>-2.2429000000000001</v>
      </c>
      <c r="E614">
        <v>-178.32900000000001</v>
      </c>
      <c r="F614">
        <v>2.4794299999999998</v>
      </c>
      <c r="G614">
        <v>-0.82291499999999995</v>
      </c>
      <c r="H614">
        <v>46.075499999999998</v>
      </c>
      <c r="K614">
        <f t="shared" si="78"/>
        <v>10.754999999999995</v>
      </c>
      <c r="N614">
        <f t="shared" si="79"/>
        <v>13.789539999999967</v>
      </c>
      <c r="O614">
        <f t="shared" si="80"/>
        <v>7.2545900000000074</v>
      </c>
      <c r="P614">
        <f t="shared" si="81"/>
        <v>3.4641700000000242</v>
      </c>
    </row>
    <row r="615" spans="2:16">
      <c r="B615">
        <v>8</v>
      </c>
      <c r="C615">
        <v>91.192099999999996</v>
      </c>
      <c r="D615">
        <v>-1.71363</v>
      </c>
      <c r="E615">
        <v>-178.25700000000001</v>
      </c>
      <c r="F615">
        <v>2.4823200000000001</v>
      </c>
      <c r="G615">
        <v>-0.81729300000000005</v>
      </c>
      <c r="H615">
        <v>46.084699999999998</v>
      </c>
      <c r="K615">
        <f t="shared" si="78"/>
        <v>10.84699999999998</v>
      </c>
      <c r="N615">
        <f t="shared" si="79"/>
        <v>13.839419999999976</v>
      </c>
      <c r="O615">
        <f t="shared" si="80"/>
        <v>7.3290499999999952</v>
      </c>
      <c r="P615">
        <f t="shared" si="81"/>
        <v>3.3743499999999926</v>
      </c>
    </row>
    <row r="616" spans="2:16">
      <c r="B616">
        <v>9</v>
      </c>
      <c r="C616">
        <v>91.179100000000005</v>
      </c>
      <c r="D616">
        <v>-2.30748</v>
      </c>
      <c r="E616">
        <v>-178.376</v>
      </c>
      <c r="F616">
        <v>2.4782199999999999</v>
      </c>
      <c r="G616">
        <v>-0.82199500000000003</v>
      </c>
      <c r="H616">
        <v>46.042400000000001</v>
      </c>
      <c r="K616">
        <f t="shared" si="78"/>
        <v>10.423999999999978</v>
      </c>
      <c r="N616">
        <f t="shared" si="79"/>
        <v>13.816529999999954</v>
      </c>
      <c r="O616">
        <f t="shared" si="80"/>
        <v>7.2461099999999874</v>
      </c>
      <c r="P616">
        <f t="shared" si="81"/>
        <v>3.8040700000000243</v>
      </c>
    </row>
    <row r="617" spans="2:16">
      <c r="B617">
        <v>10</v>
      </c>
      <c r="C617">
        <v>91.198599999999999</v>
      </c>
      <c r="D617">
        <v>-1.60876</v>
      </c>
      <c r="E617">
        <v>-179.399</v>
      </c>
      <c r="F617">
        <v>3.2171099999999999</v>
      </c>
      <c r="G617">
        <v>-1.1348499999999999</v>
      </c>
      <c r="H617">
        <v>51.186500000000002</v>
      </c>
      <c r="K617">
        <f t="shared" si="78"/>
        <v>11.865000000000009</v>
      </c>
      <c r="N617">
        <f t="shared" si="79"/>
        <v>17.04054000000005</v>
      </c>
      <c r="O617">
        <f t="shared" si="80"/>
        <v>8.4564699999999959</v>
      </c>
      <c r="P617">
        <f t="shared" si="81"/>
        <v>2.4216199999999617</v>
      </c>
    </row>
    <row r="618" spans="2:16">
      <c r="B618">
        <v>11</v>
      </c>
      <c r="C618">
        <v>91.21</v>
      </c>
      <c r="D618">
        <v>-2.0898599999999998</v>
      </c>
      <c r="E618">
        <v>-179.37799999999999</v>
      </c>
      <c r="F618">
        <v>3.2149000000000001</v>
      </c>
      <c r="G618">
        <v>-1.13622</v>
      </c>
      <c r="H618">
        <v>51.137</v>
      </c>
      <c r="K618">
        <f t="shared" si="78"/>
        <v>11.370000000000005</v>
      </c>
      <c r="N618">
        <f t="shared" si="79"/>
        <v>17.010869999999954</v>
      </c>
      <c r="O618">
        <f t="shared" si="80"/>
        <v>8.4212100000000021</v>
      </c>
      <c r="P618">
        <f t="shared" si="81"/>
        <v>2.9179500000000189</v>
      </c>
    </row>
    <row r="619" spans="2:16">
      <c r="B619">
        <v>12</v>
      </c>
      <c r="C619">
        <v>91.203100000000006</v>
      </c>
      <c r="D619">
        <v>-2.0102199999999999</v>
      </c>
      <c r="E619">
        <v>-179.27199999999999</v>
      </c>
      <c r="F619">
        <v>3.2152500000000002</v>
      </c>
      <c r="G619">
        <v>-1.1346099999999999</v>
      </c>
      <c r="H619">
        <v>51.146099999999997</v>
      </c>
      <c r="K619">
        <f t="shared" si="78"/>
        <v>11.460999999999956</v>
      </c>
      <c r="N619">
        <f t="shared" si="79"/>
        <v>17.067700000000031</v>
      </c>
      <c r="O619">
        <f t="shared" si="80"/>
        <v>8.5029099999999858</v>
      </c>
      <c r="P619">
        <f t="shared" si="81"/>
        <v>2.8222300000000473</v>
      </c>
    </row>
    <row r="620" spans="2:16">
      <c r="B620">
        <v>13</v>
      </c>
      <c r="C620">
        <v>91.061999999999998</v>
      </c>
      <c r="D620">
        <v>7.21165E-3</v>
      </c>
      <c r="E620">
        <v>-177.64699999999999</v>
      </c>
      <c r="F620">
        <v>4.96</v>
      </c>
      <c r="G620">
        <v>-1.14872</v>
      </c>
      <c r="H620">
        <v>56.5533</v>
      </c>
      <c r="K620">
        <f t="shared" si="78"/>
        <v>15.533000000000015</v>
      </c>
      <c r="N620">
        <f t="shared" si="79"/>
        <v>32.663499999999978</v>
      </c>
      <c r="O620">
        <f t="shared" si="80"/>
        <v>13.198029999999989</v>
      </c>
      <c r="P620">
        <f t="shared" si="81"/>
        <v>2.2708400000000211</v>
      </c>
    </row>
    <row r="621" spans="2:16">
      <c r="B621">
        <v>14</v>
      </c>
      <c r="C621">
        <v>91.033699999999996</v>
      </c>
      <c r="D621">
        <v>0.22767200000000001</v>
      </c>
      <c r="E621">
        <v>-177.35599999999999</v>
      </c>
      <c r="F621">
        <v>4.9549000000000003</v>
      </c>
      <c r="G621">
        <v>-1.14869</v>
      </c>
      <c r="H621">
        <v>56.546199999999999</v>
      </c>
      <c r="K621">
        <f t="shared" si="78"/>
        <v>15.461999999999989</v>
      </c>
      <c r="N621">
        <f t="shared" si="79"/>
        <v>32.652060000000034</v>
      </c>
      <c r="O621">
        <f t="shared" si="80"/>
        <v>13.238860000000017</v>
      </c>
      <c r="P621">
        <f t="shared" si="81"/>
        <v>2.3205400000000509</v>
      </c>
    </row>
    <row r="622" spans="2:16">
      <c r="B622">
        <v>15</v>
      </c>
      <c r="C622">
        <v>91.200500000000005</v>
      </c>
      <c r="D622">
        <v>-3.7999000000000001</v>
      </c>
      <c r="E622">
        <v>179.845</v>
      </c>
      <c r="F622">
        <v>3.0494300000000001</v>
      </c>
      <c r="G622">
        <v>-1.72153</v>
      </c>
      <c r="H622">
        <v>61.252899999999997</v>
      </c>
      <c r="K622">
        <f t="shared" si="78"/>
        <v>12.528999999999996</v>
      </c>
      <c r="N622">
        <f t="shared" si="79"/>
        <v>13.462950000000028</v>
      </c>
      <c r="O622">
        <f t="shared" si="80"/>
        <v>11.556680000000028</v>
      </c>
      <c r="P622">
        <f t="shared" si="81"/>
        <v>1.6915099999999939</v>
      </c>
    </row>
    <row r="623" spans="2:16">
      <c r="B623">
        <v>16</v>
      </c>
      <c r="C623">
        <v>91.227699999999999</v>
      </c>
      <c r="D623">
        <v>-3.4916900000000002</v>
      </c>
      <c r="E623">
        <v>179.965</v>
      </c>
      <c r="F623">
        <v>3.0500699999999998</v>
      </c>
      <c r="G623">
        <v>-1.7215100000000001</v>
      </c>
      <c r="H623">
        <v>61.2697</v>
      </c>
      <c r="K623">
        <f t="shared" si="78"/>
        <v>12.697000000000003</v>
      </c>
      <c r="N623">
        <f t="shared" si="79"/>
        <v>13.391029999999947</v>
      </c>
      <c r="O623">
        <f t="shared" si="80"/>
        <v>11.514049999999997</v>
      </c>
      <c r="P623">
        <f t="shared" si="81"/>
        <v>1.5391700000000128</v>
      </c>
    </row>
    <row r="624" spans="2:16">
      <c r="B624">
        <v>17</v>
      </c>
      <c r="C624">
        <v>91.264799999999994</v>
      </c>
      <c r="D624">
        <v>-0.70677699999999999</v>
      </c>
      <c r="E624">
        <v>-175.64699999999999</v>
      </c>
      <c r="F624">
        <v>3.4312</v>
      </c>
      <c r="G624">
        <v>-2.3204699999999998</v>
      </c>
      <c r="H624">
        <v>71.380499999999998</v>
      </c>
      <c r="K624">
        <f t="shared" si="78"/>
        <v>13.80499999999995</v>
      </c>
      <c r="N624">
        <f t="shared" si="79"/>
        <v>23.992389999999986</v>
      </c>
      <c r="O624">
        <f t="shared" si="80"/>
        <v>13.895780000000002</v>
      </c>
      <c r="P624">
        <f t="shared" si="81"/>
        <v>1.8609599999999773</v>
      </c>
    </row>
    <row r="625" spans="2:16">
      <c r="B625">
        <v>18</v>
      </c>
      <c r="C625">
        <v>91.11</v>
      </c>
      <c r="D625">
        <v>1.9167099999999999</v>
      </c>
      <c r="E625">
        <v>-174.23400000000001</v>
      </c>
      <c r="F625">
        <v>3.4232800000000001</v>
      </c>
      <c r="G625">
        <v>-2.3061600000000002</v>
      </c>
      <c r="H625">
        <v>71.404499999999999</v>
      </c>
      <c r="K625">
        <f t="shared" si="78"/>
        <v>14.044999999999959</v>
      </c>
      <c r="N625">
        <f t="shared" si="79"/>
        <v>23.997319999999945</v>
      </c>
      <c r="O625">
        <f t="shared" si="80"/>
        <v>13.982740000000007</v>
      </c>
      <c r="P625">
        <f t="shared" si="81"/>
        <v>2.0857199999999239</v>
      </c>
    </row>
    <row r="626" spans="2:16">
      <c r="B626">
        <v>19</v>
      </c>
      <c r="C626">
        <v>91.015199999999993</v>
      </c>
      <c r="D626">
        <v>-0.42606899999999998</v>
      </c>
      <c r="E626">
        <v>177.62299999999999</v>
      </c>
      <c r="F626">
        <v>2.8865699999999999</v>
      </c>
      <c r="G626">
        <v>-2.91689</v>
      </c>
      <c r="H626">
        <v>81.712999999999994</v>
      </c>
      <c r="K626">
        <f t="shared" si="78"/>
        <v>17.129999999999882</v>
      </c>
      <c r="N626">
        <f t="shared" si="79"/>
        <v>26.504960000000032</v>
      </c>
      <c r="O626">
        <f t="shared" si="80"/>
        <v>16.9572</v>
      </c>
      <c r="P626">
        <f t="shared" si="81"/>
        <v>3.3407899999998563</v>
      </c>
    </row>
    <row r="627" spans="2:16">
      <c r="B627">
        <v>20</v>
      </c>
      <c r="C627">
        <v>91.002600000000001</v>
      </c>
      <c r="D627">
        <v>0.56355299999999997</v>
      </c>
      <c r="E627">
        <v>176.73099999999999</v>
      </c>
      <c r="F627">
        <v>2.8948200000000002</v>
      </c>
      <c r="G627">
        <v>-2.9116599999999999</v>
      </c>
      <c r="H627">
        <v>81.734099999999998</v>
      </c>
      <c r="K627">
        <f t="shared" si="78"/>
        <v>17.341000000000008</v>
      </c>
      <c r="N627">
        <f t="shared" si="79"/>
        <v>26.601250000000007</v>
      </c>
      <c r="O627">
        <f t="shared" si="80"/>
        <v>17.011210000000005</v>
      </c>
      <c r="P627">
        <f t="shared" si="81"/>
        <v>3.5779700000000503</v>
      </c>
    </row>
    <row r="628" spans="2:16">
      <c r="B628">
        <v>21</v>
      </c>
      <c r="C628">
        <v>91.316400000000002</v>
      </c>
      <c r="D628">
        <v>-3.84524</v>
      </c>
      <c r="E628">
        <v>-176.78100000000001</v>
      </c>
      <c r="F628">
        <v>2.4466100000000002</v>
      </c>
      <c r="G628">
        <v>-3.6575600000000001</v>
      </c>
      <c r="H628">
        <v>91.460499999999996</v>
      </c>
      <c r="K628">
        <f t="shared" si="78"/>
        <v>14.605000000000018</v>
      </c>
      <c r="N628">
        <f t="shared" si="79"/>
        <v>22.685619999999989</v>
      </c>
      <c r="O628">
        <f t="shared" si="80"/>
        <v>18.278230000000008</v>
      </c>
      <c r="P628">
        <f t="shared" si="81"/>
        <v>2.6639199999999619</v>
      </c>
    </row>
    <row r="629" spans="2:16">
      <c r="B629">
        <v>22</v>
      </c>
      <c r="C629">
        <v>91.381699999999995</v>
      </c>
      <c r="D629">
        <v>-3.5655000000000001</v>
      </c>
      <c r="E629">
        <v>-176.017</v>
      </c>
      <c r="F629">
        <v>2.4470700000000001</v>
      </c>
      <c r="G629">
        <v>-3.6594699999999998</v>
      </c>
      <c r="H629">
        <v>91.503500000000003</v>
      </c>
      <c r="K629">
        <f t="shared" si="78"/>
        <v>15.035000000000082</v>
      </c>
      <c r="N629">
        <f t="shared" si="79"/>
        <v>23.038500000000035</v>
      </c>
      <c r="O629">
        <f t="shared" si="80"/>
        <v>18.489440000000002</v>
      </c>
      <c r="P629">
        <f t="shared" si="81"/>
        <v>3.1753100000000813</v>
      </c>
    </row>
    <row r="630" spans="2:16">
      <c r="B630">
        <v>23</v>
      </c>
      <c r="C630">
        <v>91.544799999999995</v>
      </c>
      <c r="D630">
        <v>-5.5893100000000002</v>
      </c>
      <c r="E630">
        <v>-171.91499999999999</v>
      </c>
      <c r="F630">
        <v>2.9069799999999999</v>
      </c>
      <c r="G630">
        <v>-4.2229900000000002</v>
      </c>
      <c r="H630">
        <v>102.36499999999999</v>
      </c>
      <c r="K630">
        <f t="shared" si="78"/>
        <v>23.649999999999977</v>
      </c>
      <c r="N630">
        <f t="shared" si="79"/>
        <v>35.320050000000052</v>
      </c>
      <c r="O630">
        <f t="shared" si="80"/>
        <v>21.649270000000001</v>
      </c>
      <c r="P630">
        <f t="shared" si="81"/>
        <v>8.7800599999999349</v>
      </c>
    </row>
    <row r="631" spans="2:16">
      <c r="B631">
        <v>24</v>
      </c>
      <c r="C631">
        <v>91.695999999999998</v>
      </c>
      <c r="D631">
        <v>-5.9947100000000004</v>
      </c>
      <c r="E631">
        <v>-171.398</v>
      </c>
      <c r="F631">
        <v>2.90456</v>
      </c>
      <c r="G631">
        <v>-4.2190000000000003</v>
      </c>
      <c r="H631">
        <v>102.265</v>
      </c>
      <c r="K631">
        <f t="shared" si="78"/>
        <v>22.649999999999977</v>
      </c>
      <c r="N631">
        <f t="shared" si="79"/>
        <v>35.05969000000001</v>
      </c>
      <c r="O631">
        <f t="shared" si="80"/>
        <v>21.682929999999999</v>
      </c>
      <c r="P631">
        <f t="shared" si="81"/>
        <v>7.7080499999999574</v>
      </c>
    </row>
    <row r="632" spans="2:16">
      <c r="B632">
        <v>25</v>
      </c>
      <c r="C632">
        <v>91.4846</v>
      </c>
      <c r="D632">
        <v>-7.6055099999999998</v>
      </c>
      <c r="E632">
        <v>174.923</v>
      </c>
      <c r="F632">
        <v>2.7431899999999998</v>
      </c>
      <c r="G632">
        <v>-4.9407300000000003</v>
      </c>
      <c r="H632">
        <v>112.61</v>
      </c>
      <c r="K632">
        <f t="shared" si="78"/>
        <v>26.099999999999909</v>
      </c>
      <c r="N632">
        <f t="shared" si="79"/>
        <v>34.879539999999977</v>
      </c>
      <c r="O632">
        <f t="shared" si="80"/>
        <v>24.185009999999977</v>
      </c>
      <c r="P632">
        <f t="shared" si="81"/>
        <v>11.44477999999981</v>
      </c>
    </row>
    <row r="633" spans="2:16">
      <c r="B633">
        <v>26</v>
      </c>
      <c r="C633">
        <v>91.528700000000001</v>
      </c>
      <c r="D633">
        <v>-7.5180899999999999</v>
      </c>
      <c r="E633">
        <v>175.41</v>
      </c>
      <c r="F633">
        <v>2.74295</v>
      </c>
      <c r="G633">
        <v>-4.9410699999999999</v>
      </c>
      <c r="H633">
        <v>112.727</v>
      </c>
      <c r="K633">
        <f t="shared" si="78"/>
        <v>27.269999999999982</v>
      </c>
      <c r="N633">
        <f t="shared" si="79"/>
        <v>35.015559999999979</v>
      </c>
      <c r="O633">
        <f t="shared" si="80"/>
        <v>24.222499999999997</v>
      </c>
      <c r="P633">
        <f t="shared" si="81"/>
        <v>12.732379999999921</v>
      </c>
    </row>
    <row r="634" spans="2:16">
      <c r="B634">
        <v>27</v>
      </c>
      <c r="C634">
        <v>91.783100000000005</v>
      </c>
      <c r="D634">
        <v>-4.93018</v>
      </c>
      <c r="E634">
        <v>-170.47900000000001</v>
      </c>
      <c r="F634">
        <v>3.43045</v>
      </c>
      <c r="G634">
        <v>-5.6850500000000004</v>
      </c>
      <c r="H634">
        <v>122.473</v>
      </c>
      <c r="K634">
        <f t="shared" si="78"/>
        <v>24.730000000000018</v>
      </c>
      <c r="N634">
        <f t="shared" si="79"/>
        <v>36.679660000000048</v>
      </c>
      <c r="O634">
        <f t="shared" si="80"/>
        <v>25.352720000000005</v>
      </c>
      <c r="P634">
        <f t="shared" si="81"/>
        <v>12.017440000000079</v>
      </c>
    </row>
    <row r="635" spans="2:16">
      <c r="B635">
        <v>28</v>
      </c>
      <c r="C635">
        <v>92.190700000000007</v>
      </c>
      <c r="D635">
        <v>-6.5278499999999999</v>
      </c>
      <c r="E635">
        <v>-169.429</v>
      </c>
      <c r="F635">
        <v>3.4238400000000002</v>
      </c>
      <c r="G635">
        <v>-5.6716600000000001</v>
      </c>
      <c r="H635">
        <v>122.03</v>
      </c>
      <c r="K635">
        <f t="shared" si="78"/>
        <v>20.299999999999955</v>
      </c>
      <c r="N635">
        <f t="shared" si="79"/>
        <v>36.752490000000009</v>
      </c>
      <c r="O635">
        <f t="shared" si="80"/>
        <v>25.557889999999986</v>
      </c>
      <c r="P635">
        <f t="shared" si="81"/>
        <v>7.5680700000000343</v>
      </c>
    </row>
    <row r="636" spans="2:16">
      <c r="B636">
        <v>29</v>
      </c>
      <c r="C636">
        <v>91.183499999999995</v>
      </c>
      <c r="D636">
        <v>4.9291999999999998</v>
      </c>
      <c r="E636">
        <v>-170.197</v>
      </c>
      <c r="F636">
        <v>7.2954100000000004</v>
      </c>
      <c r="G636">
        <v>6.0309699999999999</v>
      </c>
      <c r="H636">
        <v>133.47800000000001</v>
      </c>
      <c r="K636">
        <f t="shared" si="78"/>
        <v>34.7800000000002</v>
      </c>
      <c r="P636">
        <f t="shared" si="81"/>
        <v>25.575810000000274</v>
      </c>
    </row>
    <row r="637" spans="2:16">
      <c r="B637">
        <v>30</v>
      </c>
      <c r="C637">
        <v>91.249700000000004</v>
      </c>
      <c r="D637">
        <v>5.0348499999999996</v>
      </c>
      <c r="E637">
        <v>-169.81</v>
      </c>
      <c r="F637">
        <v>7.2866099999999996</v>
      </c>
      <c r="G637">
        <v>6.0235399999999997</v>
      </c>
      <c r="H637">
        <v>133.31100000000001</v>
      </c>
      <c r="K637">
        <f t="shared" si="78"/>
        <v>33.110000000000127</v>
      </c>
      <c r="P637">
        <f t="shared" si="81"/>
        <v>23.940030000000206</v>
      </c>
    </row>
    <row r="638" spans="2:16">
      <c r="B638">
        <v>31</v>
      </c>
      <c r="C638">
        <v>91.963700000000003</v>
      </c>
      <c r="D638">
        <v>-8.5316299999999998</v>
      </c>
      <c r="E638">
        <v>-167.16</v>
      </c>
      <c r="F638">
        <v>7.2978399999999999</v>
      </c>
      <c r="G638">
        <v>6.5255900000000002</v>
      </c>
      <c r="H638">
        <v>142.697</v>
      </c>
      <c r="K638">
        <f t="shared" si="78"/>
        <v>26.970000000000027</v>
      </c>
    </row>
    <row r="639" spans="2:16">
      <c r="B639">
        <v>32</v>
      </c>
      <c r="C639">
        <v>92.256699999999995</v>
      </c>
      <c r="D639">
        <v>-9.6514799999999994</v>
      </c>
      <c r="E639">
        <v>-166.691</v>
      </c>
      <c r="F639">
        <v>7.2794600000000003</v>
      </c>
      <c r="G639">
        <v>6.5046299999999997</v>
      </c>
      <c r="H639">
        <v>142.23599999999999</v>
      </c>
      <c r="K639">
        <f t="shared" si="78"/>
        <v>22.3599999999999</v>
      </c>
      <c r="P639">
        <f t="shared" si="81"/>
        <v>7.6299999999998818</v>
      </c>
    </row>
    <row r="640" spans="2:16">
      <c r="B640">
        <v>33</v>
      </c>
      <c r="C640">
        <v>89.742099999999994</v>
      </c>
      <c r="D640">
        <v>8.7416900000000002</v>
      </c>
      <c r="E640">
        <v>-170.74100000000001</v>
      </c>
      <c r="F640">
        <v>8.4091900000000006</v>
      </c>
      <c r="G640">
        <v>6.57348</v>
      </c>
      <c r="H640">
        <v>151.94</v>
      </c>
      <c r="K640">
        <f t="shared" si="78"/>
        <v>19.400000000000091</v>
      </c>
    </row>
    <row r="641" spans="1:16">
      <c r="B641">
        <v>34</v>
      </c>
      <c r="C641">
        <v>90.226600000000005</v>
      </c>
      <c r="D641">
        <v>6.5316000000000001</v>
      </c>
      <c r="E641">
        <v>-172.953</v>
      </c>
      <c r="F641">
        <v>8.4677000000000007</v>
      </c>
      <c r="G641">
        <v>6.6187899999999997</v>
      </c>
      <c r="H641">
        <v>152.89599999999999</v>
      </c>
      <c r="K641">
        <f t="shared" si="78"/>
        <v>28.959999999999809</v>
      </c>
      <c r="P641">
        <f t="shared" si="81"/>
        <v>17.286599999999908</v>
      </c>
    </row>
    <row r="642" spans="1:16">
      <c r="B642"/>
    </row>
    <row r="643" spans="1:16">
      <c r="A643" t="s">
        <v>57</v>
      </c>
      <c r="B643"/>
    </row>
    <row r="644" spans="1:16">
      <c r="B644"/>
    </row>
    <row r="645" spans="1:16">
      <c r="B645">
        <v>1</v>
      </c>
      <c r="C645">
        <v>91.111800000000002</v>
      </c>
      <c r="D645">
        <v>-2.5</v>
      </c>
      <c r="E645">
        <v>178.95099999999999</v>
      </c>
      <c r="F645">
        <v>1.1725000000000001</v>
      </c>
      <c r="G645">
        <v>-0.101045</v>
      </c>
      <c r="H645">
        <v>36.150700000000001</v>
      </c>
      <c r="K645">
        <f>ABS(J146-H645*10)</f>
        <v>11.507000000000005</v>
      </c>
    </row>
    <row r="646" spans="1:16">
      <c r="B646">
        <v>2</v>
      </c>
      <c r="C646">
        <v>91.115099999999998</v>
      </c>
      <c r="D646">
        <v>-2.1052200000000001</v>
      </c>
      <c r="E646">
        <v>179.07900000000001</v>
      </c>
      <c r="F646">
        <v>1.1709499999999999</v>
      </c>
      <c r="G646">
        <v>-9.7244300000000006E-2</v>
      </c>
      <c r="H646">
        <v>36.135800000000003</v>
      </c>
      <c r="K646">
        <f t="shared" ref="K646:K678" si="82">ABS(J147-H646*10)</f>
        <v>11.358000000000061</v>
      </c>
    </row>
    <row r="647" spans="1:16">
      <c r="B647">
        <v>3</v>
      </c>
      <c r="C647">
        <v>91.134</v>
      </c>
      <c r="D647">
        <v>-1.97438</v>
      </c>
      <c r="E647">
        <v>179.19399999999999</v>
      </c>
      <c r="F647">
        <v>1.17065</v>
      </c>
      <c r="G647">
        <v>-9.5502799999999999E-2</v>
      </c>
      <c r="H647">
        <v>36.135300000000001</v>
      </c>
      <c r="K647">
        <f t="shared" si="82"/>
        <v>11.353000000000009</v>
      </c>
      <c r="N647">
        <f>ABS(575-C148-(F647*10))</f>
        <v>6.5262800000000372</v>
      </c>
      <c r="O647">
        <f>ABS(175-(D148-(G647*10)))</f>
        <v>6.30619200000001</v>
      </c>
      <c r="P647">
        <f>ABS(E148-(H647*10))</f>
        <v>35.27145999999999</v>
      </c>
    </row>
    <row r="648" spans="1:16">
      <c r="B648">
        <v>4</v>
      </c>
      <c r="C648">
        <v>91.238</v>
      </c>
      <c r="D648">
        <v>-0.87160899999999997</v>
      </c>
      <c r="E648">
        <v>179.137</v>
      </c>
      <c r="F648">
        <v>2.21441</v>
      </c>
      <c r="G648">
        <v>-0.41924800000000001</v>
      </c>
      <c r="H648">
        <v>41.082999999999998</v>
      </c>
      <c r="K648">
        <f t="shared" si="82"/>
        <v>10.829999999999984</v>
      </c>
      <c r="N648">
        <f t="shared" ref="N648:N672" si="83">ABS(575-C149-(F648*10))</f>
        <v>12.836479999999959</v>
      </c>
      <c r="O648">
        <f t="shared" ref="O648:O672" si="84">ABS(175-(D149-(G648*10)))</f>
        <v>7.1080900000000042</v>
      </c>
      <c r="P648">
        <f t="shared" ref="P648:P678" si="85">ABS(E149-(H648*10))</f>
        <v>0.85812000000004218</v>
      </c>
    </row>
    <row r="649" spans="1:16">
      <c r="B649">
        <v>5</v>
      </c>
      <c r="C649">
        <v>91.2316</v>
      </c>
      <c r="D649">
        <v>-0.78986599999999996</v>
      </c>
      <c r="E649">
        <v>179.012</v>
      </c>
      <c r="F649">
        <v>2.2166899999999998</v>
      </c>
      <c r="G649">
        <v>-0.41820099999999999</v>
      </c>
      <c r="H649">
        <v>41.084899999999998</v>
      </c>
      <c r="K649">
        <f t="shared" si="82"/>
        <v>10.84899999999999</v>
      </c>
      <c r="N649">
        <f t="shared" si="83"/>
        <v>12.889679999999942</v>
      </c>
      <c r="O649">
        <f t="shared" si="84"/>
        <v>7.0630200000000229</v>
      </c>
      <c r="P649">
        <f t="shared" si="85"/>
        <v>0.84494000000000824</v>
      </c>
    </row>
    <row r="650" spans="1:16">
      <c r="B650">
        <v>6</v>
      </c>
      <c r="C650">
        <v>91.253200000000007</v>
      </c>
      <c r="D650">
        <v>-0.79664999999999997</v>
      </c>
      <c r="E650">
        <v>179.09</v>
      </c>
      <c r="F650">
        <v>2.21563</v>
      </c>
      <c r="G650">
        <v>-0.41840899999999998</v>
      </c>
      <c r="H650">
        <v>41.083199999999998</v>
      </c>
      <c r="K650">
        <f t="shared" si="82"/>
        <v>10.831999999999994</v>
      </c>
      <c r="N650">
        <f t="shared" si="83"/>
        <v>12.912699999999987</v>
      </c>
      <c r="O650">
        <f t="shared" si="84"/>
        <v>7.081860000000006</v>
      </c>
      <c r="P650">
        <f t="shared" si="85"/>
        <v>0.86491000000000895</v>
      </c>
    </row>
    <row r="651" spans="1:16">
      <c r="B651">
        <v>7</v>
      </c>
      <c r="C651">
        <v>91.153999999999996</v>
      </c>
      <c r="D651">
        <v>-2.5628000000000002</v>
      </c>
      <c r="E651">
        <v>-179.83099999999999</v>
      </c>
      <c r="F651">
        <v>2.4757400000000001</v>
      </c>
      <c r="G651">
        <v>-0.82182299999999997</v>
      </c>
      <c r="H651">
        <v>46.309699999999999</v>
      </c>
      <c r="K651">
        <f t="shared" si="82"/>
        <v>13.09699999999998</v>
      </c>
      <c r="N651">
        <f t="shared" si="83"/>
        <v>13.752639999999968</v>
      </c>
      <c r="O651">
        <f t="shared" si="84"/>
        <v>7.2655100000000061</v>
      </c>
      <c r="P651">
        <f t="shared" si="85"/>
        <v>1.1221700000000396</v>
      </c>
    </row>
    <row r="652" spans="1:16">
      <c r="B652">
        <v>8</v>
      </c>
      <c r="C652">
        <v>91.160700000000006</v>
      </c>
      <c r="D652">
        <v>-2.0236000000000001</v>
      </c>
      <c r="E652">
        <v>-179.76400000000001</v>
      </c>
      <c r="F652">
        <v>2.4787699999999999</v>
      </c>
      <c r="G652">
        <v>-0.81616599999999995</v>
      </c>
      <c r="H652">
        <v>46.321100000000001</v>
      </c>
      <c r="K652">
        <f t="shared" si="82"/>
        <v>13.211000000000013</v>
      </c>
      <c r="N652">
        <f t="shared" si="83"/>
        <v>13.803919999999977</v>
      </c>
      <c r="O652">
        <f t="shared" si="84"/>
        <v>7.3403199999999913</v>
      </c>
      <c r="P652">
        <f t="shared" si="85"/>
        <v>1.0103499999999599</v>
      </c>
    </row>
    <row r="653" spans="1:16">
      <c r="B653">
        <v>9</v>
      </c>
      <c r="C653">
        <v>91.1404</v>
      </c>
      <c r="D653">
        <v>-2.5707399999999998</v>
      </c>
      <c r="E653">
        <v>-179.84800000000001</v>
      </c>
      <c r="F653">
        <v>2.4742700000000002</v>
      </c>
      <c r="G653">
        <v>-0.82042199999999998</v>
      </c>
      <c r="H653">
        <v>46.278199999999998</v>
      </c>
      <c r="K653">
        <f t="shared" si="82"/>
        <v>12.781999999999982</v>
      </c>
      <c r="N653">
        <f t="shared" si="83"/>
        <v>13.777029999999957</v>
      </c>
      <c r="O653">
        <f t="shared" si="84"/>
        <v>7.2618400000000065</v>
      </c>
      <c r="P653">
        <f t="shared" si="85"/>
        <v>1.4460700000000202</v>
      </c>
    </row>
    <row r="654" spans="1:16">
      <c r="B654">
        <v>10</v>
      </c>
      <c r="C654">
        <v>91.168599999999998</v>
      </c>
      <c r="D654">
        <v>-2.1745399999999999</v>
      </c>
      <c r="E654">
        <v>178.99600000000001</v>
      </c>
      <c r="F654">
        <v>3.2120600000000001</v>
      </c>
      <c r="G654">
        <v>-1.1347700000000001</v>
      </c>
      <c r="H654">
        <v>51.4191</v>
      </c>
      <c r="K654">
        <f t="shared" si="82"/>
        <v>14.191000000000031</v>
      </c>
      <c r="N654">
        <f t="shared" si="83"/>
        <v>16.990040000000057</v>
      </c>
      <c r="O654">
        <f t="shared" si="84"/>
        <v>8.4572699999999941</v>
      </c>
      <c r="P654">
        <f t="shared" si="85"/>
        <v>9.5619999999939864E-2</v>
      </c>
    </row>
    <row r="655" spans="1:16">
      <c r="B655">
        <v>11</v>
      </c>
      <c r="C655">
        <v>91.169799999999995</v>
      </c>
      <c r="D655">
        <v>-2.4567199999999998</v>
      </c>
      <c r="E655">
        <v>179.04900000000001</v>
      </c>
      <c r="F655">
        <v>3.2098499999999999</v>
      </c>
      <c r="G655">
        <v>-1.13462</v>
      </c>
      <c r="H655">
        <v>51.374699999999997</v>
      </c>
      <c r="K655">
        <f t="shared" si="82"/>
        <v>13.746999999999957</v>
      </c>
      <c r="N655">
        <f t="shared" si="83"/>
        <v>16.960369999999955</v>
      </c>
      <c r="O655">
        <f t="shared" si="84"/>
        <v>8.4372099999999932</v>
      </c>
      <c r="P655">
        <f t="shared" si="85"/>
        <v>0.54095000000006621</v>
      </c>
    </row>
    <row r="656" spans="1:16">
      <c r="B656">
        <v>12</v>
      </c>
      <c r="C656">
        <v>91.164400000000001</v>
      </c>
      <c r="D656">
        <v>-2.3727800000000001</v>
      </c>
      <c r="E656">
        <v>179.14</v>
      </c>
      <c r="F656">
        <v>3.2103600000000001</v>
      </c>
      <c r="G656">
        <v>-1.1330100000000001</v>
      </c>
      <c r="H656">
        <v>51.385199999999998</v>
      </c>
      <c r="K656">
        <f t="shared" si="82"/>
        <v>13.851999999999975</v>
      </c>
      <c r="N656">
        <f t="shared" si="83"/>
        <v>17.018800000000027</v>
      </c>
      <c r="O656">
        <f t="shared" si="84"/>
        <v>8.5189100000000053</v>
      </c>
      <c r="P656">
        <f t="shared" si="85"/>
        <v>0.43123000000002776</v>
      </c>
    </row>
    <row r="657" spans="2:16">
      <c r="B657">
        <v>13</v>
      </c>
      <c r="C657">
        <v>91.072999999999993</v>
      </c>
      <c r="D657">
        <v>-0.87842500000000001</v>
      </c>
      <c r="E657">
        <v>179.904</v>
      </c>
      <c r="F657">
        <v>4.9592000000000001</v>
      </c>
      <c r="G657">
        <v>-1.15208</v>
      </c>
      <c r="H657">
        <v>56.867400000000004</v>
      </c>
      <c r="K657">
        <f t="shared" si="82"/>
        <v>18.673999999999978</v>
      </c>
      <c r="N657">
        <f t="shared" si="83"/>
        <v>32.655499999999975</v>
      </c>
      <c r="O657">
        <f t="shared" si="84"/>
        <v>13.164429999999982</v>
      </c>
      <c r="P657">
        <f t="shared" si="85"/>
        <v>0.87015999999994165</v>
      </c>
    </row>
    <row r="658" spans="2:16">
      <c r="B658">
        <v>14</v>
      </c>
      <c r="C658">
        <v>91.048299999999998</v>
      </c>
      <c r="D658">
        <v>-0.572322</v>
      </c>
      <c r="E658">
        <v>-179.79400000000001</v>
      </c>
      <c r="F658">
        <v>4.9548500000000004</v>
      </c>
      <c r="G658">
        <v>-1.1515899999999999</v>
      </c>
      <c r="H658">
        <v>56.869700000000002</v>
      </c>
      <c r="K658">
        <f t="shared" si="82"/>
        <v>18.697000000000003</v>
      </c>
      <c r="N658">
        <f t="shared" si="83"/>
        <v>32.651560000000032</v>
      </c>
      <c r="O658">
        <f t="shared" si="84"/>
        <v>13.20986000000002</v>
      </c>
      <c r="P658">
        <f t="shared" si="85"/>
        <v>0.91445999999996275</v>
      </c>
    </row>
    <row r="659" spans="2:16">
      <c r="B659">
        <v>15</v>
      </c>
      <c r="C659">
        <v>91.140100000000004</v>
      </c>
      <c r="D659">
        <v>-4.3819999999999997</v>
      </c>
      <c r="E659">
        <v>178.47200000000001</v>
      </c>
      <c r="F659">
        <v>3.04474</v>
      </c>
      <c r="G659">
        <v>-1.71993</v>
      </c>
      <c r="H659">
        <v>61.430199999999999</v>
      </c>
      <c r="K659">
        <f t="shared" si="82"/>
        <v>14.302000000000021</v>
      </c>
      <c r="N659">
        <f t="shared" si="83"/>
        <v>13.416050000000027</v>
      </c>
      <c r="O659">
        <f t="shared" si="84"/>
        <v>11.57268000000002</v>
      </c>
      <c r="P659">
        <f t="shared" si="85"/>
        <v>8.1490000000030705E-2</v>
      </c>
    </row>
    <row r="660" spans="2:16">
      <c r="B660">
        <v>16</v>
      </c>
      <c r="C660">
        <v>91.169399999999996</v>
      </c>
      <c r="D660">
        <v>-4.1213600000000001</v>
      </c>
      <c r="E660">
        <v>178.541</v>
      </c>
      <c r="F660">
        <v>3.0456799999999999</v>
      </c>
      <c r="G660">
        <v>-1.7201900000000001</v>
      </c>
      <c r="H660">
        <v>61.445700000000002</v>
      </c>
      <c r="K660">
        <f t="shared" si="82"/>
        <v>14.456999999999994</v>
      </c>
      <c r="N660">
        <f t="shared" si="83"/>
        <v>13.34712999999995</v>
      </c>
      <c r="O660">
        <f t="shared" si="84"/>
        <v>11.527250000000009</v>
      </c>
      <c r="P660">
        <f t="shared" si="85"/>
        <v>0.2208299999999781</v>
      </c>
    </row>
    <row r="661" spans="2:16">
      <c r="B661">
        <v>17</v>
      </c>
      <c r="C661">
        <v>91.292299999999997</v>
      </c>
      <c r="D661">
        <v>-2.7867000000000002</v>
      </c>
      <c r="E661">
        <v>-178.077</v>
      </c>
      <c r="F661">
        <v>3.4346299999999998</v>
      </c>
      <c r="G661">
        <v>-2.3276400000000002</v>
      </c>
      <c r="H661">
        <v>71.571100000000001</v>
      </c>
      <c r="K661">
        <f t="shared" si="82"/>
        <v>15.711000000000013</v>
      </c>
      <c r="N661">
        <f t="shared" si="83"/>
        <v>24.026689999999988</v>
      </c>
      <c r="O661">
        <f t="shared" si="84"/>
        <v>13.824080000000009</v>
      </c>
      <c r="P661">
        <f t="shared" si="85"/>
        <v>3.7669600000000401</v>
      </c>
    </row>
    <row r="662" spans="2:16">
      <c r="B662">
        <v>18</v>
      </c>
      <c r="C662">
        <v>91.260999999999996</v>
      </c>
      <c r="D662">
        <v>-1.12649</v>
      </c>
      <c r="E662">
        <v>-176.971</v>
      </c>
      <c r="F662">
        <v>3.4321299999999999</v>
      </c>
      <c r="G662">
        <v>-2.3214600000000001</v>
      </c>
      <c r="H662">
        <v>71.665300000000002</v>
      </c>
      <c r="K662">
        <f t="shared" si="82"/>
        <v>16.65300000000002</v>
      </c>
      <c r="N662">
        <f t="shared" si="83"/>
        <v>24.085819999999948</v>
      </c>
      <c r="O662">
        <f t="shared" si="84"/>
        <v>13.829740000000015</v>
      </c>
      <c r="P662">
        <f t="shared" si="85"/>
        <v>4.6937199999999848</v>
      </c>
    </row>
    <row r="663" spans="2:16">
      <c r="B663">
        <v>19</v>
      </c>
      <c r="C663">
        <v>90.994200000000006</v>
      </c>
      <c r="D663">
        <v>-1.10808</v>
      </c>
      <c r="E663">
        <v>177.01599999999999</v>
      </c>
      <c r="F663">
        <v>2.88165</v>
      </c>
      <c r="G663">
        <v>-2.9154399999999998</v>
      </c>
      <c r="H663">
        <v>81.877899999999997</v>
      </c>
      <c r="K663">
        <f t="shared" si="82"/>
        <v>18.778999999999996</v>
      </c>
      <c r="N663">
        <f t="shared" si="83"/>
        <v>26.455760000000037</v>
      </c>
      <c r="O663">
        <f t="shared" si="84"/>
        <v>16.971699999999998</v>
      </c>
      <c r="P663">
        <f t="shared" si="85"/>
        <v>4.9897899999999709</v>
      </c>
    </row>
    <row r="664" spans="2:16">
      <c r="B664">
        <v>20</v>
      </c>
      <c r="C664">
        <v>90.981999999999999</v>
      </c>
      <c r="D664">
        <v>-0.42702800000000002</v>
      </c>
      <c r="E664">
        <v>176.38200000000001</v>
      </c>
      <c r="F664">
        <v>2.8889499999999999</v>
      </c>
      <c r="G664">
        <v>-2.9122699999999999</v>
      </c>
      <c r="H664">
        <v>81.91</v>
      </c>
      <c r="K664">
        <f t="shared" si="82"/>
        <v>19.099999999999909</v>
      </c>
      <c r="N664">
        <f t="shared" si="83"/>
        <v>26.542550000000006</v>
      </c>
      <c r="O664">
        <f t="shared" si="84"/>
        <v>17.005110000000002</v>
      </c>
      <c r="P664">
        <f t="shared" si="85"/>
        <v>5.3369699999999511</v>
      </c>
    </row>
    <row r="665" spans="2:16">
      <c r="B665">
        <v>21</v>
      </c>
      <c r="C665">
        <v>91.250399999999999</v>
      </c>
      <c r="D665">
        <v>-3.9170099999999999</v>
      </c>
      <c r="E665">
        <v>-178.02099999999999</v>
      </c>
      <c r="F665">
        <v>2.4480900000000001</v>
      </c>
      <c r="G665">
        <v>-3.6555900000000001</v>
      </c>
      <c r="H665">
        <v>91.685199999999995</v>
      </c>
      <c r="K665">
        <f t="shared" si="82"/>
        <v>16.851999999999975</v>
      </c>
      <c r="N665">
        <f t="shared" si="83"/>
        <v>22.70041999999999</v>
      </c>
      <c r="O665">
        <f t="shared" si="84"/>
        <v>18.297930000000008</v>
      </c>
      <c r="P665">
        <f t="shared" si="85"/>
        <v>4.9109199999999191</v>
      </c>
    </row>
    <row r="666" spans="2:16">
      <c r="B666">
        <v>22</v>
      </c>
      <c r="C666">
        <v>91.315299999999993</v>
      </c>
      <c r="D666">
        <v>-3.55294</v>
      </c>
      <c r="E666">
        <v>-177.27099999999999</v>
      </c>
      <c r="F666">
        <v>2.4491800000000001</v>
      </c>
      <c r="G666">
        <v>-3.6579199999999998</v>
      </c>
      <c r="H666">
        <v>91.749099999999999</v>
      </c>
      <c r="K666">
        <f t="shared" si="82"/>
        <v>17.490999999999985</v>
      </c>
      <c r="N666">
        <f t="shared" si="83"/>
        <v>23.059600000000035</v>
      </c>
      <c r="O666">
        <f t="shared" si="84"/>
        <v>18.504940000000005</v>
      </c>
      <c r="P666">
        <f t="shared" si="85"/>
        <v>5.6313099999999849</v>
      </c>
    </row>
    <row r="667" spans="2:16">
      <c r="B667">
        <v>23</v>
      </c>
      <c r="C667">
        <v>91.505200000000002</v>
      </c>
      <c r="D667">
        <v>-5.53294</v>
      </c>
      <c r="E667">
        <v>-172.40600000000001</v>
      </c>
      <c r="F667">
        <v>2.9066800000000002</v>
      </c>
      <c r="G667">
        <v>-4.2234600000000002</v>
      </c>
      <c r="H667">
        <v>102.651</v>
      </c>
      <c r="K667">
        <f t="shared" si="82"/>
        <v>26.509999999999991</v>
      </c>
      <c r="N667">
        <f t="shared" si="83"/>
        <v>35.317050000000052</v>
      </c>
      <c r="O667">
        <f t="shared" si="84"/>
        <v>21.644569999999987</v>
      </c>
      <c r="P667">
        <f t="shared" si="85"/>
        <v>11.640059999999949</v>
      </c>
    </row>
    <row r="668" spans="2:16">
      <c r="B668">
        <v>24</v>
      </c>
      <c r="C668">
        <v>91.654200000000003</v>
      </c>
      <c r="D668">
        <v>-5.9270100000000001</v>
      </c>
      <c r="E668">
        <v>-171.86799999999999</v>
      </c>
      <c r="F668">
        <v>2.90428</v>
      </c>
      <c r="G668">
        <v>-4.2195200000000002</v>
      </c>
      <c r="H668">
        <v>102.55500000000001</v>
      </c>
      <c r="K668">
        <f t="shared" si="82"/>
        <v>25.550000000000182</v>
      </c>
      <c r="N668">
        <f t="shared" si="83"/>
        <v>35.05689000000001</v>
      </c>
      <c r="O668">
        <f t="shared" si="84"/>
        <v>21.677729999999997</v>
      </c>
      <c r="P668">
        <f t="shared" si="85"/>
        <v>10.608050000000162</v>
      </c>
    </row>
    <row r="669" spans="2:16">
      <c r="B669">
        <v>25</v>
      </c>
      <c r="C669">
        <v>91.438299999999998</v>
      </c>
      <c r="D669">
        <v>-7.98841</v>
      </c>
      <c r="E669">
        <v>174.56700000000001</v>
      </c>
      <c r="F669">
        <v>2.73882</v>
      </c>
      <c r="G669">
        <v>-4.9365600000000001</v>
      </c>
      <c r="H669">
        <v>112.736</v>
      </c>
      <c r="K669">
        <f t="shared" si="82"/>
        <v>27.360000000000127</v>
      </c>
      <c r="N669">
        <f t="shared" si="83"/>
        <v>34.835839999999976</v>
      </c>
      <c r="O669">
        <f t="shared" si="84"/>
        <v>24.226709999999997</v>
      </c>
      <c r="P669">
        <f t="shared" si="85"/>
        <v>12.704780000000028</v>
      </c>
    </row>
    <row r="670" spans="2:16">
      <c r="B670">
        <v>26</v>
      </c>
      <c r="C670">
        <v>91.488900000000001</v>
      </c>
      <c r="D670">
        <v>-7.8703599999999998</v>
      </c>
      <c r="E670">
        <v>175.09</v>
      </c>
      <c r="F670">
        <v>2.7387600000000001</v>
      </c>
      <c r="G670">
        <v>-4.9373199999999997</v>
      </c>
      <c r="H670">
        <v>112.864</v>
      </c>
      <c r="K670">
        <f t="shared" si="82"/>
        <v>28.6400000000001</v>
      </c>
      <c r="N670">
        <f t="shared" si="83"/>
        <v>34.973659999999974</v>
      </c>
      <c r="O670">
        <f t="shared" si="84"/>
        <v>24.259999999999991</v>
      </c>
      <c r="P670">
        <f t="shared" si="85"/>
        <v>14.102380000000039</v>
      </c>
    </row>
    <row r="671" spans="2:16">
      <c r="B671">
        <v>27</v>
      </c>
      <c r="C671">
        <v>91.739000000000004</v>
      </c>
      <c r="D671">
        <v>-4.8139700000000003</v>
      </c>
      <c r="E671">
        <v>-170.96</v>
      </c>
      <c r="F671">
        <v>3.4320900000000001</v>
      </c>
      <c r="G671">
        <v>-5.6890700000000001</v>
      </c>
      <c r="H671">
        <v>122.83499999999999</v>
      </c>
      <c r="K671">
        <f t="shared" si="82"/>
        <v>28.349999999999909</v>
      </c>
      <c r="N671">
        <f t="shared" si="83"/>
        <v>36.696060000000053</v>
      </c>
      <c r="O671">
        <f t="shared" si="84"/>
        <v>25.312520000000006</v>
      </c>
      <c r="P671">
        <f t="shared" si="85"/>
        <v>15.63743999999997</v>
      </c>
    </row>
    <row r="672" spans="2:16">
      <c r="B672">
        <v>28</v>
      </c>
      <c r="C672">
        <v>92.1404</v>
      </c>
      <c r="D672">
        <v>-6.3965199999999998</v>
      </c>
      <c r="E672">
        <v>-169.87299999999999</v>
      </c>
      <c r="F672">
        <v>3.4255900000000001</v>
      </c>
      <c r="G672">
        <v>-5.6760200000000003</v>
      </c>
      <c r="H672">
        <v>122.4</v>
      </c>
      <c r="K672">
        <f t="shared" si="82"/>
        <v>24</v>
      </c>
      <c r="N672">
        <f t="shared" si="83"/>
        <v>36.769990000000014</v>
      </c>
      <c r="O672">
        <f t="shared" si="84"/>
        <v>25.514289999999988</v>
      </c>
      <c r="P672">
        <f t="shared" si="85"/>
        <v>11.26807000000008</v>
      </c>
    </row>
    <row r="673" spans="1:20">
      <c r="B673">
        <v>29</v>
      </c>
      <c r="C673">
        <v>91.305700000000002</v>
      </c>
      <c r="D673">
        <v>4.1444099999999997</v>
      </c>
      <c r="E673">
        <v>-170.768</v>
      </c>
      <c r="F673">
        <v>7.31081</v>
      </c>
      <c r="G673">
        <v>6.0419400000000003</v>
      </c>
      <c r="H673">
        <v>134.142</v>
      </c>
      <c r="K673">
        <f t="shared" si="82"/>
        <v>41.420000000000073</v>
      </c>
      <c r="P673">
        <f t="shared" si="85"/>
        <v>32.215810000000147</v>
      </c>
    </row>
    <row r="674" spans="1:20">
      <c r="B674">
        <v>30</v>
      </c>
      <c r="C674">
        <v>91.372600000000006</v>
      </c>
      <c r="D674">
        <v>4.2594200000000004</v>
      </c>
      <c r="E674">
        <v>-170.351</v>
      </c>
      <c r="F674">
        <v>7.3019400000000001</v>
      </c>
      <c r="G674">
        <v>6.0345300000000002</v>
      </c>
      <c r="H674">
        <v>133.97499999999999</v>
      </c>
      <c r="K674">
        <f t="shared" si="82"/>
        <v>39.75</v>
      </c>
      <c r="P674">
        <f t="shared" si="85"/>
        <v>30.580030000000079</v>
      </c>
    </row>
    <row r="675" spans="1:20">
      <c r="B675">
        <v>31</v>
      </c>
      <c r="C675">
        <v>92.034499999999994</v>
      </c>
      <c r="D675">
        <v>-8.8625100000000003</v>
      </c>
      <c r="E675">
        <v>-166.726</v>
      </c>
      <c r="F675">
        <v>7.2929700000000004</v>
      </c>
      <c r="G675">
        <v>6.5236799999999997</v>
      </c>
      <c r="H675">
        <v>143.029</v>
      </c>
      <c r="K675">
        <f t="shared" si="82"/>
        <v>30.289999999999964</v>
      </c>
      <c r="T675" s="16" t="s">
        <v>59</v>
      </c>
    </row>
    <row r="676" spans="1:20">
      <c r="B676">
        <v>32</v>
      </c>
      <c r="C676">
        <v>92.339100000000002</v>
      </c>
      <c r="D676">
        <v>-10.0075</v>
      </c>
      <c r="E676">
        <v>-166.22</v>
      </c>
      <c r="F676">
        <v>7.2731700000000004</v>
      </c>
      <c r="G676">
        <v>6.5014900000000004</v>
      </c>
      <c r="H676">
        <v>142.541</v>
      </c>
      <c r="K676">
        <f t="shared" si="82"/>
        <v>25.409999999999854</v>
      </c>
      <c r="P676">
        <f t="shared" si="85"/>
        <v>10.679999999999836</v>
      </c>
    </row>
    <row r="677" spans="1:20">
      <c r="B677">
        <v>33</v>
      </c>
      <c r="C677">
        <v>89.855999999999995</v>
      </c>
      <c r="D677">
        <v>8.1908100000000008</v>
      </c>
      <c r="E677">
        <v>-171.315</v>
      </c>
      <c r="F677">
        <v>8.4281000000000006</v>
      </c>
      <c r="G677">
        <v>6.5876799999999998</v>
      </c>
      <c r="H677">
        <v>152.67699999999999</v>
      </c>
      <c r="K677">
        <f t="shared" si="82"/>
        <v>26.769999999999982</v>
      </c>
    </row>
    <row r="678" spans="1:20">
      <c r="B678">
        <v>34</v>
      </c>
      <c r="C678">
        <v>90.335800000000006</v>
      </c>
      <c r="D678">
        <v>5.9566999999999997</v>
      </c>
      <c r="E678">
        <v>-173.74199999999999</v>
      </c>
      <c r="F678">
        <v>8.4853000000000005</v>
      </c>
      <c r="G678">
        <v>6.6314399999999996</v>
      </c>
      <c r="H678">
        <v>153.6</v>
      </c>
      <c r="K678">
        <f t="shared" si="82"/>
        <v>36</v>
      </c>
      <c r="P678">
        <f t="shared" si="85"/>
        <v>24.326600000000099</v>
      </c>
    </row>
    <row r="681" spans="1:20">
      <c r="A681" t="s">
        <v>61</v>
      </c>
      <c r="B681"/>
      <c r="J681"/>
    </row>
    <row r="682" spans="1:20">
      <c r="F682" t="s">
        <v>16</v>
      </c>
      <c r="G682" t="s">
        <v>17</v>
      </c>
      <c r="H682" t="s">
        <v>18</v>
      </c>
    </row>
    <row r="683" spans="1:20">
      <c r="B683">
        <v>1</v>
      </c>
      <c r="C683">
        <v>91.138800000000003</v>
      </c>
      <c r="D683">
        <v>-2.4144899999999998</v>
      </c>
      <c r="E683">
        <v>179.96299999999999</v>
      </c>
      <c r="F683">
        <v>1.17675</v>
      </c>
      <c r="G683">
        <v>-0.100503</v>
      </c>
      <c r="H683">
        <v>35.920699999999997</v>
      </c>
      <c r="K683">
        <f>ABS(J146-H683*10)</f>
        <v>9.2069999999999936</v>
      </c>
    </row>
    <row r="684" spans="1:20">
      <c r="B684">
        <v>2</v>
      </c>
      <c r="C684">
        <v>91.137799999999999</v>
      </c>
      <c r="D684">
        <v>-2.01416</v>
      </c>
      <c r="E684">
        <v>-179.90899999999999</v>
      </c>
      <c r="F684">
        <v>1.17523</v>
      </c>
      <c r="G684">
        <v>-9.6614199999999997E-2</v>
      </c>
      <c r="H684">
        <v>35.904800000000002</v>
      </c>
      <c r="K684">
        <f t="shared" ref="K684:K716" si="86">ABS(J147-H684*10)</f>
        <v>9.0480000000000018</v>
      </c>
    </row>
    <row r="685" spans="1:20">
      <c r="B685">
        <v>3</v>
      </c>
      <c r="C685">
        <v>91.153999999999996</v>
      </c>
      <c r="D685">
        <v>-1.9145799999999999</v>
      </c>
      <c r="E685">
        <v>-179.797</v>
      </c>
      <c r="F685">
        <v>1.17493</v>
      </c>
      <c r="G685">
        <v>-9.5268500000000006E-2</v>
      </c>
      <c r="H685">
        <v>35.903199999999998</v>
      </c>
      <c r="K685">
        <f t="shared" si="86"/>
        <v>9.0319999999999823</v>
      </c>
      <c r="N685">
        <f>ABS(575-C148-(F685*10))</f>
        <v>6.5690800000000369</v>
      </c>
      <c r="O685">
        <f>ABS(175-(D148-(G685*10)))</f>
        <v>6.3085350000000062</v>
      </c>
      <c r="P685">
        <f>ABS(E148-(H685*10))</f>
        <v>32.950459999999964</v>
      </c>
    </row>
    <row r="686" spans="1:20">
      <c r="B686">
        <v>4</v>
      </c>
      <c r="C686">
        <v>91.251599999999996</v>
      </c>
      <c r="D686">
        <v>-0.57672599999999996</v>
      </c>
      <c r="E686">
        <v>-179.36799999999999</v>
      </c>
      <c r="F686">
        <v>2.2191299999999998</v>
      </c>
      <c r="G686">
        <v>-0.41886699999999999</v>
      </c>
      <c r="H686">
        <v>40.844099999999997</v>
      </c>
      <c r="K686">
        <f t="shared" si="86"/>
        <v>8.4409999999999741</v>
      </c>
      <c r="N686">
        <f t="shared" ref="N686:N710" si="87">ABS(575-C149-(F686*10))</f>
        <v>12.883679999999956</v>
      </c>
      <c r="O686">
        <f t="shared" ref="O686:O710" si="88">ABS(175-(D149-(G686*10)))</f>
        <v>7.1118999999999915</v>
      </c>
      <c r="P686">
        <f t="shared" ref="P686:P716" si="89">ABS(E149-(H686*10))</f>
        <v>3.2471200000000522</v>
      </c>
    </row>
    <row r="687" spans="1:20">
      <c r="B687">
        <v>5</v>
      </c>
      <c r="C687">
        <v>91.245000000000005</v>
      </c>
      <c r="D687">
        <v>-0.51299399999999995</v>
      </c>
      <c r="E687">
        <v>-179.506</v>
      </c>
      <c r="F687">
        <v>2.22159</v>
      </c>
      <c r="G687">
        <v>-0.41799999999999998</v>
      </c>
      <c r="H687">
        <v>40.846600000000002</v>
      </c>
      <c r="K687">
        <f t="shared" si="86"/>
        <v>8.4660000000000082</v>
      </c>
      <c r="N687">
        <f t="shared" si="87"/>
        <v>12.938679999999941</v>
      </c>
      <c r="O687">
        <f t="shared" si="88"/>
        <v>7.0650300000000072</v>
      </c>
      <c r="P687">
        <f t="shared" si="89"/>
        <v>3.2279399999999896</v>
      </c>
    </row>
    <row r="688" spans="1:20">
      <c r="B688">
        <v>6</v>
      </c>
      <c r="C688">
        <v>91.267700000000005</v>
      </c>
      <c r="D688">
        <v>-0.55954400000000004</v>
      </c>
      <c r="E688">
        <v>-179.44399999999999</v>
      </c>
      <c r="F688">
        <v>2.2206600000000001</v>
      </c>
      <c r="G688">
        <v>-0.41862100000000002</v>
      </c>
      <c r="H688">
        <v>40.843600000000002</v>
      </c>
      <c r="K688">
        <f t="shared" si="86"/>
        <v>8.4360000000000355</v>
      </c>
      <c r="N688">
        <f t="shared" si="87"/>
        <v>12.962999999999987</v>
      </c>
      <c r="O688">
        <f t="shared" si="88"/>
        <v>7.0797400000000152</v>
      </c>
      <c r="P688">
        <f t="shared" si="89"/>
        <v>3.2609099999999671</v>
      </c>
    </row>
    <row r="689" spans="2:16">
      <c r="B689">
        <v>7</v>
      </c>
      <c r="C689">
        <v>91.191999999999993</v>
      </c>
      <c r="D689">
        <v>-2.2429000000000001</v>
      </c>
      <c r="E689">
        <v>-178.32900000000001</v>
      </c>
      <c r="F689">
        <v>2.4794299999999998</v>
      </c>
      <c r="G689">
        <v>-0.82291499999999995</v>
      </c>
      <c r="H689">
        <v>46.075499999999998</v>
      </c>
      <c r="K689">
        <f t="shared" si="86"/>
        <v>10.754999999999995</v>
      </c>
      <c r="N689">
        <f t="shared" si="87"/>
        <v>13.789539999999967</v>
      </c>
      <c r="O689">
        <f t="shared" si="88"/>
        <v>7.2545900000000074</v>
      </c>
      <c r="P689">
        <f t="shared" si="89"/>
        <v>3.4641700000000242</v>
      </c>
    </row>
    <row r="690" spans="2:16">
      <c r="B690">
        <v>8</v>
      </c>
      <c r="C690">
        <v>91.192099999999996</v>
      </c>
      <c r="D690">
        <v>-1.71363</v>
      </c>
      <c r="E690">
        <v>-178.25700000000001</v>
      </c>
      <c r="F690">
        <v>2.4823200000000001</v>
      </c>
      <c r="G690">
        <v>-0.81729300000000005</v>
      </c>
      <c r="H690">
        <v>46.084699999999998</v>
      </c>
      <c r="K690">
        <f t="shared" si="86"/>
        <v>10.84699999999998</v>
      </c>
      <c r="N690">
        <f t="shared" si="87"/>
        <v>13.839419999999976</v>
      </c>
      <c r="O690">
        <f t="shared" si="88"/>
        <v>7.3290499999999952</v>
      </c>
      <c r="P690">
        <f t="shared" si="89"/>
        <v>3.3743499999999926</v>
      </c>
    </row>
    <row r="691" spans="2:16">
      <c r="B691">
        <v>9</v>
      </c>
      <c r="C691">
        <v>91.179100000000005</v>
      </c>
      <c r="D691">
        <v>-2.30748</v>
      </c>
      <c r="E691">
        <v>-178.376</v>
      </c>
      <c r="F691">
        <v>2.4782199999999999</v>
      </c>
      <c r="G691">
        <v>-0.82199500000000003</v>
      </c>
      <c r="H691">
        <v>46.042400000000001</v>
      </c>
      <c r="K691">
        <f t="shared" si="86"/>
        <v>10.423999999999978</v>
      </c>
      <c r="N691">
        <f t="shared" si="87"/>
        <v>13.816529999999954</v>
      </c>
      <c r="O691">
        <f t="shared" si="88"/>
        <v>7.2461099999999874</v>
      </c>
      <c r="P691">
        <f t="shared" si="89"/>
        <v>3.8040700000000243</v>
      </c>
    </row>
    <row r="692" spans="2:16">
      <c r="B692">
        <v>10</v>
      </c>
      <c r="C692">
        <v>91.198599999999999</v>
      </c>
      <c r="D692">
        <v>-1.60876</v>
      </c>
      <c r="E692">
        <v>-179.399</v>
      </c>
      <c r="F692">
        <v>3.2171099999999999</v>
      </c>
      <c r="G692">
        <v>-1.1348499999999999</v>
      </c>
      <c r="H692">
        <v>51.186500000000002</v>
      </c>
      <c r="K692">
        <f t="shared" si="86"/>
        <v>11.865000000000009</v>
      </c>
      <c r="N692">
        <f t="shared" si="87"/>
        <v>17.04054000000005</v>
      </c>
      <c r="O692">
        <f t="shared" si="88"/>
        <v>8.4564699999999959</v>
      </c>
      <c r="P692">
        <f t="shared" si="89"/>
        <v>2.4216199999999617</v>
      </c>
    </row>
    <row r="693" spans="2:16">
      <c r="B693">
        <v>11</v>
      </c>
      <c r="C693">
        <v>91.21</v>
      </c>
      <c r="D693">
        <v>-2.0898599999999998</v>
      </c>
      <c r="E693">
        <v>-179.37799999999999</v>
      </c>
      <c r="F693">
        <v>3.2149000000000001</v>
      </c>
      <c r="G693">
        <v>-1.13622</v>
      </c>
      <c r="H693">
        <v>51.137</v>
      </c>
      <c r="K693">
        <f t="shared" si="86"/>
        <v>11.370000000000005</v>
      </c>
      <c r="N693">
        <f t="shared" si="87"/>
        <v>17.010869999999954</v>
      </c>
      <c r="O693">
        <f t="shared" si="88"/>
        <v>8.4212100000000021</v>
      </c>
      <c r="P693">
        <f t="shared" si="89"/>
        <v>2.9179500000000189</v>
      </c>
    </row>
    <row r="694" spans="2:16">
      <c r="B694">
        <v>12</v>
      </c>
      <c r="C694">
        <v>91.203100000000006</v>
      </c>
      <c r="D694">
        <v>-2.0102199999999999</v>
      </c>
      <c r="E694">
        <v>-179.27199999999999</v>
      </c>
      <c r="F694">
        <v>3.2152500000000002</v>
      </c>
      <c r="G694">
        <v>-1.1346099999999999</v>
      </c>
      <c r="H694">
        <v>51.146099999999997</v>
      </c>
      <c r="K694">
        <f t="shared" si="86"/>
        <v>11.460999999999956</v>
      </c>
      <c r="N694">
        <f t="shared" si="87"/>
        <v>17.067700000000031</v>
      </c>
      <c r="O694">
        <f t="shared" si="88"/>
        <v>8.5029099999999858</v>
      </c>
      <c r="P694">
        <f t="shared" si="89"/>
        <v>2.8222300000000473</v>
      </c>
    </row>
    <row r="695" spans="2:16">
      <c r="B695">
        <v>13</v>
      </c>
      <c r="C695">
        <v>91.061999999999998</v>
      </c>
      <c r="D695">
        <v>7.21165E-3</v>
      </c>
      <c r="E695">
        <v>-177.64699999999999</v>
      </c>
      <c r="F695">
        <v>4.96</v>
      </c>
      <c r="G695">
        <v>-1.14872</v>
      </c>
      <c r="H695">
        <v>56.5533</v>
      </c>
      <c r="K695">
        <f t="shared" si="86"/>
        <v>15.533000000000015</v>
      </c>
      <c r="N695">
        <f t="shared" si="87"/>
        <v>32.663499999999978</v>
      </c>
      <c r="O695">
        <f t="shared" si="88"/>
        <v>13.198029999999989</v>
      </c>
      <c r="P695">
        <f t="shared" si="89"/>
        <v>2.2708400000000211</v>
      </c>
    </row>
    <row r="696" spans="2:16">
      <c r="B696">
        <v>14</v>
      </c>
      <c r="C696">
        <v>91.033699999999996</v>
      </c>
      <c r="D696">
        <v>0.22767200000000001</v>
      </c>
      <c r="E696">
        <v>-177.35599999999999</v>
      </c>
      <c r="F696">
        <v>4.9549000000000003</v>
      </c>
      <c r="G696">
        <v>-1.14869</v>
      </c>
      <c r="H696">
        <v>56.546199999999999</v>
      </c>
      <c r="K696">
        <f t="shared" si="86"/>
        <v>15.461999999999989</v>
      </c>
      <c r="N696">
        <f t="shared" si="87"/>
        <v>32.652060000000034</v>
      </c>
      <c r="O696">
        <f t="shared" si="88"/>
        <v>13.238860000000017</v>
      </c>
      <c r="P696">
        <f t="shared" si="89"/>
        <v>2.3205400000000509</v>
      </c>
    </row>
    <row r="697" spans="2:16">
      <c r="B697">
        <v>15</v>
      </c>
      <c r="C697">
        <v>91.200500000000005</v>
      </c>
      <c r="D697">
        <v>-3.7999000000000001</v>
      </c>
      <c r="E697">
        <v>179.845</v>
      </c>
      <c r="F697">
        <v>3.0494300000000001</v>
      </c>
      <c r="G697">
        <v>-1.72153</v>
      </c>
      <c r="H697">
        <v>61.252899999999997</v>
      </c>
      <c r="K697">
        <f t="shared" si="86"/>
        <v>12.528999999999996</v>
      </c>
      <c r="N697">
        <f t="shared" si="87"/>
        <v>13.462950000000028</v>
      </c>
      <c r="O697">
        <f t="shared" si="88"/>
        <v>11.556680000000028</v>
      </c>
      <c r="P697">
        <f t="shared" si="89"/>
        <v>1.6915099999999939</v>
      </c>
    </row>
    <row r="698" spans="2:16">
      <c r="B698">
        <v>16</v>
      </c>
      <c r="C698">
        <v>91.227699999999999</v>
      </c>
      <c r="D698">
        <v>-3.4916900000000002</v>
      </c>
      <c r="E698">
        <v>179.965</v>
      </c>
      <c r="F698">
        <v>3.0500699999999998</v>
      </c>
      <c r="G698">
        <v>-1.7215100000000001</v>
      </c>
      <c r="H698">
        <v>61.2697</v>
      </c>
      <c r="K698">
        <f t="shared" si="86"/>
        <v>12.697000000000003</v>
      </c>
      <c r="N698">
        <f t="shared" si="87"/>
        <v>13.391029999999947</v>
      </c>
      <c r="O698">
        <f t="shared" si="88"/>
        <v>11.514049999999997</v>
      </c>
      <c r="P698">
        <f t="shared" si="89"/>
        <v>1.5391700000000128</v>
      </c>
    </row>
    <row r="699" spans="2:16">
      <c r="B699">
        <v>17</v>
      </c>
      <c r="C699">
        <v>91.264799999999994</v>
      </c>
      <c r="D699">
        <v>-0.70677699999999999</v>
      </c>
      <c r="E699">
        <v>-175.64699999999999</v>
      </c>
      <c r="F699">
        <v>3.4312</v>
      </c>
      <c r="G699">
        <v>-2.3204699999999998</v>
      </c>
      <c r="H699">
        <v>71.380499999999998</v>
      </c>
      <c r="K699">
        <f t="shared" si="86"/>
        <v>13.80499999999995</v>
      </c>
      <c r="N699">
        <f t="shared" si="87"/>
        <v>23.992389999999986</v>
      </c>
      <c r="O699">
        <f t="shared" si="88"/>
        <v>13.895780000000002</v>
      </c>
      <c r="P699">
        <f t="shared" si="89"/>
        <v>1.8609599999999773</v>
      </c>
    </row>
    <row r="700" spans="2:16">
      <c r="B700">
        <v>18</v>
      </c>
      <c r="C700">
        <v>91.11</v>
      </c>
      <c r="D700">
        <v>1.9167099999999999</v>
      </c>
      <c r="E700">
        <v>-174.23400000000001</v>
      </c>
      <c r="F700">
        <v>3.4232800000000001</v>
      </c>
      <c r="G700">
        <v>-2.3061600000000002</v>
      </c>
      <c r="H700">
        <v>71.404499999999999</v>
      </c>
      <c r="K700">
        <f t="shared" si="86"/>
        <v>14.044999999999959</v>
      </c>
      <c r="N700">
        <f t="shared" si="87"/>
        <v>23.997319999999945</v>
      </c>
      <c r="O700">
        <f t="shared" si="88"/>
        <v>13.982740000000007</v>
      </c>
      <c r="P700">
        <f t="shared" si="89"/>
        <v>2.0857199999999239</v>
      </c>
    </row>
    <row r="701" spans="2:16">
      <c r="B701">
        <v>19</v>
      </c>
      <c r="C701">
        <v>91.015199999999993</v>
      </c>
      <c r="D701">
        <v>-0.42606899999999998</v>
      </c>
      <c r="E701">
        <v>177.62299999999999</v>
      </c>
      <c r="F701">
        <v>2.8865699999999999</v>
      </c>
      <c r="G701">
        <v>-2.91689</v>
      </c>
      <c r="H701">
        <v>81.712999999999994</v>
      </c>
      <c r="K701">
        <f t="shared" si="86"/>
        <v>17.129999999999882</v>
      </c>
      <c r="N701">
        <f t="shared" si="87"/>
        <v>26.504960000000032</v>
      </c>
      <c r="O701">
        <f t="shared" si="88"/>
        <v>16.9572</v>
      </c>
      <c r="P701">
        <f t="shared" si="89"/>
        <v>3.3407899999998563</v>
      </c>
    </row>
    <row r="702" spans="2:16">
      <c r="B702">
        <v>20</v>
      </c>
      <c r="C702">
        <v>91.002600000000001</v>
      </c>
      <c r="D702">
        <v>0.56355299999999997</v>
      </c>
      <c r="E702">
        <v>176.73099999999999</v>
      </c>
      <c r="F702">
        <v>2.8948200000000002</v>
      </c>
      <c r="G702">
        <v>-2.9116599999999999</v>
      </c>
      <c r="H702">
        <v>81.734099999999998</v>
      </c>
      <c r="K702">
        <f t="shared" si="86"/>
        <v>17.341000000000008</v>
      </c>
      <c r="N702">
        <f t="shared" si="87"/>
        <v>26.601250000000007</v>
      </c>
      <c r="O702">
        <f t="shared" si="88"/>
        <v>17.011210000000005</v>
      </c>
      <c r="P702">
        <f t="shared" si="89"/>
        <v>3.5779700000000503</v>
      </c>
    </row>
    <row r="703" spans="2:16">
      <c r="B703">
        <v>21</v>
      </c>
      <c r="C703">
        <v>91.316400000000002</v>
      </c>
      <c r="D703">
        <v>-3.84524</v>
      </c>
      <c r="E703">
        <v>-176.78100000000001</v>
      </c>
      <c r="F703">
        <v>2.4466100000000002</v>
      </c>
      <c r="G703">
        <v>-3.6575600000000001</v>
      </c>
      <c r="H703">
        <v>91.460499999999996</v>
      </c>
      <c r="K703">
        <f t="shared" si="86"/>
        <v>14.605000000000018</v>
      </c>
      <c r="N703">
        <f t="shared" si="87"/>
        <v>22.685619999999989</v>
      </c>
      <c r="O703">
        <f t="shared" si="88"/>
        <v>18.278230000000008</v>
      </c>
      <c r="P703">
        <f t="shared" si="89"/>
        <v>2.6639199999999619</v>
      </c>
    </row>
    <row r="704" spans="2:16">
      <c r="B704">
        <v>22</v>
      </c>
      <c r="C704">
        <v>91.381699999999995</v>
      </c>
      <c r="D704">
        <v>-3.5655000000000001</v>
      </c>
      <c r="E704">
        <v>-176.017</v>
      </c>
      <c r="F704">
        <v>2.4470700000000001</v>
      </c>
      <c r="G704">
        <v>-3.6594699999999998</v>
      </c>
      <c r="H704">
        <v>91.503500000000003</v>
      </c>
      <c r="K704">
        <f t="shared" si="86"/>
        <v>15.035000000000082</v>
      </c>
      <c r="N704">
        <f t="shared" si="87"/>
        <v>23.038500000000035</v>
      </c>
      <c r="O704">
        <f t="shared" si="88"/>
        <v>18.489440000000002</v>
      </c>
      <c r="P704">
        <f t="shared" si="89"/>
        <v>3.1753100000000813</v>
      </c>
    </row>
    <row r="705" spans="2:20">
      <c r="B705">
        <v>23</v>
      </c>
      <c r="C705">
        <v>91.544799999999995</v>
      </c>
      <c r="D705">
        <v>-5.5893100000000002</v>
      </c>
      <c r="E705">
        <v>-171.91499999999999</v>
      </c>
      <c r="F705">
        <v>2.9069799999999999</v>
      </c>
      <c r="G705">
        <v>-4.2229900000000002</v>
      </c>
      <c r="H705">
        <v>102.36499999999999</v>
      </c>
      <c r="K705">
        <f t="shared" si="86"/>
        <v>23.649999999999977</v>
      </c>
      <c r="N705">
        <f t="shared" si="87"/>
        <v>35.320050000000052</v>
      </c>
      <c r="O705">
        <f t="shared" si="88"/>
        <v>21.649270000000001</v>
      </c>
      <c r="P705">
        <f t="shared" si="89"/>
        <v>8.7800599999999349</v>
      </c>
    </row>
    <row r="706" spans="2:20">
      <c r="B706">
        <v>24</v>
      </c>
      <c r="C706">
        <v>91.695999999999998</v>
      </c>
      <c r="D706">
        <v>-5.9947100000000004</v>
      </c>
      <c r="E706">
        <v>-171.398</v>
      </c>
      <c r="F706">
        <v>2.90456</v>
      </c>
      <c r="G706">
        <v>-4.2190000000000003</v>
      </c>
      <c r="H706">
        <v>102.265</v>
      </c>
      <c r="K706">
        <f t="shared" si="86"/>
        <v>22.649999999999977</v>
      </c>
      <c r="N706">
        <f t="shared" si="87"/>
        <v>35.05969000000001</v>
      </c>
      <c r="O706">
        <f t="shared" si="88"/>
        <v>21.682929999999999</v>
      </c>
      <c r="P706">
        <f t="shared" si="89"/>
        <v>7.7080499999999574</v>
      </c>
    </row>
    <row r="707" spans="2:20">
      <c r="B707">
        <v>25</v>
      </c>
      <c r="C707">
        <v>91.4846</v>
      </c>
      <c r="D707">
        <v>-7.6055099999999998</v>
      </c>
      <c r="E707">
        <v>174.923</v>
      </c>
      <c r="F707">
        <v>2.7431899999999998</v>
      </c>
      <c r="G707">
        <v>-4.9407300000000003</v>
      </c>
      <c r="H707">
        <v>112.61</v>
      </c>
      <c r="K707">
        <f t="shared" si="86"/>
        <v>26.099999999999909</v>
      </c>
      <c r="N707">
        <f t="shared" si="87"/>
        <v>34.879539999999977</v>
      </c>
      <c r="O707">
        <f t="shared" si="88"/>
        <v>24.185009999999977</v>
      </c>
      <c r="P707">
        <f t="shared" si="89"/>
        <v>11.44477999999981</v>
      </c>
    </row>
    <row r="708" spans="2:20">
      <c r="B708">
        <v>26</v>
      </c>
      <c r="C708">
        <v>91.528700000000001</v>
      </c>
      <c r="D708">
        <v>-7.5180899999999999</v>
      </c>
      <c r="E708">
        <v>175.41</v>
      </c>
      <c r="F708">
        <v>2.74295</v>
      </c>
      <c r="G708">
        <v>-4.9410699999999999</v>
      </c>
      <c r="H708">
        <v>112.727</v>
      </c>
      <c r="K708">
        <f t="shared" si="86"/>
        <v>27.269999999999982</v>
      </c>
      <c r="N708">
        <f t="shared" si="87"/>
        <v>35.015559999999979</v>
      </c>
      <c r="O708">
        <f t="shared" si="88"/>
        <v>24.222499999999997</v>
      </c>
      <c r="P708">
        <f t="shared" si="89"/>
        <v>12.732379999999921</v>
      </c>
    </row>
    <row r="709" spans="2:20">
      <c r="B709">
        <v>27</v>
      </c>
      <c r="C709">
        <v>91.783100000000005</v>
      </c>
      <c r="D709">
        <v>-4.93018</v>
      </c>
      <c r="E709">
        <v>-170.47900000000001</v>
      </c>
      <c r="F709">
        <v>3.43045</v>
      </c>
      <c r="G709">
        <v>-5.6850500000000004</v>
      </c>
      <c r="H709">
        <v>122.473</v>
      </c>
      <c r="K709">
        <f t="shared" si="86"/>
        <v>24.730000000000018</v>
      </c>
      <c r="N709">
        <f t="shared" si="87"/>
        <v>36.679660000000048</v>
      </c>
      <c r="O709">
        <f t="shared" si="88"/>
        <v>25.352720000000005</v>
      </c>
      <c r="P709">
        <f t="shared" si="89"/>
        <v>12.017440000000079</v>
      </c>
    </row>
    <row r="710" spans="2:20">
      <c r="B710">
        <v>28</v>
      </c>
      <c r="C710">
        <v>92.190700000000007</v>
      </c>
      <c r="D710">
        <v>-6.5278499999999999</v>
      </c>
      <c r="E710">
        <v>-169.429</v>
      </c>
      <c r="F710">
        <v>3.4238400000000002</v>
      </c>
      <c r="G710">
        <v>-5.6716600000000001</v>
      </c>
      <c r="H710">
        <v>122.03</v>
      </c>
      <c r="K710">
        <f t="shared" si="86"/>
        <v>20.299999999999955</v>
      </c>
      <c r="N710">
        <f t="shared" si="87"/>
        <v>36.752490000000009</v>
      </c>
      <c r="O710">
        <f t="shared" si="88"/>
        <v>25.557889999999986</v>
      </c>
      <c r="P710">
        <f t="shared" si="89"/>
        <v>7.5680700000000343</v>
      </c>
    </row>
    <row r="711" spans="2:20">
      <c r="B711">
        <v>29</v>
      </c>
      <c r="C711">
        <v>91.183499999999995</v>
      </c>
      <c r="D711">
        <v>4.9291999999999998</v>
      </c>
      <c r="E711">
        <v>-170.197</v>
      </c>
      <c r="F711">
        <v>7.2954100000000004</v>
      </c>
      <c r="G711">
        <v>6.0309699999999999</v>
      </c>
      <c r="H711">
        <v>133.47800000000001</v>
      </c>
      <c r="K711">
        <f t="shared" si="86"/>
        <v>34.7800000000002</v>
      </c>
      <c r="P711">
        <f t="shared" si="89"/>
        <v>25.575810000000274</v>
      </c>
    </row>
    <row r="712" spans="2:20">
      <c r="B712">
        <v>30</v>
      </c>
      <c r="C712">
        <v>91.249700000000004</v>
      </c>
      <c r="D712">
        <v>5.0348499999999996</v>
      </c>
      <c r="E712">
        <v>-169.81</v>
      </c>
      <c r="F712">
        <v>7.2866099999999996</v>
      </c>
      <c r="G712">
        <v>6.0235399999999997</v>
      </c>
      <c r="H712">
        <v>133.31100000000001</v>
      </c>
      <c r="K712">
        <f t="shared" si="86"/>
        <v>33.110000000000127</v>
      </c>
      <c r="P712">
        <f t="shared" si="89"/>
        <v>23.940030000000206</v>
      </c>
    </row>
    <row r="713" spans="2:20">
      <c r="B713">
        <v>31</v>
      </c>
      <c r="C713">
        <v>91.963700000000003</v>
      </c>
      <c r="D713">
        <v>-8.5316299999999998</v>
      </c>
      <c r="E713">
        <v>-167.16</v>
      </c>
      <c r="F713">
        <v>7.2978399999999999</v>
      </c>
      <c r="G713">
        <v>6.5255900000000002</v>
      </c>
      <c r="H713">
        <v>142.697</v>
      </c>
      <c r="K713">
        <f t="shared" si="86"/>
        <v>26.970000000000027</v>
      </c>
    </row>
    <row r="714" spans="2:20">
      <c r="B714">
        <v>32</v>
      </c>
      <c r="C714">
        <v>92.256699999999995</v>
      </c>
      <c r="D714">
        <v>-9.6514799999999994</v>
      </c>
      <c r="E714">
        <v>-166.691</v>
      </c>
      <c r="F714">
        <v>7.2794600000000003</v>
      </c>
      <c r="G714">
        <v>6.5046299999999997</v>
      </c>
      <c r="H714">
        <v>142.23599999999999</v>
      </c>
      <c r="K714">
        <f t="shared" si="86"/>
        <v>22.3599999999999</v>
      </c>
      <c r="P714">
        <f t="shared" si="89"/>
        <v>7.6299999999998818</v>
      </c>
      <c r="T714" s="16" t="s">
        <v>62</v>
      </c>
    </row>
    <row r="715" spans="2:20">
      <c r="B715">
        <v>33</v>
      </c>
      <c r="C715">
        <v>89.742099999999994</v>
      </c>
      <c r="D715">
        <v>8.7416900000000002</v>
      </c>
      <c r="E715">
        <v>-170.74100000000001</v>
      </c>
      <c r="F715">
        <v>8.4091900000000006</v>
      </c>
      <c r="G715">
        <v>6.57348</v>
      </c>
      <c r="H715">
        <v>151.94</v>
      </c>
      <c r="K715">
        <f t="shared" si="86"/>
        <v>19.400000000000091</v>
      </c>
    </row>
    <row r="716" spans="2:20">
      <c r="B716">
        <v>34</v>
      </c>
      <c r="C716">
        <v>90.226600000000005</v>
      </c>
      <c r="D716">
        <v>6.5316000000000001</v>
      </c>
      <c r="E716">
        <v>-172.953</v>
      </c>
      <c r="F716">
        <v>8.4677000000000007</v>
      </c>
      <c r="G716">
        <v>6.6187899999999997</v>
      </c>
      <c r="H716">
        <v>152.89599999999999</v>
      </c>
      <c r="K716">
        <f t="shared" si="86"/>
        <v>28.959999999999809</v>
      </c>
      <c r="P716">
        <f t="shared" si="89"/>
        <v>17.286599999999908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8</vt:i4>
      </vt:variant>
    </vt:vector>
  </HeadingPairs>
  <TitlesOfParts>
    <vt:vector size="15" baseType="lpstr">
      <vt:lpstr>Foglio2</vt:lpstr>
      <vt:lpstr>Foglio3</vt:lpstr>
      <vt:lpstr>Foglio4</vt:lpstr>
      <vt:lpstr>Foglio5</vt:lpstr>
      <vt:lpstr>165x165</vt:lpstr>
      <vt:lpstr>AICON</vt:lpstr>
      <vt:lpstr>FilePoseExcel</vt:lpstr>
      <vt:lpstr>FilePoseExcel!FilePose</vt:lpstr>
      <vt:lpstr>Foglio2!FilePose_1</vt:lpstr>
      <vt:lpstr>Foglio3!FilePose_1</vt:lpstr>
      <vt:lpstr>Foglio4!FilePose_1</vt:lpstr>
      <vt:lpstr>Foglio5!FilePose_1</vt:lpstr>
      <vt:lpstr>'165x165'!FilePose165x165</vt:lpstr>
      <vt:lpstr>AICON!FilePoseAICON</vt:lpstr>
      <vt:lpstr>AICON!FilePoseAICON_1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Wolfmanu</cp:lastModifiedBy>
  <dcterms:created xsi:type="dcterms:W3CDTF">2010-06-21T10:13:30Z</dcterms:created>
  <dcterms:modified xsi:type="dcterms:W3CDTF">2010-06-22T15:28:26Z</dcterms:modified>
</cp:coreProperties>
</file>