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Painel" sheetId="1" state="visible" r:id="rId1"/>
    <sheet name="Config" sheetId="2" state="visible" r:id="rId2"/>
    <sheet name="Resumo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]dd/mm/yy;@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1" fillId="0" borderId="0"/>
    <xf numFmtId="9" fontId="1" fillId="0" borderId="0"/>
  </cellStyleXfs>
  <cellXfs count="2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14" fontId="0" fillId="0" borderId="1" pivotButton="0" quotePrefix="0" xfId="0"/>
    <xf numFmtId="0" fontId="0" fillId="0" borderId="2" pivotButton="0" quotePrefix="0" xfId="0"/>
    <xf numFmtId="0" fontId="0" fillId="4" borderId="1" applyAlignment="1" pivotButton="0" quotePrefix="0" xfId="0">
      <alignment horizontal="center" vertical="center"/>
    </xf>
    <xf numFmtId="14" fontId="0" fillId="4" borderId="1" applyAlignment="1" pivotButton="0" quotePrefix="0" xfId="0">
      <alignment horizontal="center" vertical="center"/>
    </xf>
    <xf numFmtId="3" fontId="0" fillId="4" borderId="1" applyAlignment="1" pivotButton="0" quotePrefix="0" xfId="0">
      <alignment horizontal="center" vertical="center"/>
    </xf>
    <xf numFmtId="9" fontId="0" fillId="4" borderId="1" applyAlignment="1" pivotButton="0" quotePrefix="0" xfId="1">
      <alignment horizontal="center" vertical="center"/>
    </xf>
    <xf numFmtId="0" fontId="0" fillId="5" borderId="1" applyAlignment="1" pivotButton="0" quotePrefix="0" xfId="0">
      <alignment horizontal="center" vertical="center"/>
    </xf>
    <xf numFmtId="14" fontId="0" fillId="5" borderId="1" applyAlignment="1" pivotButton="0" quotePrefix="0" xfId="0">
      <alignment horizontal="center" vertical="center"/>
    </xf>
    <xf numFmtId="3" fontId="0" fillId="5" borderId="1" applyAlignment="1" pivotButton="0" quotePrefix="0" xfId="0">
      <alignment horizontal="center" vertical="center"/>
    </xf>
    <xf numFmtId="9" fontId="0" fillId="5" borderId="1" applyAlignment="1" pivotButton="0" quotePrefix="0" xfId="1">
      <alignment horizontal="center" vertical="center"/>
    </xf>
    <xf numFmtId="0" fontId="0" fillId="2" borderId="1" pivotButton="0" quotePrefix="0" xfId="0"/>
    <xf numFmtId="0" fontId="0" fillId="0" borderId="3" pivotButton="0" quotePrefix="0" xfId="0"/>
    <xf numFmtId="0" fontId="0" fillId="3" borderId="4" pivotButton="0" quotePrefix="0" xfId="0"/>
    <xf numFmtId="0" fontId="0" fillId="2" borderId="0" pivotButton="0" quotePrefix="0" xfId="0"/>
    <xf numFmtId="0" fontId="0" fillId="0" borderId="5" pivotButton="0" quotePrefix="0" xfId="0"/>
    <xf numFmtId="0" fontId="0" fillId="0" borderId="6" pivotButton="0" quotePrefix="0" xfId="0"/>
    <xf numFmtId="164" fontId="0" fillId="4" borderId="1" applyAlignment="1" pivotButton="0" quotePrefix="0" xfId="0">
      <alignment horizontal="center" vertical="center"/>
    </xf>
    <xf numFmtId="3" fontId="2" fillId="3" borderId="1" applyAlignment="1" pivotButton="0" quotePrefix="0" xfId="0">
      <alignment horizontal="center" vertical="center"/>
    </xf>
    <xf numFmtId="3" fontId="0" fillId="0" borderId="1" applyAlignment="1" pivotButton="0" quotePrefix="0" xfId="1">
      <alignment horizontal="center" vertical="center"/>
    </xf>
    <xf numFmtId="3" fontId="0" fillId="0" borderId="1" pivotButton="0" quotePrefix="0" xfId="0"/>
    <xf numFmtId="3" fontId="0" fillId="0" borderId="0" pivotButton="0" quotePrefix="0" xfId="0"/>
    <xf numFmtId="0" fontId="3" fillId="0" borderId="0" pivotButton="0" quotePrefix="0" xfId="0"/>
  </cellXfs>
  <cellStyles count="2">
    <cellStyle name="Normal" xfId="0" builtinId="0"/>
    <cellStyle name="Percent" xfId="1" builtinId="5"/>
  </cellStyles>
  <dxfs count="4">
    <dxf>
      <font>
        <b val="1"/>
        <color rgb="FFFF0000"/>
      </font>
    </dxf>
    <dxf>
      <font>
        <color rgb="FFC00000"/>
      </font>
    </dxf>
    <dxf>
      <font>
        <b val="1"/>
        <color theme="9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8">
    <outlinePr summaryBelow="1" summaryRight="1"/>
    <pageSetUpPr/>
  </sheetPr>
  <dimension ref="A1:R7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" sqref="M2"/>
    </sheetView>
  </sheetViews>
  <sheetFormatPr baseColWidth="8" defaultColWidth="8.85546875" defaultRowHeight="15"/>
  <cols>
    <col width="14.28515625" bestFit="1" customWidth="1" style="1" min="1" max="1"/>
    <col width="7.42578125" customWidth="1" style="1" min="2" max="2"/>
    <col width="38.140625" customWidth="1" style="1" min="3" max="3"/>
    <col width="21.42578125" customWidth="1" style="1" min="4" max="4"/>
    <col width="14.7109375" customWidth="1" style="1" min="5" max="5"/>
    <col width="14" customWidth="1" style="1" min="6" max="7"/>
    <col width="15" bestFit="1" customWidth="1" style="1" min="8" max="8"/>
    <col width="15.85546875" bestFit="1" customWidth="1" style="1" min="9" max="9"/>
    <col width="15.85546875" customWidth="1" style="1" min="10" max="10"/>
    <col width="11" bestFit="1" customWidth="1" min="11" max="11"/>
    <col width="14.85546875" customWidth="1" min="12" max="13"/>
    <col width="21.140625" bestFit="1" customWidth="1" min="14" max="14"/>
    <col width="21.140625" customWidth="1" style="27" min="15" max="15"/>
    <col width="13.85546875" customWidth="1" min="16" max="16"/>
  </cols>
  <sheetData>
    <row r="1" ht="26.25" customHeight="1">
      <c r="A1" s="2" t="inlineStr">
        <is>
          <t>Iniciativa</t>
        </is>
      </c>
      <c r="B1" s="2" t="inlineStr">
        <is>
          <t>ID</t>
        </is>
      </c>
      <c r="C1" s="2" t="inlineStr">
        <is>
          <t>Atividade</t>
        </is>
      </c>
      <c r="D1" s="2" t="inlineStr">
        <is>
          <t>Atividade_Dependente</t>
        </is>
      </c>
      <c r="E1" s="2" t="inlineStr">
        <is>
          <t>Status</t>
        </is>
      </c>
      <c r="F1" s="3" t="inlineStr">
        <is>
          <t>Data_Inicio</t>
        </is>
      </c>
      <c r="G1" s="2" t="inlineStr">
        <is>
          <t>Duration</t>
        </is>
      </c>
      <c r="H1" s="3" t="inlineStr">
        <is>
          <t>Data_Planejado</t>
        </is>
      </c>
      <c r="I1" s="2" t="inlineStr">
        <is>
          <t>Dia_Progresso</t>
        </is>
      </c>
      <c r="J1" s="2" t="inlineStr">
        <is>
          <t>Fim_Efetivo</t>
        </is>
      </c>
      <c r="K1" s="3" t="inlineStr">
        <is>
          <t>Prog_Atv %</t>
        </is>
      </c>
      <c r="L1" s="3" t="inlineStr">
        <is>
          <t>Progresso %</t>
        </is>
      </c>
      <c r="M1" s="3" t="inlineStr">
        <is>
          <t>Flag_Liberação</t>
        </is>
      </c>
      <c r="N1" s="3" t="inlineStr">
        <is>
          <t>Flag_Status_DataPlan</t>
        </is>
      </c>
      <c r="O1" s="24" t="inlineStr">
        <is>
          <t>Atividade_Dependente_Gargalo</t>
        </is>
      </c>
      <c r="P1" s="17" t="inlineStr">
        <is>
          <t>Inicio Projeto</t>
        </is>
      </c>
      <c r="Q1" s="4" t="n"/>
      <c r="R1" s="4" t="n"/>
    </row>
    <row r="2">
      <c r="A2" s="9" t="inlineStr">
        <is>
          <t>Regionalização</t>
        </is>
      </c>
      <c r="B2" s="9" t="n">
        <v>1</v>
      </c>
      <c r="C2" s="9" t="inlineStr">
        <is>
          <t>Estabelecer caracteristicas do imóvel</t>
        </is>
      </c>
      <c r="D2" s="9" t="n">
        <v>0</v>
      </c>
      <c r="E2" s="9" t="inlineStr">
        <is>
          <t>Feito</t>
        </is>
      </c>
      <c r="F2" s="23" t="inlineStr">
        <is>
          <t>15-12-2023</t>
        </is>
      </c>
      <c r="G2" s="11" t="n">
        <v>3</v>
      </c>
      <c r="H2" s="10">
        <f>F2+G2</f>
        <v/>
      </c>
      <c r="I2" s="10" t="n"/>
      <c r="J2" s="10" t="n"/>
      <c r="K2" s="12">
        <f>IF(E2="Em Progresso", (I2-F2)/(H2-F2), IF(E2="Feito",1,0))</f>
        <v/>
      </c>
      <c r="L2" s="6">
        <f>SUMIFS($K:$K,$A:$A,$A2)/COUNTIFS($A:$A,$A2)</f>
        <v/>
      </c>
      <c r="M2" s="6">
        <f>IF($O2=0,"Liberado!",IF(_xlfn.XLOOKUP($O2,$B:$B,$E:$E)="Feito", "Liberado!", "Não liberado"))</f>
        <v/>
      </c>
      <c r="N2" s="6">
        <f>IFERROR(IF((H2-I2)=1,"Atenção! Data Próxima!", IF((H2-I2)&lt;1, "Atraso!", " ")), " ")</f>
        <v/>
      </c>
      <c r="O2" s="25" t="n">
        <v>0</v>
      </c>
      <c r="P2" s="7">
        <f>TODAY()</f>
        <v/>
      </c>
      <c r="Q2" s="8" t="n"/>
      <c r="R2" s="18" t="n"/>
    </row>
    <row r="3">
      <c r="A3" s="13" t="inlineStr">
        <is>
          <t>Regionalização</t>
        </is>
      </c>
      <c r="B3" s="13" t="n">
        <v>2</v>
      </c>
      <c r="C3" s="13" t="inlineStr">
        <is>
          <t>Pesquisar locais</t>
        </is>
      </c>
      <c r="D3" s="13" t="n">
        <v>1</v>
      </c>
      <c r="E3" s="13" t="inlineStr">
        <is>
          <t>Em Progresso</t>
        </is>
      </c>
      <c r="F3" s="14" t="inlineStr">
        <is>
          <t>18-12-2023</t>
        </is>
      </c>
      <c r="G3" s="15" t="n">
        <v>5</v>
      </c>
      <c r="H3" s="14">
        <f>F3+G3</f>
        <v/>
      </c>
      <c r="I3" s="14" t="n">
        <v>45279</v>
      </c>
      <c r="J3" s="14" t="n"/>
      <c r="K3" s="16">
        <f>IF(E3="Em Progresso", (I3-F3)/(H3-F3), IF(E3="Feito",1,0))</f>
        <v/>
      </c>
      <c r="L3" s="6">
        <f>SUMIFS($K:$K,$A:$A,$A3)/COUNTIFS($A:$A,$A3)</f>
        <v/>
      </c>
      <c r="M3" s="6">
        <f>IF($O3=0,"Liberado!",IF(_xlfn.XLOOKUP($O3,$B:$B,$E:$E)="Feito", "Liberado!", "Não liberado"))</f>
        <v/>
      </c>
      <c r="N3" s="6">
        <f>IFERROR(IF((H3-I3)=1,"Atenção! Data Próxima!", IF((H3-I3)&lt;1, "Atraso!", " ")), " ")</f>
        <v/>
      </c>
      <c r="O3" s="25" t="n">
        <v>1</v>
      </c>
      <c r="P3" s="4" t="n"/>
      <c r="Q3" s="20" t="n"/>
      <c r="R3" s="21" t="inlineStr">
        <is>
          <t>Input Manual</t>
        </is>
      </c>
    </row>
    <row r="4">
      <c r="A4" s="9" t="inlineStr">
        <is>
          <t>Regionalização</t>
        </is>
      </c>
      <c r="B4" s="9" t="n">
        <v>3</v>
      </c>
      <c r="C4" s="9" t="inlineStr">
        <is>
          <t>Cotar imoveis</t>
        </is>
      </c>
      <c r="D4" s="9" t="n">
        <v>2</v>
      </c>
      <c r="E4" s="9" t="inlineStr">
        <is>
          <t>A Fazer</t>
        </is>
      </c>
      <c r="F4" s="10" t="inlineStr">
        <is>
          <t>23-12-2023</t>
        </is>
      </c>
      <c r="G4" s="11" t="n">
        <v>2</v>
      </c>
      <c r="H4" s="10">
        <f>F4+G4</f>
        <v/>
      </c>
      <c r="I4" s="10" t="inlineStr"/>
      <c r="J4" s="10" t="n"/>
      <c r="K4" s="12">
        <f>IF(E4="Em Progresso", (I4-F4)/(H4-F4), IF(E4="Feito",1,0))</f>
        <v/>
      </c>
      <c r="L4" s="6">
        <f>SUMIFS($K:$K,$A:$A,$A4)/COUNTIFS($A:$A,$A4)</f>
        <v/>
      </c>
      <c r="M4" s="6">
        <f>IF($O4=0,"Liberado!",IF(_xlfn.XLOOKUP($O4,$B:$B,$E:$E)="Feito", "Liberado!", "Não liberado"))</f>
        <v/>
      </c>
      <c r="N4" s="6">
        <f>IFERROR(IF((H4-I4)=1,"Atenção! Data Próxima!", IF((H4-I4)&lt;1, "Atraso!", " ")), " ")</f>
        <v/>
      </c>
      <c r="O4" s="25" t="n">
        <v>2</v>
      </c>
      <c r="P4" s="4" t="n"/>
      <c r="Q4" s="19" t="n"/>
      <c r="R4" s="22" t="inlineStr">
        <is>
          <t>Automatizado</t>
        </is>
      </c>
    </row>
    <row r="5">
      <c r="A5" s="13" t="inlineStr">
        <is>
          <t>Regionalização</t>
        </is>
      </c>
      <c r="B5" s="13" t="n">
        <v>4</v>
      </c>
      <c r="C5" s="13" t="inlineStr">
        <is>
          <t>Negociar valores</t>
        </is>
      </c>
      <c r="D5" s="13" t="inlineStr">
        <is>
          <t>[1, 2]</t>
        </is>
      </c>
      <c r="E5" s="13" t="inlineStr">
        <is>
          <t>A Fazer</t>
        </is>
      </c>
      <c r="F5" s="14" t="inlineStr">
        <is>
          <t>24-12-2023</t>
        </is>
      </c>
      <c r="G5" s="15" t="n">
        <v>3</v>
      </c>
      <c r="H5" s="14">
        <f>F5+G5</f>
        <v/>
      </c>
      <c r="I5" s="14" t="inlineStr"/>
      <c r="J5" s="14" t="n"/>
      <c r="K5" s="16">
        <f>IF(E5="Em Progresso", (I5-F5)/(H5-F5), IF(E5="Feito",1,0))</f>
        <v/>
      </c>
      <c r="L5" s="6">
        <f>SUMIFS($K:$K,$A:$A,$A5)/COUNTIFS($A:$A,$A5)</f>
        <v/>
      </c>
      <c r="M5" s="6">
        <f>IF($O5=0,"Liberado!",IF(_xlfn.XLOOKUP($O5,$B:$B,$E:$E)="Feito", "Liberado!", "Não liberado"))</f>
        <v/>
      </c>
      <c r="N5" s="6">
        <f>IFERROR(IF((H5-I5)=1,"Atenção! Data Próxima!", IF((H5-I5)&lt;1, "Atraso!", " ")), " ")</f>
        <v/>
      </c>
      <c r="O5" s="25" t="n">
        <v>2</v>
      </c>
      <c r="P5" s="4" t="n"/>
      <c r="Q5" s="4" t="n"/>
      <c r="R5" s="18" t="n"/>
    </row>
    <row r="6">
      <c r="A6" s="9" t="inlineStr">
        <is>
          <t>Regionalização</t>
        </is>
      </c>
      <c r="B6" s="9" t="n">
        <v>5</v>
      </c>
      <c r="C6" s="9" t="inlineStr">
        <is>
          <t>Comprar/Alugar ponto</t>
        </is>
      </c>
      <c r="D6" s="9" t="n">
        <v>4</v>
      </c>
      <c r="E6" s="9" t="inlineStr">
        <is>
          <t>A Fazer</t>
        </is>
      </c>
      <c r="F6" s="10" t="inlineStr">
        <is>
          <t>15-12-2023</t>
        </is>
      </c>
      <c r="G6" s="11" t="n">
        <v>2</v>
      </c>
      <c r="H6" s="10">
        <f>F6+G6</f>
        <v/>
      </c>
      <c r="I6" s="10" t="inlineStr"/>
      <c r="J6" s="10" t="n"/>
      <c r="K6" s="12">
        <f>IF(E6="Em Progresso", (I6-F6)/(H6-F6), IF(E6="Feito",1,0))</f>
        <v/>
      </c>
      <c r="L6" s="6">
        <f>SUMIFS($K:$K,$A:$A,$A6)/COUNTIFS($A:$A,$A6)</f>
        <v/>
      </c>
      <c r="M6" s="6">
        <f>IF($O6=0,"Liberado!",IF(_xlfn.XLOOKUP($O6,$B:$B,$E:$E)="Feito", "Liberado!", "Não liberado"))</f>
        <v/>
      </c>
      <c r="N6" s="6">
        <f>IFERROR(IF((H6-I6)=1,"Atenção! Data Próxima!", IF((H6-I6)&lt;1, "Atraso!", " ")), " ")</f>
        <v/>
      </c>
      <c r="O6" s="25" t="n">
        <v>4</v>
      </c>
      <c r="P6" s="4" t="n"/>
      <c r="Q6" s="4" t="n"/>
      <c r="R6" s="18" t="n"/>
    </row>
    <row r="7">
      <c r="A7" s="13" t="inlineStr">
        <is>
          <t>A</t>
        </is>
      </c>
      <c r="B7" s="13" t="n">
        <v>6</v>
      </c>
      <c r="C7" s="13" t="inlineStr">
        <is>
          <t>Obter alvara</t>
        </is>
      </c>
      <c r="D7" s="13" t="n">
        <v>5</v>
      </c>
      <c r="E7" s="13" t="inlineStr">
        <is>
          <t>A Fazer</t>
        </is>
      </c>
      <c r="F7" s="14" t="inlineStr">
        <is>
          <t>15-12-2023</t>
        </is>
      </c>
      <c r="G7" s="15" t="n">
        <v>5</v>
      </c>
      <c r="H7" s="14">
        <f>F7+G7</f>
        <v/>
      </c>
      <c r="I7" s="14" t="inlineStr"/>
      <c r="J7" s="14" t="n"/>
      <c r="K7" s="16">
        <f>IF(E7="Em Progresso", (I7-F7)/(H7-F7), IF(E7="Feito",1,0))</f>
        <v/>
      </c>
      <c r="L7" s="6">
        <f>SUMIFS($K:$K,$A:$A,$A7)/COUNTIFS($A:$A,$A7)</f>
        <v/>
      </c>
      <c r="M7" s="6">
        <f>IF($O7=0,"Liberado!",IF(_xlfn.XLOOKUP($O7,$B:$B,$E:$E)="Feito", "Liberado!", "Não liberado"))</f>
        <v/>
      </c>
      <c r="N7" s="6">
        <f>IFERROR(IF((H7-I7)=1,"Atenção! Data Próxima!", IF((H7-I7)&lt;1, "Atraso!", " ")), " ")</f>
        <v/>
      </c>
      <c r="O7" s="25" t="n">
        <v>5</v>
      </c>
      <c r="P7" s="4" t="n"/>
      <c r="Q7" s="4" t="n"/>
      <c r="R7" s="18" t="n"/>
    </row>
    <row r="8">
      <c r="A8" s="9" t="inlineStr">
        <is>
          <t>A</t>
        </is>
      </c>
      <c r="B8" s="9" t="n">
        <v>7</v>
      </c>
      <c r="C8" s="9" t="inlineStr">
        <is>
          <t>Obter licenças necessárias</t>
        </is>
      </c>
      <c r="D8" s="9" t="n">
        <v>5</v>
      </c>
      <c r="E8" s="9" t="inlineStr">
        <is>
          <t>A Fazer</t>
        </is>
      </c>
      <c r="F8" s="10" t="inlineStr">
        <is>
          <t>15-12-2023</t>
        </is>
      </c>
      <c r="G8" s="11" t="n">
        <v>3</v>
      </c>
      <c r="H8" s="10">
        <f>F8+G8</f>
        <v/>
      </c>
      <c r="I8" s="10" t="inlineStr"/>
      <c r="J8" s="10" t="n"/>
      <c r="K8" s="12">
        <f>IF(E8="Em Progresso", (I8-F8)/(H8-F8), IF(E8="Feito",1,0))</f>
        <v/>
      </c>
      <c r="L8" s="6">
        <f>SUMIFS($K:$K,$A:$A,$A8)/COUNTIFS($A:$A,$A8)</f>
        <v/>
      </c>
      <c r="M8" s="6">
        <f>IF($O8=0,"Liberado!",IF(_xlfn.XLOOKUP($O8,$B:$B,$E:$E)="Feito", "Liberado!", "Não liberado"))</f>
        <v/>
      </c>
      <c r="N8" s="6">
        <f>IFERROR(IF((H8-I8)=1,"Atenção! Data Próxima!", IF((H8-I8)&lt;1, "Atraso!", " ")), " ")</f>
        <v/>
      </c>
      <c r="O8" s="25" t="n">
        <v>5</v>
      </c>
      <c r="P8" s="4" t="n"/>
      <c r="Q8" s="4" t="n"/>
      <c r="R8" s="18" t="n"/>
    </row>
    <row r="9">
      <c r="A9" s="13" t="inlineStr">
        <is>
          <t>A</t>
        </is>
      </c>
      <c r="B9" s="13" t="n">
        <v>8</v>
      </c>
      <c r="C9" s="13" t="inlineStr">
        <is>
          <t>Conta basicas (agua, luz, gás, aluguel)</t>
        </is>
      </c>
      <c r="D9" s="13" t="n">
        <v>7</v>
      </c>
      <c r="E9" s="13" t="inlineStr">
        <is>
          <t>A Fazer</t>
        </is>
      </c>
      <c r="F9" s="14" t="inlineStr">
        <is>
          <t>15-12-2023</t>
        </is>
      </c>
      <c r="G9" s="15" t="n">
        <v>2</v>
      </c>
      <c r="H9" s="14">
        <f>F9+G9</f>
        <v/>
      </c>
      <c r="I9" s="14" t="inlineStr"/>
      <c r="J9" s="14" t="n"/>
      <c r="K9" s="16">
        <f>IF(E9="Em Progresso", (I9-F9)/(H9-F9), IF(E9="Feito",1,0))</f>
        <v/>
      </c>
      <c r="L9" s="6">
        <f>SUMIFS($K:$K,$A:$A,$A9)/COUNTIFS($A:$A,$A9)</f>
        <v/>
      </c>
      <c r="M9" s="6">
        <f>IF($O9=0,"Liberado!",IF(_xlfn.XLOOKUP($O9,$B:$B,$E:$E)="Feito", "Liberado!", "Não liberado"))</f>
        <v/>
      </c>
      <c r="N9" s="6">
        <f>IFERROR(IF((H9-I9)=1,"Atenção! Data Próxima!", IF((H9-I9)&lt;1, "Atraso!", " ")), " ")</f>
        <v/>
      </c>
      <c r="O9" s="25" t="n">
        <v>7</v>
      </c>
      <c r="P9" s="4" t="n"/>
      <c r="Q9" s="4" t="n"/>
      <c r="R9" s="18" t="n"/>
    </row>
    <row r="10">
      <c r="A10" s="9" t="inlineStr">
        <is>
          <t>B</t>
        </is>
      </c>
      <c r="B10" s="9" t="n">
        <v>9</v>
      </c>
      <c r="C10" s="9" t="inlineStr">
        <is>
          <t xml:space="preserve">Destacar a fachadas </t>
        </is>
      </c>
      <c r="D10" s="9" t="n">
        <v>16</v>
      </c>
      <c r="E10" s="9" t="inlineStr">
        <is>
          <t>A Fazer</t>
        </is>
      </c>
      <c r="F10" s="10" t="inlineStr">
        <is>
          <t>15-12-2023</t>
        </is>
      </c>
      <c r="G10" s="11" t="n">
        <v>3</v>
      </c>
      <c r="H10" s="10">
        <f>F10+G10</f>
        <v/>
      </c>
      <c r="I10" s="10" t="inlineStr"/>
      <c r="J10" s="10" t="n"/>
      <c r="K10" s="12">
        <f>IF(E10="Em Progresso", (I10-F10)/(H10-F10), IF(E10="Feito",1,0))</f>
        <v/>
      </c>
      <c r="L10" s="6">
        <f>SUMIFS($K:$K,$A:$A,$A10)/COUNTIFS($A:$A,$A10)</f>
        <v/>
      </c>
      <c r="M10" s="6">
        <f>IF($O10=0,"Liberado!",IF(_xlfn.XLOOKUP($O10,$B:$B,$E:$E)="Feito", "Liberado!", "Não liberado"))</f>
        <v/>
      </c>
      <c r="N10" s="6">
        <f>IFERROR(IF((H10-I10)=1,"Atenção! Data Próxima!", IF((H10-I10)&lt;1, "Atraso!", " ")), " ")</f>
        <v/>
      </c>
      <c r="O10" s="25" t="n">
        <v>16</v>
      </c>
      <c r="P10" s="4" t="n"/>
      <c r="Q10" s="4" t="n"/>
      <c r="R10" s="18" t="n"/>
    </row>
    <row r="11">
      <c r="A11" s="13" t="inlineStr">
        <is>
          <t>B</t>
        </is>
      </c>
      <c r="B11" s="13" t="n">
        <v>10</v>
      </c>
      <c r="C11" s="13" t="inlineStr">
        <is>
          <t>Pintar as paredes</t>
        </is>
      </c>
      <c r="D11" s="13" t="n">
        <v>16</v>
      </c>
      <c r="E11" s="13" t="inlineStr">
        <is>
          <t>A Fazer</t>
        </is>
      </c>
      <c r="F11" s="14" t="inlineStr">
        <is>
          <t>15-12-2023</t>
        </is>
      </c>
      <c r="G11" s="15" t="n">
        <v>2</v>
      </c>
      <c r="H11" s="14">
        <f>F11+G11</f>
        <v/>
      </c>
      <c r="I11" s="14" t="inlineStr"/>
      <c r="J11" s="14" t="n"/>
      <c r="K11" s="16">
        <f>IF(E11="Em Progresso", (I11-F11)/(H11-F11), IF(E11="Feito",1,0))</f>
        <v/>
      </c>
      <c r="L11" s="6">
        <f>SUMIFS($K:$K,$A:$A,$A11)/COUNTIFS($A:$A,$A11)</f>
        <v/>
      </c>
      <c r="M11" s="6">
        <f>IF($O11=0,"Liberado!",IF(_xlfn.XLOOKUP($O11,$B:$B,$E:$E)="Feito", "Liberado!", "Não liberado"))</f>
        <v/>
      </c>
      <c r="N11" s="6">
        <f>IFERROR(IF((H11-I11)=1,"Atenção! Data Próxima!", IF((H11-I11)&lt;1, "Atraso!", " ")), " ")</f>
        <v/>
      </c>
      <c r="O11" s="25" t="n">
        <v>16</v>
      </c>
      <c r="P11" s="4" t="n"/>
      <c r="Q11" s="4" t="n"/>
      <c r="R11" s="18" t="n"/>
    </row>
    <row r="12">
      <c r="A12" s="9" t="inlineStr">
        <is>
          <t>B</t>
        </is>
      </c>
      <c r="B12" s="9" t="n">
        <v>11</v>
      </c>
      <c r="C12" s="9" t="inlineStr">
        <is>
          <t>Investir em um projeto de iluminação</t>
        </is>
      </c>
      <c r="D12" s="9" t="n">
        <v>16</v>
      </c>
      <c r="E12" s="9" t="inlineStr">
        <is>
          <t>A Fazer</t>
        </is>
      </c>
      <c r="F12" s="10" t="inlineStr">
        <is>
          <t>15-12-2023</t>
        </is>
      </c>
      <c r="G12" s="11" t="n">
        <v>3</v>
      </c>
      <c r="H12" s="10">
        <f>F12+G12</f>
        <v/>
      </c>
      <c r="I12" s="10" t="inlineStr"/>
      <c r="J12" s="10" t="n"/>
      <c r="K12" s="12">
        <f>IF(E12="Em Progresso", (I12-F12)/(H12-F12), IF(E12="Feito",1,0))</f>
        <v/>
      </c>
      <c r="L12" s="6">
        <f>SUMIFS($K:$K,$A:$A,$A12)/COUNTIFS($A:$A,$A12)</f>
        <v/>
      </c>
      <c r="M12" s="6">
        <f>IF($O12=0,"Liberado!",IF(_xlfn.XLOOKUP($O12,$B:$B,$E:$E)="Feito", "Liberado!", "Não liberado"))</f>
        <v/>
      </c>
      <c r="N12" s="6">
        <f>IFERROR(IF((H12-I12)=1,"Atenção! Data Próxima!", IF((H12-I12)&lt;1, "Atraso!", " ")), " ")</f>
        <v/>
      </c>
      <c r="O12" s="25" t="n">
        <v>16</v>
      </c>
      <c r="P12" s="4" t="n"/>
      <c r="Q12" s="4" t="n"/>
      <c r="R12" s="18" t="n"/>
    </row>
    <row r="13">
      <c r="A13" s="13" t="inlineStr">
        <is>
          <t>B</t>
        </is>
      </c>
      <c r="B13" s="13" t="n">
        <v>12</v>
      </c>
      <c r="C13" s="13" t="inlineStr">
        <is>
          <t>Instalar clima ameno para pets</t>
        </is>
      </c>
      <c r="D13" s="13" t="n">
        <v>5</v>
      </c>
      <c r="E13" s="13" t="inlineStr">
        <is>
          <t>A Fazer</t>
        </is>
      </c>
      <c r="F13" s="14" t="inlineStr">
        <is>
          <t>15-12-2023</t>
        </is>
      </c>
      <c r="G13" s="15" t="n">
        <v>4</v>
      </c>
      <c r="H13" s="14">
        <f>F13+G13</f>
        <v/>
      </c>
      <c r="I13" s="14" t="inlineStr"/>
      <c r="J13" s="14" t="n"/>
      <c r="K13" s="16">
        <f>IF(E13="Em Progresso", (I13-F13)/(H13-F13), IF(E13="Feito",1,0))</f>
        <v/>
      </c>
      <c r="L13" s="6">
        <f>SUMIFS($K:$K,$A:$A,$A13)/COUNTIFS($A:$A,$A13)</f>
        <v/>
      </c>
      <c r="M13" s="6">
        <f>IF($O13=0,"Liberado!",IF(_xlfn.XLOOKUP($O13,$B:$B,$E:$E)="Feito", "Liberado!", "Não liberado"))</f>
        <v/>
      </c>
      <c r="N13" s="6">
        <f>IFERROR(IF((H13-I13)=1,"Atenção! Data Próxima!", IF((H13-I13)&lt;1, "Atraso!", " ")), " ")</f>
        <v/>
      </c>
      <c r="O13" s="25" t="n">
        <v>5</v>
      </c>
      <c r="P13" s="4" t="n"/>
      <c r="Q13" s="4" t="n"/>
      <c r="R13" s="18" t="n"/>
    </row>
    <row r="14">
      <c r="A14" s="9" t="inlineStr">
        <is>
          <t>B</t>
        </is>
      </c>
      <c r="B14" s="9" t="n">
        <v>13</v>
      </c>
      <c r="C14" s="9" t="inlineStr">
        <is>
          <t>Instalar moveis, maquinas e equipamentos</t>
        </is>
      </c>
      <c r="D14" s="9" t="n">
        <v>10</v>
      </c>
      <c r="E14" s="9" t="inlineStr">
        <is>
          <t>A Fazer</t>
        </is>
      </c>
      <c r="F14" s="10" t="inlineStr">
        <is>
          <t>15-12-2023</t>
        </is>
      </c>
      <c r="G14" s="11" t="n">
        <v>3</v>
      </c>
      <c r="H14" s="10">
        <f>F14+G14</f>
        <v/>
      </c>
      <c r="I14" s="10" t="inlineStr"/>
      <c r="J14" s="10" t="n"/>
      <c r="K14" s="12">
        <f>IF(E14="Em Progresso", (I14-F14)/(H14-F14), IF(E14="Feito",1,0))</f>
        <v/>
      </c>
      <c r="L14" s="6">
        <f>SUMIFS($K:$K,$A:$A,$A14)/COUNTIFS($A:$A,$A14)</f>
        <v/>
      </c>
      <c r="M14" s="6">
        <f>IF($O14=0,"Liberado!",IF(_xlfn.XLOOKUP($O14,$B:$B,$E:$E)="Feito", "Liberado!", "Não liberado"))</f>
        <v/>
      </c>
      <c r="N14" s="6">
        <f>IFERROR(IF((H14-I14)=1,"Atenção! Data Próxima!", IF((H14-I14)&lt;1, "Atraso!", " ")), " ")</f>
        <v/>
      </c>
      <c r="O14" s="25" t="n">
        <v>10</v>
      </c>
      <c r="P14" s="4" t="n"/>
      <c r="Q14" s="4" t="n"/>
      <c r="R14" s="18" t="n"/>
    </row>
    <row r="15">
      <c r="A15" s="13" t="inlineStr">
        <is>
          <t>B</t>
        </is>
      </c>
      <c r="B15" s="13" t="n">
        <v>14</v>
      </c>
      <c r="C15" s="13" t="inlineStr">
        <is>
          <t>Decorar o local</t>
        </is>
      </c>
      <c r="D15" s="13" t="n">
        <v>13</v>
      </c>
      <c r="E15" s="13" t="inlineStr">
        <is>
          <t>A Fazer</t>
        </is>
      </c>
      <c r="F15" s="14" t="inlineStr">
        <is>
          <t>15-12-2023</t>
        </is>
      </c>
      <c r="G15" s="15" t="n">
        <v>2</v>
      </c>
      <c r="H15" s="14">
        <f>F15+G15</f>
        <v/>
      </c>
      <c r="I15" s="14" t="inlineStr"/>
      <c r="J15" s="14" t="n"/>
      <c r="K15" s="16">
        <f>IF(E15="Em Progresso", (I15-F15)/(H15-F15), IF(E15="Feito",1,0))</f>
        <v/>
      </c>
      <c r="L15" s="6">
        <f>SUMIFS($K:$K,$A:$A,$A15)/COUNTIFS($A:$A,$A15)</f>
        <v/>
      </c>
      <c r="M15" s="6">
        <f>IF($O15=0,"Liberado!",IF(_xlfn.XLOOKUP($O15,$B:$B,$E:$E)="Feito", "Liberado!", "Não liberado"))</f>
        <v/>
      </c>
      <c r="N15" s="6">
        <f>IFERROR(IF((H15-I15)=1,"Atenção! Data Próxima!", IF((H15-I15)&lt;1, "Atraso!", " ")), " ")</f>
        <v/>
      </c>
      <c r="O15" s="25" t="n">
        <v>13</v>
      </c>
      <c r="P15" s="4" t="n"/>
      <c r="Q15" s="4" t="n"/>
      <c r="R15" s="18" t="n"/>
    </row>
    <row r="16">
      <c r="A16" s="9" t="inlineStr">
        <is>
          <t>B</t>
        </is>
      </c>
      <c r="B16" s="9" t="n">
        <v>15</v>
      </c>
      <c r="C16" s="9" t="inlineStr">
        <is>
          <t>Instalar musica Ambiente</t>
        </is>
      </c>
      <c r="D16" s="9" t="n">
        <v>5</v>
      </c>
      <c r="E16" s="9" t="inlineStr">
        <is>
          <t>A Fazer</t>
        </is>
      </c>
      <c r="F16" s="10" t="inlineStr">
        <is>
          <t>15-12-2023</t>
        </is>
      </c>
      <c r="G16" s="11" t="n">
        <v>5</v>
      </c>
      <c r="H16" s="10">
        <f>F16+G16</f>
        <v/>
      </c>
      <c r="I16" s="10" t="inlineStr"/>
      <c r="J16" s="10" t="n"/>
      <c r="K16" s="12">
        <f>IF(E16="Em Progresso", (I16-F16)/(H16-F16), IF(E16="Feito",1,0))</f>
        <v/>
      </c>
      <c r="L16" s="6">
        <f>SUMIFS($K:$K,$A:$A,$A16)/COUNTIFS($A:$A,$A16)</f>
        <v/>
      </c>
      <c r="M16" s="6">
        <f>IF($O16=0,"Liberado!",IF(_xlfn.XLOOKUP($O16,$B:$B,$E:$E)="Feito", "Liberado!", "Não liberado"))</f>
        <v/>
      </c>
      <c r="N16" s="6">
        <f>IFERROR(IF((H16-I16)=1,"Atenção! Data Próxima!", IF((H16-I16)&lt;1, "Atraso!", " ")), " ")</f>
        <v/>
      </c>
      <c r="O16" s="25" t="n">
        <v>5</v>
      </c>
      <c r="P16" s="4" t="n"/>
      <c r="Q16" s="4" t="n"/>
      <c r="R16" s="18" t="n"/>
    </row>
    <row r="17">
      <c r="A17" s="13" t="inlineStr">
        <is>
          <t>B</t>
        </is>
      </c>
      <c r="B17" s="13" t="n">
        <v>16</v>
      </c>
      <c r="C17" s="13" t="inlineStr">
        <is>
          <t>Projeto do arquiteto</t>
        </is>
      </c>
      <c r="D17" s="13" t="n">
        <v>5</v>
      </c>
      <c r="E17" s="13" t="inlineStr">
        <is>
          <t>A Fazer</t>
        </is>
      </c>
      <c r="F17" s="14" t="inlineStr">
        <is>
          <t>15-12-2023</t>
        </is>
      </c>
      <c r="G17" s="15" t="n">
        <v>4</v>
      </c>
      <c r="H17" s="14">
        <f>F17+G17</f>
        <v/>
      </c>
      <c r="I17" s="14" t="inlineStr"/>
      <c r="J17" s="14" t="n"/>
      <c r="K17" s="16">
        <f>IF(E17="Em Progresso", (I17-F17)/(H17-F17), IF(E17="Feito",1,0))</f>
        <v/>
      </c>
      <c r="L17" s="6">
        <f>SUMIFS($K:$K,$A:$A,$A17)/COUNTIFS($A:$A,$A17)</f>
        <v/>
      </c>
      <c r="M17" s="6">
        <f>IF($O17=0,"Liberado!",IF(_xlfn.XLOOKUP($O17,$B:$B,$E:$E)="Feito", "Liberado!", "Não liberado"))</f>
        <v/>
      </c>
      <c r="N17" s="6">
        <f>IFERROR(IF((H17-I17)=1,"Atenção! Data Próxima!", IF((H17-I17)&lt;1, "Atraso!", " ")), " ")</f>
        <v/>
      </c>
      <c r="O17" s="25" t="n">
        <v>5</v>
      </c>
      <c r="P17" s="4" t="n"/>
      <c r="Q17" s="4" t="n"/>
      <c r="R17" s="18" t="n"/>
    </row>
    <row r="18">
      <c r="A18" s="9" t="inlineStr">
        <is>
          <t>C</t>
        </is>
      </c>
      <c r="B18" s="9" t="n">
        <v>17</v>
      </c>
      <c r="C18" s="9" t="inlineStr">
        <is>
          <t>Abertura de CNPJ</t>
        </is>
      </c>
      <c r="D18" s="9" t="n">
        <v>5</v>
      </c>
      <c r="E18" s="9" t="inlineStr">
        <is>
          <t>A Fazer</t>
        </is>
      </c>
      <c r="F18" s="10" t="inlineStr">
        <is>
          <t>15-12-2023</t>
        </is>
      </c>
      <c r="G18" s="11" t="n">
        <v>5</v>
      </c>
      <c r="H18" s="10">
        <f>F18+G18</f>
        <v/>
      </c>
      <c r="I18" s="10" t="inlineStr"/>
      <c r="J18" s="10" t="n"/>
      <c r="K18" s="12">
        <f>IF(E18="Em Progresso", (I18-F18)/(H18-F18), IF(E18="Feito",1,0))</f>
        <v/>
      </c>
      <c r="L18" s="6">
        <f>SUMIFS($K:$K,$A:$A,$A18)/COUNTIFS($A:$A,$A18)</f>
        <v/>
      </c>
      <c r="M18" s="6">
        <f>IF($O18=0,"Liberado!",IF(_xlfn.XLOOKUP($O18,$B:$B,$E:$E)="Feito", "Liberado!", "Não liberado"))</f>
        <v/>
      </c>
      <c r="N18" s="6">
        <f>IFERROR(IF((H18-I18)=1,"Atenção! Data Próxima!", IF((H18-I18)&lt;1, "Atraso!", " ")), " ")</f>
        <v/>
      </c>
      <c r="O18" s="25" t="n">
        <v>5</v>
      </c>
      <c r="P18" s="4" t="n"/>
      <c r="Q18" s="4" t="n"/>
      <c r="R18" s="18" t="n"/>
    </row>
    <row r="19">
      <c r="A19" s="13" t="inlineStr">
        <is>
          <t>C</t>
        </is>
      </c>
      <c r="B19" s="13" t="n">
        <v>18</v>
      </c>
      <c r="C19" s="13" t="inlineStr">
        <is>
          <t>Realizar compliance</t>
        </is>
      </c>
      <c r="D19" s="13" t="n">
        <v>48</v>
      </c>
      <c r="E19" s="13" t="inlineStr">
        <is>
          <t>A Fazer</t>
        </is>
      </c>
      <c r="F19" s="14" t="inlineStr">
        <is>
          <t>15-12-2023</t>
        </is>
      </c>
      <c r="G19" s="15" t="n">
        <v>2</v>
      </c>
      <c r="H19" s="14">
        <f>F19+G19</f>
        <v/>
      </c>
      <c r="I19" s="14" t="n"/>
      <c r="J19" s="14" t="n"/>
      <c r="K19" s="16">
        <f>IF(E19="Em Progresso", (I19-F19)/(H19-F19), IF(E19="Feito",1,0))</f>
        <v/>
      </c>
      <c r="L19" s="6">
        <f>SUMIFS($K:$K,$A:$A,$A19)/COUNTIFS($A:$A,$A19)</f>
        <v/>
      </c>
      <c r="M19" s="6">
        <f>IF($O19=0,"Liberado!",IF(_xlfn.XLOOKUP($O19,$B:$B,$E:$E)="Feito", "Liberado!", "Não liberado"))</f>
        <v/>
      </c>
      <c r="N19" s="6">
        <f>IFERROR(IF((H19-I19)=1,"Atenção! Data Próxima!", IF((H19-I19)&lt;1, "Atraso!", " ")), " ")</f>
        <v/>
      </c>
      <c r="O19" s="25" t="n">
        <v>48</v>
      </c>
      <c r="P19" s="4" t="n"/>
      <c r="Q19" s="4" t="n"/>
      <c r="R19" s="18" t="n"/>
    </row>
    <row r="20">
      <c r="A20" s="9" t="inlineStr">
        <is>
          <t>C</t>
        </is>
      </c>
      <c r="B20" s="9" t="n">
        <v>19</v>
      </c>
      <c r="C20" s="9" t="inlineStr">
        <is>
          <t>Implementar seguro</t>
        </is>
      </c>
      <c r="D20" s="9" t="n">
        <v>13</v>
      </c>
      <c r="E20" s="9" t="inlineStr">
        <is>
          <t>A Fazer</t>
        </is>
      </c>
      <c r="F20" s="10" t="inlineStr">
        <is>
          <t>15-12-2023</t>
        </is>
      </c>
      <c r="G20" s="11" t="n">
        <v>2</v>
      </c>
      <c r="H20" s="10">
        <f>F20+G20</f>
        <v/>
      </c>
      <c r="I20" s="10" t="inlineStr"/>
      <c r="J20" s="10" t="n"/>
      <c r="K20" s="12">
        <f>IF(E20="Em Progresso", (I20-F20)/(H20-F20), IF(E20="Feito",1,0))</f>
        <v/>
      </c>
      <c r="L20" s="6">
        <f>SUMIFS($K:$K,$A:$A,$A20)/COUNTIFS($A:$A,$A20)</f>
        <v/>
      </c>
      <c r="M20" s="6">
        <f>IF($O20=0,"Liberado!",IF(_xlfn.XLOOKUP($O20,$B:$B,$E:$E)="Feito", "Liberado!", "Não liberado"))</f>
        <v/>
      </c>
      <c r="N20" s="6">
        <f>IFERROR(IF((H20-I20)=1,"Atenção! Data Próxima!", IF((H20-I20)&lt;1, "Atraso!", " ")), " ")</f>
        <v/>
      </c>
      <c r="O20" s="25" t="n">
        <v>13</v>
      </c>
      <c r="P20" s="4" t="n"/>
      <c r="Q20" s="4" t="n"/>
      <c r="R20" s="18" t="n"/>
    </row>
    <row r="21">
      <c r="A21" s="13" t="inlineStr">
        <is>
          <t>C</t>
        </is>
      </c>
      <c r="B21" s="13" t="n">
        <v>20</v>
      </c>
      <c r="C21" s="13" t="inlineStr">
        <is>
          <t>Categorizar imposto</t>
        </is>
      </c>
      <c r="D21" s="13" t="n">
        <v>17</v>
      </c>
      <c r="E21" s="13" t="inlineStr">
        <is>
          <t>A Fazer</t>
        </is>
      </c>
      <c r="F21" s="14" t="inlineStr">
        <is>
          <t>15-12-2023</t>
        </is>
      </c>
      <c r="G21" s="15" t="n">
        <v>4</v>
      </c>
      <c r="H21" s="14">
        <f>F21+G21</f>
        <v/>
      </c>
      <c r="I21" s="14" t="inlineStr"/>
      <c r="J21" s="14" t="n"/>
      <c r="K21" s="16">
        <f>IF(E21="Em Progresso", (I21-F21)/(H21-F21), IF(E21="Feito",1,0))</f>
        <v/>
      </c>
      <c r="L21" s="6">
        <f>SUMIFS($K:$K,$A:$A,$A21)/COUNTIFS($A:$A,$A21)</f>
        <v/>
      </c>
      <c r="M21" s="6">
        <f>IF($O21=0,"Liberado!",IF(_xlfn.XLOOKUP($O21,$B:$B,$E:$E)="Feito", "Liberado!", "Não liberado"))</f>
        <v/>
      </c>
      <c r="N21" s="6">
        <f>IFERROR(IF((H21-I21)=1,"Atenção! Data Próxima!", IF((H21-I21)&lt;1, "Atraso!", " ")), " ")</f>
        <v/>
      </c>
      <c r="O21" s="25" t="n">
        <v>17</v>
      </c>
      <c r="P21" s="4" t="n"/>
      <c r="Q21" s="4" t="n"/>
      <c r="R21" s="18" t="n"/>
    </row>
    <row r="22">
      <c r="A22" s="9" t="inlineStr">
        <is>
          <t>D</t>
        </is>
      </c>
      <c r="B22" s="9" t="n">
        <v>21</v>
      </c>
      <c r="C22" s="9" t="inlineStr">
        <is>
          <t>Listar compras</t>
        </is>
      </c>
      <c r="D22" s="9" t="n">
        <v>58</v>
      </c>
      <c r="E22" s="9" t="inlineStr">
        <is>
          <t>Feito</t>
        </is>
      </c>
      <c r="F22" s="10" t="inlineStr">
        <is>
          <t>15-12-2023</t>
        </is>
      </c>
      <c r="G22" s="11" t="n">
        <v>4</v>
      </c>
      <c r="H22" s="10">
        <f>F22+G22</f>
        <v/>
      </c>
      <c r="I22" s="10" t="n"/>
      <c r="J22" s="10" t="n"/>
      <c r="K22" s="12">
        <f>IF(E22="Em Progresso", (I22-F22)/(H22-F22), IF(E22="Feito",1,0))</f>
        <v/>
      </c>
      <c r="L22" s="6">
        <f>SUMIFS($K:$K,$A:$A,$A22)/COUNTIFS($A:$A,$A22)</f>
        <v/>
      </c>
      <c r="M22" s="6">
        <f>IF($O22=0,"Liberado!",IF(_xlfn.XLOOKUP($O22,$B:$B,$E:$E)="Feito", "Liberado!", "Não liberado"))</f>
        <v/>
      </c>
      <c r="N22" s="6">
        <f>IFERROR(IF((H22-I22)=1,"Atenção! Data Próxima!", IF((H22-I22)&lt;1, "Atraso!", " ")), " ")</f>
        <v/>
      </c>
      <c r="O22" s="25" t="n">
        <v>58</v>
      </c>
      <c r="P22" s="4" t="n"/>
      <c r="Q22" s="4" t="n"/>
      <c r="R22" s="18" t="n"/>
    </row>
    <row r="23">
      <c r="A23" s="13" t="inlineStr">
        <is>
          <t>D</t>
        </is>
      </c>
      <c r="B23" s="13" t="n">
        <v>22</v>
      </c>
      <c r="C23" s="13" t="inlineStr">
        <is>
          <t>Pesquisar fornecedores</t>
        </is>
      </c>
      <c r="D23" s="13" t="n">
        <v>21</v>
      </c>
      <c r="E23" s="13" t="inlineStr">
        <is>
          <t>Em Progresso</t>
        </is>
      </c>
      <c r="F23" s="14" t="inlineStr">
        <is>
          <t>15-12-2023</t>
        </is>
      </c>
      <c r="G23" s="15" t="n">
        <v>2</v>
      </c>
      <c r="H23" s="14">
        <f>F23+G23</f>
        <v/>
      </c>
      <c r="I23" s="14" t="n">
        <v>45328</v>
      </c>
      <c r="J23" s="14" t="n"/>
      <c r="K23" s="16">
        <f>IF(E23="Em Progresso", (I23-F23)/(H23-F23), IF(E23="Feito",1,0))</f>
        <v/>
      </c>
      <c r="L23" s="6">
        <f>SUMIFS($K:$K,$A:$A,$A23)/COUNTIFS($A:$A,$A23)</f>
        <v/>
      </c>
      <c r="M23" s="6">
        <f>IF($O23=0,"Liberado!",IF(_xlfn.XLOOKUP($O23,$B:$B,$E:$E)="Feito", "Liberado!", "Não liberado"))</f>
        <v/>
      </c>
      <c r="N23" s="6">
        <f>IFERROR(IF((H23-I23)=1,"Atenção! Data Próxima!", IF((H23-I23)&lt;1, "Atraso!", " ")), " ")</f>
        <v/>
      </c>
      <c r="O23" s="25" t="n">
        <v>21</v>
      </c>
      <c r="P23" s="4" t="n"/>
      <c r="Q23" s="4" t="n"/>
      <c r="R23" s="18" t="n"/>
    </row>
    <row r="24">
      <c r="A24" s="9" t="inlineStr">
        <is>
          <t>D</t>
        </is>
      </c>
      <c r="B24" s="9" t="n">
        <v>23</v>
      </c>
      <c r="C24" s="9" t="inlineStr">
        <is>
          <t>Verificar historico de qualidade</t>
        </is>
      </c>
      <c r="D24" s="9" t="n">
        <v>22</v>
      </c>
      <c r="E24" s="9" t="inlineStr">
        <is>
          <t>A Fazer</t>
        </is>
      </c>
      <c r="F24" s="10" t="inlineStr">
        <is>
          <t>15-12-2023</t>
        </is>
      </c>
      <c r="G24" s="11" t="n">
        <v>2</v>
      </c>
      <c r="H24" s="10">
        <f>F24+G24</f>
        <v/>
      </c>
      <c r="I24" s="10" t="inlineStr"/>
      <c r="J24" s="10" t="n"/>
      <c r="K24" s="12">
        <f>IF(E24="Em Progresso", (I24-F24)/(H24-F24), IF(E24="Feito",1,0))</f>
        <v/>
      </c>
      <c r="L24" s="6">
        <f>SUMIFS($K:$K,$A:$A,$A24)/COUNTIFS($A:$A,$A24)</f>
        <v/>
      </c>
      <c r="M24" s="6">
        <f>IF($O24=0,"Liberado!",IF(_xlfn.XLOOKUP($O24,$B:$B,$E:$E)="Feito", "Liberado!", "Não liberado"))</f>
        <v/>
      </c>
      <c r="N24" s="6">
        <f>IFERROR(IF((H24-I24)=1,"Atenção! Data Próxima!", IF((H24-I24)&lt;1, "Atraso!", " ")), " ")</f>
        <v/>
      </c>
      <c r="O24" s="25" t="n">
        <v>22</v>
      </c>
      <c r="P24" s="4" t="n"/>
      <c r="Q24" s="4" t="n"/>
      <c r="R24" s="18" t="n"/>
    </row>
    <row r="25">
      <c r="A25" s="13" t="inlineStr">
        <is>
          <t>D</t>
        </is>
      </c>
      <c r="B25" s="13" t="n">
        <v>24</v>
      </c>
      <c r="C25" s="13" t="inlineStr">
        <is>
          <t>Cotar preços dos itens</t>
        </is>
      </c>
      <c r="D25" s="13" t="n">
        <v>23</v>
      </c>
      <c r="E25" s="13" t="inlineStr">
        <is>
          <t>A Fazer</t>
        </is>
      </c>
      <c r="F25" s="14" t="inlineStr">
        <is>
          <t>15-12-2023</t>
        </is>
      </c>
      <c r="G25" s="15" t="n">
        <v>5</v>
      </c>
      <c r="H25" s="14">
        <f>F25+G25</f>
        <v/>
      </c>
      <c r="I25" s="14" t="inlineStr"/>
      <c r="J25" s="14" t="n"/>
      <c r="K25" s="16">
        <f>IF(E25="Em Progresso", (I25-F25)/(H25-F25), IF(E25="Feito",1,0))</f>
        <v/>
      </c>
      <c r="L25" s="6">
        <f>SUMIFS($K:$K,$A:$A,$A25)/COUNTIFS($A:$A,$A25)</f>
        <v/>
      </c>
      <c r="M25" s="6">
        <f>IF($O25=0,"Liberado!",IF(_xlfn.XLOOKUP($O25,$B:$B,$E:$E)="Feito", "Liberado!", "Não liberado"))</f>
        <v/>
      </c>
      <c r="N25" s="6">
        <f>IFERROR(IF((H25-I25)=1,"Atenção! Data Próxima!", IF((H25-I25)&lt;1, "Atraso!", " ")), " ")</f>
        <v/>
      </c>
      <c r="O25" s="25" t="n">
        <v>23</v>
      </c>
      <c r="P25" s="4" t="n"/>
      <c r="Q25" s="4" t="n"/>
      <c r="R25" s="18" t="n"/>
    </row>
    <row r="26">
      <c r="A26" s="9" t="inlineStr">
        <is>
          <t>D</t>
        </is>
      </c>
      <c r="B26" s="9" t="n">
        <v>25</v>
      </c>
      <c r="C26" s="9" t="inlineStr">
        <is>
          <t>Negociar preços</t>
        </is>
      </c>
      <c r="D26" s="9" t="n">
        <v>27</v>
      </c>
      <c r="E26" s="9" t="inlineStr">
        <is>
          <t>A Fazer</t>
        </is>
      </c>
      <c r="F26" s="10" t="inlineStr">
        <is>
          <t>15-12-2023</t>
        </is>
      </c>
      <c r="G26" s="11" t="n">
        <v>5</v>
      </c>
      <c r="H26" s="10">
        <f>F26+G26</f>
        <v/>
      </c>
      <c r="I26" s="10" t="inlineStr"/>
      <c r="J26" s="10" t="n"/>
      <c r="K26" s="12">
        <f>IF(E26="Em Progresso", (I26-F26)/(H26-F26), IF(E26="Feito",1,0))</f>
        <v/>
      </c>
      <c r="L26" s="6">
        <f>SUMIFS($K:$K,$A:$A,$A26)/COUNTIFS($A:$A,$A26)</f>
        <v/>
      </c>
      <c r="M26" s="6">
        <f>IF($O26=0,"Liberado!",IF(_xlfn.XLOOKUP($O26,$B:$B,$E:$E)="Feito", "Liberado!", "Não liberado"))</f>
        <v/>
      </c>
      <c r="N26" s="6">
        <f>IFERROR(IF((H26-I26)=1,"Atenção! Data Próxima!", IF((H26-I26)&lt;1, "Atraso!", " ")), " ")</f>
        <v/>
      </c>
      <c r="O26" s="25" t="n">
        <v>27</v>
      </c>
      <c r="P26" s="4" t="n"/>
      <c r="Q26" s="4" t="n"/>
      <c r="R26" s="18" t="n"/>
    </row>
    <row r="27">
      <c r="A27" s="13" t="inlineStr">
        <is>
          <t>D</t>
        </is>
      </c>
      <c r="B27" s="13" t="n">
        <v>26</v>
      </c>
      <c r="C27" s="13" t="inlineStr">
        <is>
          <t>Analisar a quantidade de pedidos</t>
        </is>
      </c>
      <c r="D27" s="13" t="n">
        <v>24</v>
      </c>
      <c r="E27" s="13" t="inlineStr">
        <is>
          <t>A Fazer</t>
        </is>
      </c>
      <c r="F27" s="14" t="inlineStr">
        <is>
          <t>15-12-2023</t>
        </is>
      </c>
      <c r="G27" s="15" t="n">
        <v>5</v>
      </c>
      <c r="H27" s="14">
        <f>F27+G27</f>
        <v/>
      </c>
      <c r="I27" s="14" t="inlineStr"/>
      <c r="J27" s="14" t="n"/>
      <c r="K27" s="16">
        <f>IF(E27="Em Progresso", (I27-F27)/(H27-F27), IF(E27="Feito",1,0))</f>
        <v/>
      </c>
      <c r="L27" s="6">
        <f>SUMIFS($K:$K,$A:$A,$A27)/COUNTIFS($A:$A,$A27)</f>
        <v/>
      </c>
      <c r="M27" s="6">
        <f>IF($O27=0,"Liberado!",IF(_xlfn.XLOOKUP($O27,$B:$B,$E:$E)="Feito", "Liberado!", "Não liberado"))</f>
        <v/>
      </c>
      <c r="N27" s="6">
        <f>IFERROR(IF((H27-I27)=1,"Atenção! Data Próxima!", IF((H27-I27)&lt;1, "Atraso!", " ")), " ")</f>
        <v/>
      </c>
      <c r="O27" s="25" t="n">
        <v>24</v>
      </c>
      <c r="P27" s="4" t="n"/>
      <c r="Q27" s="4" t="n"/>
      <c r="R27" s="18" t="n"/>
    </row>
    <row r="28">
      <c r="A28" s="9" t="inlineStr">
        <is>
          <t>D</t>
        </is>
      </c>
      <c r="B28" s="9" t="n">
        <v>27</v>
      </c>
      <c r="C28" s="9" t="inlineStr">
        <is>
          <t>Definir fornecedores</t>
        </is>
      </c>
      <c r="D28" s="9" t="n">
        <v>17</v>
      </c>
      <c r="E28" s="9" t="inlineStr">
        <is>
          <t>A Fazer</t>
        </is>
      </c>
      <c r="F28" s="10" t="inlineStr">
        <is>
          <t>15-12-2023</t>
        </is>
      </c>
      <c r="G28" s="11" t="n">
        <v>4</v>
      </c>
      <c r="H28" s="10">
        <f>F28+G28</f>
        <v/>
      </c>
      <c r="I28" s="10" t="inlineStr"/>
      <c r="J28" s="10" t="n"/>
      <c r="K28" s="12">
        <f>IF(E28="Em Progresso", (I28-F28)/(H28-F28), IF(E28="Feito",1,0))</f>
        <v/>
      </c>
      <c r="L28" s="6">
        <f>SUMIFS($K:$K,$A:$A,$A28)/COUNTIFS($A:$A,$A28)</f>
        <v/>
      </c>
      <c r="M28" s="6">
        <f>IF($O28=0,"Liberado!",IF(_xlfn.XLOOKUP($O28,$B:$B,$E:$E)="Feito", "Liberado!", "Não liberado"))</f>
        <v/>
      </c>
      <c r="N28" s="6">
        <f>IFERROR(IF((H28-I28)=1,"Atenção! Data Próxima!", IF((H28-I28)&lt;1, "Atraso!", " ")), " ")</f>
        <v/>
      </c>
      <c r="O28" s="25" t="n">
        <v>17</v>
      </c>
      <c r="P28" s="4" t="n"/>
      <c r="Q28" s="4" t="n"/>
      <c r="R28" s="18" t="n"/>
    </row>
    <row r="29">
      <c r="A29" s="13" t="inlineStr">
        <is>
          <t>D</t>
        </is>
      </c>
      <c r="B29" s="13" t="n">
        <v>28</v>
      </c>
      <c r="C29" s="13" t="inlineStr">
        <is>
          <t>Fechar contratos</t>
        </is>
      </c>
      <c r="D29" s="13" t="n">
        <v>25</v>
      </c>
      <c r="E29" s="13" t="inlineStr">
        <is>
          <t>A Fazer</t>
        </is>
      </c>
      <c r="F29" s="14" t="inlineStr">
        <is>
          <t>15-12-2023</t>
        </is>
      </c>
      <c r="G29" s="15" t="n">
        <v>5</v>
      </c>
      <c r="H29" s="14">
        <f>F29+G29</f>
        <v/>
      </c>
      <c r="I29" s="14" t="inlineStr"/>
      <c r="J29" s="14" t="n"/>
      <c r="K29" s="16">
        <f>IF(E29="Em Progresso", (I29-F29)/(H29-F29), IF(E29="Feito",1,0))</f>
        <v/>
      </c>
      <c r="L29" s="6">
        <f>SUMIFS($K:$K,$A:$A,$A29)/COUNTIFS($A:$A,$A29)</f>
        <v/>
      </c>
      <c r="M29" s="6">
        <f>IF($O29=0,"Liberado!",IF(_xlfn.XLOOKUP($O29,$B:$B,$E:$E)="Feito", "Liberado!", "Não liberado"))</f>
        <v/>
      </c>
      <c r="N29" s="6">
        <f>IFERROR(IF((H29-I29)=1,"Atenção! Data Próxima!", IF((H29-I29)&lt;1, "Atraso!", " ")), " ")</f>
        <v/>
      </c>
      <c r="O29" s="25" t="n">
        <v>25</v>
      </c>
      <c r="P29" s="4" t="n"/>
      <c r="Q29" s="4" t="n"/>
      <c r="R29" s="18" t="n"/>
    </row>
    <row r="30">
      <c r="A30" s="9" t="inlineStr">
        <is>
          <t>E</t>
        </is>
      </c>
      <c r="B30" s="9" t="n">
        <v>29</v>
      </c>
      <c r="C30" s="9" t="inlineStr">
        <is>
          <t xml:space="preserve">Listar maquinas e equipamentos </t>
        </is>
      </c>
      <c r="D30" s="9" t="n">
        <v>58</v>
      </c>
      <c r="E30" s="9" t="inlineStr">
        <is>
          <t>Feito</t>
        </is>
      </c>
      <c r="F30" s="10" t="inlineStr">
        <is>
          <t>15-12-2023</t>
        </is>
      </c>
      <c r="G30" s="11" t="n">
        <v>3</v>
      </c>
      <c r="H30" s="10">
        <f>F30+G30</f>
        <v/>
      </c>
      <c r="I30" s="10" t="n"/>
      <c r="J30" s="10" t="n"/>
      <c r="K30" s="12">
        <f>IF(E30="Em Progresso", (I30-F30)/(H30-F30), IF(E30="Feito",1,0))</f>
        <v/>
      </c>
      <c r="L30" s="6">
        <f>SUMIFS($K:$K,$A:$A,$A30)/COUNTIFS($A:$A,$A30)</f>
        <v/>
      </c>
      <c r="M30" s="6">
        <f>IF($O30=0,"Liberado!",IF(_xlfn.XLOOKUP($O30,$B:$B,$E:$E)="Feito", "Liberado!", "Não liberado"))</f>
        <v/>
      </c>
      <c r="N30" s="6">
        <f>IFERROR(IF((H30-I30)=1,"Atenção! Data Próxima!", IF((H30-I30)&lt;1, "Atraso!", " ")), " ")</f>
        <v/>
      </c>
      <c r="O30" s="25" t="n">
        <v>58</v>
      </c>
      <c r="P30" s="4" t="n"/>
      <c r="Q30" s="4" t="n"/>
      <c r="R30" s="18" t="n"/>
    </row>
    <row r="31">
      <c r="A31" s="13" t="inlineStr">
        <is>
          <t>E</t>
        </is>
      </c>
      <c r="B31" s="13" t="n">
        <v>30</v>
      </c>
      <c r="C31" s="13" t="inlineStr">
        <is>
          <t>Pesquisar fornecedores</t>
        </is>
      </c>
      <c r="D31" s="13" t="n">
        <v>29</v>
      </c>
      <c r="E31" s="13" t="inlineStr">
        <is>
          <t>Em Progresso</t>
        </is>
      </c>
      <c r="F31" s="14" t="inlineStr">
        <is>
          <t>15-12-2023</t>
        </is>
      </c>
      <c r="G31" s="15" t="n">
        <v>3</v>
      </c>
      <c r="H31" s="14">
        <f>F31+G31</f>
        <v/>
      </c>
      <c r="I31" s="14" t="n">
        <v>45326</v>
      </c>
      <c r="J31" s="14" t="n"/>
      <c r="K31" s="16">
        <f>IF(E31="Em Progresso", (I31-F31)/(H31-F31), IF(E31="Feito",1,0))</f>
        <v/>
      </c>
      <c r="L31" s="6">
        <f>SUMIFS($K:$K,$A:$A,$A31)/COUNTIFS($A:$A,$A31)</f>
        <v/>
      </c>
      <c r="M31" s="6">
        <f>IF($O31=0,"Liberado!",IF(_xlfn.XLOOKUP($O31,$B:$B,$E:$E)="Feito", "Liberado!", "Não liberado"))</f>
        <v/>
      </c>
      <c r="N31" s="6">
        <f>IFERROR(IF((H31-I31)=1,"Atenção! Data Próxima!", IF((H31-I31)&lt;1, "Atraso!", " ")), " ")</f>
        <v/>
      </c>
      <c r="O31" s="25" t="n">
        <v>29</v>
      </c>
      <c r="P31" s="4" t="n"/>
      <c r="Q31" s="4" t="n"/>
      <c r="R31" s="18" t="n"/>
    </row>
    <row r="32">
      <c r="A32" s="9" t="inlineStr">
        <is>
          <t>E</t>
        </is>
      </c>
      <c r="B32" s="9" t="n">
        <v>31</v>
      </c>
      <c r="C32" s="9" t="inlineStr">
        <is>
          <t>Verificar histórico de qualidade</t>
        </is>
      </c>
      <c r="D32" s="9" t="n">
        <v>30</v>
      </c>
      <c r="E32" s="9" t="inlineStr">
        <is>
          <t>A Fazer</t>
        </is>
      </c>
      <c r="F32" s="10" t="inlineStr">
        <is>
          <t>15-12-2023</t>
        </is>
      </c>
      <c r="G32" s="11" t="n">
        <v>2</v>
      </c>
      <c r="H32" s="10">
        <f>F32+G32</f>
        <v/>
      </c>
      <c r="I32" s="10" t="inlineStr"/>
      <c r="J32" s="10" t="n"/>
      <c r="K32" s="12">
        <f>IF(E32="Em Progresso", (I32-F32)/(H32-F32), IF(E32="Feito",1,0))</f>
        <v/>
      </c>
      <c r="L32" s="6">
        <f>SUMIFS($K:$K,$A:$A,$A32)/COUNTIFS($A:$A,$A32)</f>
        <v/>
      </c>
      <c r="M32" s="6">
        <f>IF($O32=0,"Liberado!",IF(_xlfn.XLOOKUP($O32,$B:$B,$E:$E)="Feito", "Liberado!", "Não liberado"))</f>
        <v/>
      </c>
      <c r="N32" s="6">
        <f>IFERROR(IF((H32-I32)=1,"Atenção! Data Próxima!", IF((H32-I32)&lt;1, "Atraso!", " ")), " ")</f>
        <v/>
      </c>
      <c r="O32" s="25" t="n">
        <v>30</v>
      </c>
      <c r="P32" s="4" t="n"/>
      <c r="Q32" s="4" t="n"/>
      <c r="R32" s="18" t="n"/>
    </row>
    <row r="33">
      <c r="A33" s="13" t="inlineStr">
        <is>
          <t>E</t>
        </is>
      </c>
      <c r="B33" s="13" t="n">
        <v>32</v>
      </c>
      <c r="C33" s="13" t="inlineStr">
        <is>
          <t>Cotar preços dos itens</t>
        </is>
      </c>
      <c r="D33" s="13" t="n">
        <v>31</v>
      </c>
      <c r="E33" s="13" t="inlineStr">
        <is>
          <t>A Fazer</t>
        </is>
      </c>
      <c r="F33" s="14" t="inlineStr">
        <is>
          <t>15-12-2023</t>
        </is>
      </c>
      <c r="G33" s="15" t="n">
        <v>2</v>
      </c>
      <c r="H33" s="14">
        <f>F33+G33</f>
        <v/>
      </c>
      <c r="I33" s="14" t="inlineStr"/>
      <c r="J33" s="14" t="n"/>
      <c r="K33" s="16">
        <f>IF(E33="Em Progresso", (I33-F33)/(H33-F33), IF(E33="Feito",1,0))</f>
        <v/>
      </c>
      <c r="L33" s="6">
        <f>SUMIFS($K:$K,$A:$A,$A33)/COUNTIFS($A:$A,$A33)</f>
        <v/>
      </c>
      <c r="M33" s="6">
        <f>IF($O33=0,"Liberado!",IF(_xlfn.XLOOKUP($O33,$B:$B,$E:$E)="Feito", "Liberado!", "Não liberado"))</f>
        <v/>
      </c>
      <c r="N33" s="6">
        <f>IFERROR(IF((H33-I33)=1,"Atenção! Data Próxima!", IF((H33-I33)&lt;1, "Atraso!", " ")), " ")</f>
        <v/>
      </c>
      <c r="O33" s="25" t="n">
        <v>31</v>
      </c>
      <c r="P33" s="4" t="n"/>
      <c r="Q33" s="4" t="n"/>
      <c r="R33" s="18" t="n"/>
    </row>
    <row r="34">
      <c r="A34" s="9" t="inlineStr">
        <is>
          <t>E</t>
        </is>
      </c>
      <c r="B34" s="9" t="n">
        <v>33</v>
      </c>
      <c r="C34" s="9" t="inlineStr">
        <is>
          <t>Negociar preços</t>
        </is>
      </c>
      <c r="D34" s="9" t="n">
        <v>32</v>
      </c>
      <c r="E34" s="9" t="inlineStr">
        <is>
          <t>A Fazer</t>
        </is>
      </c>
      <c r="F34" s="10" t="inlineStr">
        <is>
          <t>15-12-2023</t>
        </is>
      </c>
      <c r="G34" s="11" t="n">
        <v>5</v>
      </c>
      <c r="H34" s="10">
        <f>F34+G34</f>
        <v/>
      </c>
      <c r="I34" s="10" t="inlineStr"/>
      <c r="J34" s="10" t="n"/>
      <c r="K34" s="12">
        <f>IF(E34="Em Progresso", (I34-F34)/(H34-F34), IF(E34="Feito",1,0))</f>
        <v/>
      </c>
      <c r="L34" s="6">
        <f>SUMIFS($K:$K,$A:$A,$A34)/COUNTIFS($A:$A,$A34)</f>
        <v/>
      </c>
      <c r="M34" s="6">
        <f>IF($O34=0,"Liberado!",IF(_xlfn.XLOOKUP($O34,$B:$B,$E:$E)="Feito", "Liberado!", "Não liberado"))</f>
        <v/>
      </c>
      <c r="N34" s="6">
        <f>IFERROR(IF((H34-I34)=1,"Atenção! Data Próxima!", IF((H34-I34)&lt;1, "Atraso!", " ")), " ")</f>
        <v/>
      </c>
      <c r="O34" s="25" t="n">
        <v>32</v>
      </c>
      <c r="P34" s="4" t="n"/>
      <c r="Q34" s="4" t="n"/>
      <c r="R34" s="18" t="n"/>
    </row>
    <row r="35">
      <c r="A35" s="13" t="inlineStr">
        <is>
          <t>E</t>
        </is>
      </c>
      <c r="B35" s="13" t="n">
        <v>34</v>
      </c>
      <c r="C35" s="13" t="inlineStr">
        <is>
          <t>Comprar máquinas e equipamentos</t>
        </is>
      </c>
      <c r="D35" s="13" t="n">
        <v>33</v>
      </c>
      <c r="E35" s="13" t="inlineStr">
        <is>
          <t>A Fazer</t>
        </is>
      </c>
      <c r="F35" s="14" t="inlineStr">
        <is>
          <t>15-12-2023</t>
        </is>
      </c>
      <c r="G35" s="15" t="n">
        <v>5</v>
      </c>
      <c r="H35" s="14">
        <f>F35+G35</f>
        <v/>
      </c>
      <c r="I35" s="14" t="inlineStr"/>
      <c r="J35" s="14" t="n"/>
      <c r="K35" s="16">
        <f>IF(E35="Em Progresso", (I35-F35)/(H35-F35), IF(E35="Feito",1,0))</f>
        <v/>
      </c>
      <c r="L35" s="6">
        <f>SUMIFS($K:$K,$A:$A,$A35)/COUNTIFS($A:$A,$A35)</f>
        <v/>
      </c>
      <c r="M35" s="6">
        <f>IF($O35=0,"Liberado!",IF(_xlfn.XLOOKUP($O35,$B:$B,$E:$E)="Feito", "Liberado!", "Não liberado"))</f>
        <v/>
      </c>
      <c r="N35" s="6">
        <f>IFERROR(IF((H35-I35)=1,"Atenção! Data Próxima!", IF((H35-I35)&lt;1, "Atraso!", " ")), " ")</f>
        <v/>
      </c>
      <c r="O35" s="25" t="n">
        <v>33</v>
      </c>
      <c r="P35" s="4" t="n"/>
      <c r="Q35" s="4" t="n"/>
      <c r="R35" s="18" t="n"/>
    </row>
    <row r="36">
      <c r="A36" s="9" t="inlineStr">
        <is>
          <t>E</t>
        </is>
      </c>
      <c r="B36" s="9" t="n">
        <v>35</v>
      </c>
      <c r="C36" s="9" t="inlineStr">
        <is>
          <t>Instalar maquinas e equipamentos</t>
        </is>
      </c>
      <c r="D36" s="9" t="n">
        <v>34</v>
      </c>
      <c r="E36" s="9" t="inlineStr">
        <is>
          <t>A Fazer</t>
        </is>
      </c>
      <c r="F36" s="10" t="inlineStr">
        <is>
          <t>15-12-2023</t>
        </is>
      </c>
      <c r="G36" s="11" t="n">
        <v>4</v>
      </c>
      <c r="H36" s="10">
        <f>F36+G36</f>
        <v/>
      </c>
      <c r="I36" s="10" t="inlineStr"/>
      <c r="J36" s="10" t="n"/>
      <c r="K36" s="12">
        <f>IF(E36="Em Progresso", (I36-F36)/(H36-F36), IF(E36="Feito",1,0))</f>
        <v/>
      </c>
      <c r="L36" s="6">
        <f>SUMIFS($K:$K,$A:$A,$A36)/COUNTIFS($A:$A,$A36)</f>
        <v/>
      </c>
      <c r="M36" s="6">
        <f>IF($O36=0,"Liberado!",IF(_xlfn.XLOOKUP($O36,$B:$B,$E:$E)="Feito", "Liberado!", "Não liberado"))</f>
        <v/>
      </c>
      <c r="N36" s="6">
        <f>IFERROR(IF((H36-I36)=1,"Atenção! Data Próxima!", IF((H36-I36)&lt;1, "Atraso!", " ")), " ")</f>
        <v/>
      </c>
      <c r="O36" s="25" t="n">
        <v>34</v>
      </c>
      <c r="P36" s="4" t="n"/>
      <c r="Q36" s="4" t="n"/>
      <c r="R36" s="18" t="n"/>
    </row>
    <row r="37">
      <c r="A37" s="13" t="inlineStr">
        <is>
          <t>S1</t>
        </is>
      </c>
      <c r="B37" s="13" t="n">
        <v>36</v>
      </c>
      <c r="C37" s="13" t="inlineStr">
        <is>
          <t>Pesquisar empresas de seguranca</t>
        </is>
      </c>
      <c r="D37" s="13" t="n">
        <v>5</v>
      </c>
      <c r="E37" s="13" t="inlineStr">
        <is>
          <t>A Fazer</t>
        </is>
      </c>
      <c r="F37" s="14" t="inlineStr">
        <is>
          <t>15-12-2023</t>
        </is>
      </c>
      <c r="G37" s="15" t="n">
        <v>2</v>
      </c>
      <c r="H37" s="14">
        <f>F37+G37</f>
        <v/>
      </c>
      <c r="I37" s="14" t="inlineStr"/>
      <c r="J37" s="14" t="n"/>
      <c r="K37" s="16">
        <f>IF(E37="Em Progresso", (I37-F37)/(H37-F37), IF(E37="Feito",1,0))</f>
        <v/>
      </c>
      <c r="L37" s="6">
        <f>SUMIFS($K:$K,$A:$A,$A37)/COUNTIFS($A:$A,$A37)</f>
        <v/>
      </c>
      <c r="M37" s="6">
        <f>IF($O37=0,"Liberado!",IF(_xlfn.XLOOKUP($O37,$B:$B,$E:$E)="Feito", "Liberado!", "Não liberado"))</f>
        <v/>
      </c>
      <c r="N37" s="6">
        <f>IFERROR(IF((H37-I37)=1,"Atenção! Data Próxima!", IF((H37-I37)&lt;1, "Atraso!", " ")), " ")</f>
        <v/>
      </c>
      <c r="O37" s="25" t="n">
        <v>5</v>
      </c>
      <c r="P37" s="4" t="n"/>
      <c r="Q37" s="4" t="n"/>
      <c r="R37" s="18" t="n"/>
    </row>
    <row r="38">
      <c r="A38" s="9" t="inlineStr">
        <is>
          <t>S2</t>
        </is>
      </c>
      <c r="B38" s="9" t="n">
        <v>37</v>
      </c>
      <c r="C38" s="9" t="inlineStr">
        <is>
          <t>Verificar historico de qualidade</t>
        </is>
      </c>
      <c r="D38" s="9" t="n">
        <v>36</v>
      </c>
      <c r="E38" s="9" t="inlineStr">
        <is>
          <t>A Fazer</t>
        </is>
      </c>
      <c r="F38" s="10" t="inlineStr">
        <is>
          <t>15-12-2023</t>
        </is>
      </c>
      <c r="G38" s="11" t="n">
        <v>4</v>
      </c>
      <c r="H38" s="10">
        <f>F38+G38</f>
        <v/>
      </c>
      <c r="I38" s="10" t="inlineStr"/>
      <c r="J38" s="10" t="n"/>
      <c r="K38" s="12">
        <f>IF(E38="Em Progresso", (I38-F38)/(H38-F38), IF(E38="Feito",1,0))</f>
        <v/>
      </c>
      <c r="L38" s="6">
        <f>SUMIFS($K:$K,$A:$A,$A38)/COUNTIFS($A:$A,$A38)</f>
        <v/>
      </c>
      <c r="M38" s="6">
        <f>IF($O38=0,"Liberado!",IF(_xlfn.XLOOKUP($O38,$B:$B,$E:$E)="Feito", "Liberado!", "Não liberado"))</f>
        <v/>
      </c>
      <c r="N38" s="6">
        <f>IFERROR(IF((H38-I38)=1,"Atenção! Data Próxima!", IF((H38-I38)&lt;1, "Atraso!", " ")), " ")</f>
        <v/>
      </c>
      <c r="O38" s="25" t="n">
        <v>36</v>
      </c>
      <c r="P38" s="4" t="n"/>
      <c r="Q38" s="4" t="n"/>
      <c r="R38" s="18" t="n"/>
    </row>
    <row r="39">
      <c r="A39" s="13" t="inlineStr">
        <is>
          <t>S3</t>
        </is>
      </c>
      <c r="B39" s="13" t="n">
        <v>38</v>
      </c>
      <c r="C39" s="13" t="inlineStr">
        <is>
          <t>Cotar valores dos serviços de segurança</t>
        </is>
      </c>
      <c r="D39" s="13" t="n">
        <v>37</v>
      </c>
      <c r="E39" s="13" t="inlineStr">
        <is>
          <t>A Fazer</t>
        </is>
      </c>
      <c r="F39" s="14" t="inlineStr">
        <is>
          <t>15-12-2023</t>
        </is>
      </c>
      <c r="G39" s="15" t="n">
        <v>5</v>
      </c>
      <c r="H39" s="14">
        <f>F39+G39</f>
        <v/>
      </c>
      <c r="I39" s="14" t="inlineStr"/>
      <c r="J39" s="14" t="n"/>
      <c r="K39" s="16">
        <f>IF(E39="Em Progresso", (I39-F39)/(H39-F39), IF(E39="Feito",1,0))</f>
        <v/>
      </c>
      <c r="L39" s="6">
        <f>SUMIFS($K:$K,$A:$A,$A39)/COUNTIFS($A:$A,$A39)</f>
        <v/>
      </c>
      <c r="M39" s="6">
        <f>IF($O39=0,"Liberado!",IF(_xlfn.XLOOKUP($O39,$B:$B,$E:$E)="Feito", "Liberado!", "Não liberado"))</f>
        <v/>
      </c>
      <c r="N39" s="6">
        <f>IFERROR(IF((H39-I39)=1,"Atenção! Data Próxima!", IF((H39-I39)&lt;1, "Atraso!", " ")), " ")</f>
        <v/>
      </c>
      <c r="O39" s="25" t="n">
        <v>37</v>
      </c>
      <c r="P39" s="4" t="n"/>
      <c r="Q39" s="4" t="n"/>
      <c r="R39" s="18" t="n"/>
    </row>
    <row r="40">
      <c r="A40" s="9" t="inlineStr">
        <is>
          <t>S4</t>
        </is>
      </c>
      <c r="B40" s="9" t="n">
        <v>39</v>
      </c>
      <c r="C40" s="9" t="inlineStr">
        <is>
          <t>Negociar valores</t>
        </is>
      </c>
      <c r="D40" s="9" t="n">
        <v>38</v>
      </c>
      <c r="E40" s="9" t="inlineStr">
        <is>
          <t>A Fazer</t>
        </is>
      </c>
      <c r="F40" s="10" t="inlineStr">
        <is>
          <t>15-12-2023</t>
        </is>
      </c>
      <c r="G40" s="11" t="n">
        <v>4</v>
      </c>
      <c r="H40" s="10">
        <f>F40+G40</f>
        <v/>
      </c>
      <c r="I40" s="10" t="inlineStr"/>
      <c r="J40" s="10" t="n"/>
      <c r="K40" s="12">
        <f>IF(E40="Em Progresso", (I40-F40)/(H40-F40), IF(E40="Feito",1,0))</f>
        <v/>
      </c>
      <c r="L40" s="6">
        <f>SUMIFS($K:$K,$A:$A,$A40)/COUNTIFS($A:$A,$A40)</f>
        <v/>
      </c>
      <c r="M40" s="6">
        <f>IF($O40=0,"Liberado!",IF(_xlfn.XLOOKUP($O40,$B:$B,$E:$E)="Feito", "Liberado!", "Não liberado"))</f>
        <v/>
      </c>
      <c r="N40" s="6">
        <f>IFERROR(IF((H40-I40)=1,"Atenção! Data Próxima!", IF((H40-I40)&lt;1, "Atraso!", " ")), " ")</f>
        <v/>
      </c>
      <c r="O40" s="25" t="n">
        <v>38</v>
      </c>
      <c r="P40" s="4" t="n"/>
      <c r="Q40" s="4" t="n"/>
      <c r="R40" s="18" t="n"/>
    </row>
    <row r="41">
      <c r="A41" s="13" t="inlineStr">
        <is>
          <t>S5</t>
        </is>
      </c>
      <c r="B41" s="13" t="n">
        <v>40</v>
      </c>
      <c r="C41" s="13" t="inlineStr">
        <is>
          <t>Definir empresa de segurança</t>
        </is>
      </c>
      <c r="D41" s="13" t="n">
        <v>39</v>
      </c>
      <c r="E41" s="13" t="inlineStr">
        <is>
          <t>A Fazer</t>
        </is>
      </c>
      <c r="F41" s="14" t="inlineStr">
        <is>
          <t>15-12-2023</t>
        </is>
      </c>
      <c r="G41" s="15" t="n">
        <v>3</v>
      </c>
      <c r="H41" s="14">
        <f>F41+G41</f>
        <v/>
      </c>
      <c r="I41" s="14" t="inlineStr"/>
      <c r="J41" s="14" t="n"/>
      <c r="K41" s="16">
        <f>IF(E41="Em Progresso", (I41-F41)/(H41-F41), IF(E41="Feito",1,0))</f>
        <v/>
      </c>
      <c r="L41" s="6">
        <f>SUMIFS($K:$K,$A:$A,$A41)/COUNTIFS($A:$A,$A41)</f>
        <v/>
      </c>
      <c r="M41" s="6">
        <f>IF($O41=0,"Liberado!",IF(_xlfn.XLOOKUP($O41,$B:$B,$E:$E)="Feito", "Liberado!", "Não liberado"))</f>
        <v/>
      </c>
      <c r="N41" s="6">
        <f>IFERROR(IF((H41-I41)=1,"Atenção! Data Próxima!", IF((H41-I41)&lt;1, "Atraso!", " ")), " ")</f>
        <v/>
      </c>
      <c r="O41" s="25" t="n">
        <v>39</v>
      </c>
      <c r="P41" s="4" t="n"/>
      <c r="Q41" s="4" t="n"/>
      <c r="R41" s="18" t="n"/>
    </row>
    <row r="42">
      <c r="A42" s="9" t="inlineStr">
        <is>
          <t>S6</t>
        </is>
      </c>
      <c r="B42" s="9" t="n">
        <v>41</v>
      </c>
      <c r="C42" s="9" t="inlineStr">
        <is>
          <t>Instalar sistema de segurança</t>
        </is>
      </c>
      <c r="D42" s="9" t="n">
        <v>40</v>
      </c>
      <c r="E42" s="9" t="inlineStr">
        <is>
          <t>A Fazer</t>
        </is>
      </c>
      <c r="F42" s="10" t="inlineStr">
        <is>
          <t>15-12-2023</t>
        </is>
      </c>
      <c r="G42" s="11" t="n">
        <v>5</v>
      </c>
      <c r="H42" s="10">
        <f>F42+G42</f>
        <v/>
      </c>
      <c r="I42" s="10" t="inlineStr"/>
      <c r="J42" s="10" t="n"/>
      <c r="K42" s="12">
        <f>IF(E42="Em Progresso", (I42-F42)/(H42-F42), IF(E42="Feito",1,0))</f>
        <v/>
      </c>
      <c r="L42" s="6">
        <f>SUMIFS($K:$K,$A:$A,$A42)/COUNTIFS($A:$A,$A42)</f>
        <v/>
      </c>
      <c r="M42" s="6">
        <f>IF($O42=0,"Liberado!",IF(_xlfn.XLOOKUP($O42,$B:$B,$E:$E)="Feito", "Liberado!", "Não liberado"))</f>
        <v/>
      </c>
      <c r="N42" s="6">
        <f>IFERROR(IF((H42-I42)=1,"Atenção! Data Próxima!", IF((H42-I42)&lt;1, "Atraso!", " ")), " ")</f>
        <v/>
      </c>
      <c r="O42" s="25" t="n">
        <v>40</v>
      </c>
      <c r="P42" s="4" t="n"/>
      <c r="Q42" s="4" t="n"/>
      <c r="R42" s="18" t="n"/>
    </row>
    <row r="43">
      <c r="A43" s="13" t="inlineStr">
        <is>
          <t>C1</t>
        </is>
      </c>
      <c r="B43" s="13" t="n">
        <v>42</v>
      </c>
      <c r="C43" s="13" t="inlineStr">
        <is>
          <t>Definir quantidade de vagas</t>
        </is>
      </c>
      <c r="D43" s="13" t="n">
        <v>58</v>
      </c>
      <c r="E43" s="13" t="inlineStr">
        <is>
          <t>Feito</t>
        </is>
      </c>
      <c r="F43" s="14" t="inlineStr">
        <is>
          <t>15-12-2023</t>
        </is>
      </c>
      <c r="G43" s="15" t="n">
        <v>3</v>
      </c>
      <c r="H43" s="14">
        <f>F43+G43</f>
        <v/>
      </c>
      <c r="I43" s="14" t="n"/>
      <c r="J43" s="14" t="n"/>
      <c r="K43" s="16">
        <f>IF(E43="Em Progresso", (I43-F43)/(H43-F43), IF(E43="Feito",1,0))</f>
        <v/>
      </c>
      <c r="L43" s="6">
        <f>SUMIFS($K:$K,$A:$A,$A43)/COUNTIFS($A:$A,$A43)</f>
        <v/>
      </c>
      <c r="M43" s="6">
        <f>IF($O43=0,"Liberado!",IF(_xlfn.XLOOKUP($O43,$B:$B,$E:$E)="Feito", "Liberado!", "Não liberado"))</f>
        <v/>
      </c>
      <c r="N43" s="6">
        <f>IFERROR(IF((H43-I43)=1,"Atenção! Data Próxima!", IF((H43-I43)&lt;1, "Atraso!", " ")), " ")</f>
        <v/>
      </c>
      <c r="O43" s="25" t="n">
        <v>58</v>
      </c>
      <c r="P43" s="4" t="n"/>
      <c r="Q43" s="4" t="n"/>
      <c r="R43" s="18" t="n"/>
    </row>
    <row r="44">
      <c r="A44" s="9" t="inlineStr">
        <is>
          <t>C2</t>
        </is>
      </c>
      <c r="B44" s="9" t="n">
        <v>43</v>
      </c>
      <c r="C44" s="9" t="inlineStr">
        <is>
          <t>Identificar habilidades necessarias</t>
        </is>
      </c>
      <c r="D44" s="9" t="n">
        <v>16</v>
      </c>
      <c r="E44" s="9" t="inlineStr">
        <is>
          <t>Feito</t>
        </is>
      </c>
      <c r="F44" s="10" t="inlineStr">
        <is>
          <t>15-12-2023</t>
        </is>
      </c>
      <c r="G44" s="11" t="n">
        <v>5</v>
      </c>
      <c r="H44" s="10">
        <f>F44+G44</f>
        <v/>
      </c>
      <c r="I44" s="10" t="n"/>
      <c r="J44" s="10" t="n"/>
      <c r="K44" s="12">
        <f>IF(E44="Em Progresso", (I44-F44)/(H44-F44), IF(E44="Feito",1,0))</f>
        <v/>
      </c>
      <c r="L44" s="6">
        <f>SUMIFS($K:$K,$A:$A,$A44)/COUNTIFS($A:$A,$A44)</f>
        <v/>
      </c>
      <c r="M44" s="6">
        <f>IF($O44=0,"Liberado!",IF(_xlfn.XLOOKUP($O44,$B:$B,$E:$E)="Feito", "Liberado!", "Não liberado"))</f>
        <v/>
      </c>
      <c r="N44" s="6">
        <f>IFERROR(IF((H44-I44)=1,"Atenção! Data Próxima!", IF((H44-I44)&lt;1, "Atraso!", " ")), " ")</f>
        <v/>
      </c>
      <c r="O44" s="25" t="n">
        <v>16</v>
      </c>
      <c r="P44" s="4" t="n"/>
      <c r="Q44" s="4" t="n"/>
      <c r="R44" s="18" t="n"/>
    </row>
    <row r="45">
      <c r="A45" s="13" t="inlineStr">
        <is>
          <t>C4</t>
        </is>
      </c>
      <c r="B45" s="13" t="n">
        <v>44</v>
      </c>
      <c r="C45" s="13" t="inlineStr">
        <is>
          <t>Estabelecer processo de recrutamento</t>
        </is>
      </c>
      <c r="D45" s="13" t="n">
        <v>45</v>
      </c>
      <c r="E45" s="13" t="inlineStr">
        <is>
          <t>A Fazer</t>
        </is>
      </c>
      <c r="F45" s="14" t="inlineStr">
        <is>
          <t>15-12-2023</t>
        </is>
      </c>
      <c r="G45" s="15" t="n">
        <v>5</v>
      </c>
      <c r="H45" s="14">
        <f>F45+G45</f>
        <v/>
      </c>
      <c r="I45" s="14" t="inlineStr"/>
      <c r="J45" s="14" t="n"/>
      <c r="K45" s="16">
        <f>IF(E45="Em Progresso", (I45-F45)/(H45-F45), IF(E45="Feito",1,0))</f>
        <v/>
      </c>
      <c r="L45" s="6">
        <f>SUMIFS($K:$K,$A:$A,$A45)/COUNTIFS($A:$A,$A45)</f>
        <v/>
      </c>
      <c r="M45" s="6">
        <f>IF($O45=0,"Liberado!",IF(_xlfn.XLOOKUP($O45,$B:$B,$E:$E)="Feito", "Liberado!", "Não liberado"))</f>
        <v/>
      </c>
      <c r="N45" s="6">
        <f>IFERROR(IF((H45-I45)=1,"Atenção! Data Próxima!", IF((H45-I45)&lt;1, "Atraso!", " ")), " ")</f>
        <v/>
      </c>
      <c r="O45" s="25" t="n">
        <v>45</v>
      </c>
      <c r="P45" s="4" t="n"/>
      <c r="Q45" s="4" t="n"/>
      <c r="R45" s="18" t="n"/>
    </row>
    <row r="46">
      <c r="A46" s="9" t="inlineStr">
        <is>
          <t>C5</t>
        </is>
      </c>
      <c r="B46" s="9" t="n">
        <v>45</v>
      </c>
      <c r="C46" s="9" t="inlineStr">
        <is>
          <t>Definir escopo das vagas</t>
        </is>
      </c>
      <c r="D46" s="9" t="n">
        <v>43</v>
      </c>
      <c r="E46" s="9" t="inlineStr">
        <is>
          <t>Em Progresso</t>
        </is>
      </c>
      <c r="F46" s="10" t="inlineStr">
        <is>
          <t>15-12-2023</t>
        </is>
      </c>
      <c r="G46" s="11" t="n">
        <v>4</v>
      </c>
      <c r="H46" s="10">
        <f>F46+G46</f>
        <v/>
      </c>
      <c r="I46" s="10" t="n">
        <v>45326</v>
      </c>
      <c r="J46" s="10" t="n"/>
      <c r="K46" s="12">
        <f>IF(E46="Em Progresso", (I46-F46)/(H46-F46), IF(E46="Feito",1,0))</f>
        <v/>
      </c>
      <c r="L46" s="6">
        <f>SUMIFS($K:$K,$A:$A,$A46)/COUNTIFS($A:$A,$A46)</f>
        <v/>
      </c>
      <c r="M46" s="6">
        <f>IF($O46=0,"Liberado!",IF(_xlfn.XLOOKUP($O46,$B:$B,$E:$E)="Feito", "Liberado!", "Não liberado"))</f>
        <v/>
      </c>
      <c r="N46" s="6">
        <f>IFERROR(IF((H46-I46)=1,"Atenção! Data Próxima!", IF((H46-I46)&lt;1, "Atraso!", " ")), " ")</f>
        <v/>
      </c>
      <c r="O46" s="25" t="n">
        <v>43</v>
      </c>
      <c r="P46" s="4" t="n"/>
      <c r="Q46" s="4" t="n"/>
      <c r="R46" s="18" t="n"/>
    </row>
    <row r="47">
      <c r="A47" s="13" t="inlineStr">
        <is>
          <t>C6</t>
        </is>
      </c>
      <c r="B47" s="13" t="n">
        <v>46</v>
      </c>
      <c r="C47" s="13" t="inlineStr">
        <is>
          <t>Divulgar vagas</t>
        </is>
      </c>
      <c r="D47" s="13" t="n">
        <v>44</v>
      </c>
      <c r="E47" s="13" t="inlineStr">
        <is>
          <t>A Fazer</t>
        </is>
      </c>
      <c r="F47" s="14" t="inlineStr">
        <is>
          <t>15-12-2023</t>
        </is>
      </c>
      <c r="G47" s="15" t="n">
        <v>5</v>
      </c>
      <c r="H47" s="14">
        <f>F47+G47</f>
        <v/>
      </c>
      <c r="I47" s="14" t="inlineStr"/>
      <c r="J47" s="14" t="n"/>
      <c r="K47" s="16">
        <f>IF(E47="Em Progresso", (I47-F47)/(H47-F47), IF(E47="Feito",1,0))</f>
        <v/>
      </c>
      <c r="L47" s="6">
        <f>SUMIFS($K:$K,$A:$A,$A47)/COUNTIFS($A:$A,$A47)</f>
        <v/>
      </c>
      <c r="M47" s="6">
        <f>IF($O47=0,"Liberado!",IF(_xlfn.XLOOKUP($O47,$B:$B,$E:$E)="Feito", "Liberado!", "Não liberado"))</f>
        <v/>
      </c>
      <c r="N47" s="6">
        <f>IFERROR(IF((H47-I47)=1,"Atenção! Data Próxima!", IF((H47-I47)&lt;1, "Atraso!", " ")), " ")</f>
        <v/>
      </c>
      <c r="O47" s="25" t="n">
        <v>44</v>
      </c>
      <c r="P47" s="4" t="n"/>
      <c r="Q47" s="4" t="n"/>
      <c r="R47" s="18" t="n"/>
    </row>
    <row r="48">
      <c r="A48" s="9" t="inlineStr">
        <is>
          <t>C7</t>
        </is>
      </c>
      <c r="B48" s="9" t="n">
        <v>47</v>
      </c>
      <c r="C48" s="9" t="inlineStr">
        <is>
          <t>Realização do processo seletivo</t>
        </is>
      </c>
      <c r="D48" s="9" t="n">
        <v>46</v>
      </c>
      <c r="E48" s="9" t="inlineStr">
        <is>
          <t>A Fazer</t>
        </is>
      </c>
      <c r="F48" s="10" t="inlineStr">
        <is>
          <t>15-12-2023</t>
        </is>
      </c>
      <c r="G48" s="11" t="n">
        <v>3</v>
      </c>
      <c r="H48" s="10">
        <f>F48+G48</f>
        <v/>
      </c>
      <c r="I48" s="10" t="inlineStr"/>
      <c r="J48" s="10" t="n"/>
      <c r="K48" s="12">
        <f>IF(E48="Em Progresso", (I48-F48)/(H48-F48), IF(E48="Feito",1,0))</f>
        <v/>
      </c>
      <c r="L48" s="6">
        <f>SUMIFS($K:$K,$A:$A,$A48)/COUNTIFS($A:$A,$A48)</f>
        <v/>
      </c>
      <c r="M48" s="6">
        <f>IF($O48=0,"Liberado!",IF(_xlfn.XLOOKUP($O48,$B:$B,$E:$E)="Feito", "Liberado!", "Não liberado"))</f>
        <v/>
      </c>
      <c r="N48" s="6">
        <f>IFERROR(IF((H48-I48)=1,"Atenção! Data Próxima!", IF((H48-I48)&lt;1, "Atraso!", " ")), " ")</f>
        <v/>
      </c>
      <c r="O48" s="25" t="n">
        <v>46</v>
      </c>
      <c r="P48" s="4" t="n"/>
      <c r="Q48" s="4" t="n"/>
      <c r="R48" s="18" t="n"/>
    </row>
    <row r="49">
      <c r="A49" s="13" t="inlineStr">
        <is>
          <t>C8</t>
        </is>
      </c>
      <c r="B49" s="13" t="n">
        <v>48</v>
      </c>
      <c r="C49" s="13" t="inlineStr">
        <is>
          <t>Contratar equipe</t>
        </is>
      </c>
      <c r="D49" s="13" t="n">
        <v>47</v>
      </c>
      <c r="E49" s="13" t="inlineStr">
        <is>
          <t>A Fazer</t>
        </is>
      </c>
      <c r="F49" s="14" t="inlineStr">
        <is>
          <t>15-12-2023</t>
        </is>
      </c>
      <c r="G49" s="15" t="n">
        <v>4</v>
      </c>
      <c r="H49" s="14">
        <f>F49+G49</f>
        <v/>
      </c>
      <c r="I49" s="14" t="inlineStr"/>
      <c r="J49" s="14" t="n"/>
      <c r="K49" s="16">
        <f>IF(E49="Em Progresso", (I49-F49)/(H49-F49), IF(E49="Feito",1,0))</f>
        <v/>
      </c>
      <c r="L49" s="6">
        <f>SUMIFS($K:$K,$A:$A,$A49)/COUNTIFS($A:$A,$A49)</f>
        <v/>
      </c>
      <c r="M49" s="6">
        <f>IF($O49=0,"Liberado!",IF(_xlfn.XLOOKUP($O49,$B:$B,$E:$E)="Feito", "Liberado!", "Não liberado"))</f>
        <v/>
      </c>
      <c r="N49" s="6">
        <f>IFERROR(IF((H49-I49)=1,"Atenção! Data Próxima!", IF((H49-I49)&lt;1, "Atraso!", " ")), " ")</f>
        <v/>
      </c>
      <c r="O49" s="25" t="n">
        <v>47</v>
      </c>
      <c r="P49" s="4" t="n"/>
      <c r="Q49" s="4" t="n"/>
      <c r="R49" s="18" t="n"/>
    </row>
    <row r="50">
      <c r="A50" s="9" t="inlineStr">
        <is>
          <t>T1</t>
        </is>
      </c>
      <c r="B50" s="9" t="n">
        <v>49</v>
      </c>
      <c r="C50" s="9" t="inlineStr">
        <is>
          <t>Implementar cultura organizacional</t>
        </is>
      </c>
      <c r="D50" s="9" t="n">
        <v>48</v>
      </c>
      <c r="E50" s="9" t="inlineStr">
        <is>
          <t>A Fazer</t>
        </is>
      </c>
      <c r="F50" s="10" t="inlineStr">
        <is>
          <t>15-12-2023</t>
        </is>
      </c>
      <c r="G50" s="11" t="n">
        <v>5</v>
      </c>
      <c r="H50" s="10">
        <f>F50+G50</f>
        <v/>
      </c>
      <c r="I50" s="10" t="inlineStr"/>
      <c r="J50" s="10" t="n"/>
      <c r="K50" s="12">
        <f>IF(E50="Em Progresso", (I50-F50)/(H50-F50), IF(E50="Feito",1,0))</f>
        <v/>
      </c>
      <c r="L50" s="6">
        <f>SUMIFS($K:$K,$A:$A,$A50)/COUNTIFS($A:$A,$A50)</f>
        <v/>
      </c>
      <c r="M50" s="6">
        <f>IF($O50=0,"Liberado!",IF(_xlfn.XLOOKUP($O50,$B:$B,$E:$E)="Feito", "Liberado!", "Não liberado"))</f>
        <v/>
      </c>
      <c r="N50" s="6">
        <f>IFERROR(IF((H50-I50)=1,"Atenção! Data Próxima!", IF((H50-I50)&lt;1, "Atraso!", " ")), " ")</f>
        <v/>
      </c>
      <c r="O50" s="25" t="n">
        <v>48</v>
      </c>
      <c r="P50" s="4" t="n"/>
      <c r="Q50" s="4" t="n"/>
      <c r="R50" s="18" t="n"/>
    </row>
    <row r="51">
      <c r="A51" s="13" t="inlineStr">
        <is>
          <t>T2</t>
        </is>
      </c>
      <c r="B51" s="13" t="n">
        <v>50</v>
      </c>
      <c r="C51" s="13" t="inlineStr">
        <is>
          <t>Alocar funcionarios</t>
        </is>
      </c>
      <c r="D51" s="13" t="n">
        <v>49</v>
      </c>
      <c r="E51" s="13" t="inlineStr">
        <is>
          <t>A Fazer</t>
        </is>
      </c>
      <c r="F51" s="14" t="inlineStr">
        <is>
          <t>15-12-2023</t>
        </is>
      </c>
      <c r="G51" s="15" t="n">
        <v>4</v>
      </c>
      <c r="H51" s="14">
        <f>F51+G51</f>
        <v/>
      </c>
      <c r="I51" s="14" t="inlineStr"/>
      <c r="J51" s="14" t="n"/>
      <c r="K51" s="16">
        <f>IF(E51="Em Progresso", (I51-F51)/(H51-F51), IF(E51="Feito",1,0))</f>
        <v/>
      </c>
      <c r="L51" s="6">
        <f>SUMIFS($K:$K,$A:$A,$A51)/COUNTIFS($A:$A,$A51)</f>
        <v/>
      </c>
      <c r="M51" s="6">
        <f>IF($O51=0,"Liberado!",IF(_xlfn.XLOOKUP($O51,$B:$B,$E:$E)="Feito", "Liberado!", "Não liberado"))</f>
        <v/>
      </c>
      <c r="N51" s="6">
        <f>IFERROR(IF((H51-I51)=1,"Atenção! Data Próxima!", IF((H51-I51)&lt;1, "Atraso!", " ")), " ")</f>
        <v/>
      </c>
      <c r="O51" s="25" t="n">
        <v>49</v>
      </c>
      <c r="P51" s="4" t="n"/>
      <c r="Q51" s="4" t="n"/>
      <c r="R51" s="18" t="n"/>
    </row>
    <row r="52">
      <c r="A52" s="9" t="inlineStr">
        <is>
          <t>T3</t>
        </is>
      </c>
      <c r="B52" s="9" t="n">
        <v>51</v>
      </c>
      <c r="C52" s="9" t="inlineStr">
        <is>
          <t>Treinar equipes</t>
        </is>
      </c>
      <c r="D52" s="9" t="n">
        <v>52</v>
      </c>
      <c r="E52" s="9" t="inlineStr">
        <is>
          <t>A Fazer</t>
        </is>
      </c>
      <c r="F52" s="10" t="inlineStr">
        <is>
          <t>15-12-2023</t>
        </is>
      </c>
      <c r="G52" s="11" t="n">
        <v>2</v>
      </c>
      <c r="H52" s="10">
        <f>F52+G52</f>
        <v/>
      </c>
      <c r="I52" s="10" t="inlineStr"/>
      <c r="J52" s="10" t="n"/>
      <c r="K52" s="12">
        <f>IF(E52="Em Progresso", (I52-F52)/(H52-F52), IF(E52="Feito",1,0))</f>
        <v/>
      </c>
      <c r="L52" s="6">
        <f>SUMIFS($K:$K,$A:$A,$A52)/COUNTIFS($A:$A,$A52)</f>
        <v/>
      </c>
      <c r="M52" s="6">
        <f>IF($O52=0,"Liberado!",IF(_xlfn.XLOOKUP($O52,$B:$B,$E:$E)="Feito", "Liberado!", "Não liberado"))</f>
        <v/>
      </c>
      <c r="N52" s="6">
        <f>IFERROR(IF((H52-I52)=1,"Atenção! Data Próxima!", IF((H52-I52)&lt;1, "Atraso!", " ")), " ")</f>
        <v/>
      </c>
      <c r="O52" s="25" t="n">
        <v>52</v>
      </c>
      <c r="P52" s="4" t="n"/>
      <c r="Q52" s="4" t="n"/>
      <c r="R52" s="18" t="n"/>
    </row>
    <row r="53">
      <c r="A53" s="13" t="inlineStr">
        <is>
          <t>T4</t>
        </is>
      </c>
      <c r="B53" s="13" t="n">
        <v>52</v>
      </c>
      <c r="C53" s="13" t="inlineStr">
        <is>
          <t>Definir metas e objetivos</t>
        </is>
      </c>
      <c r="D53" s="13" t="n">
        <v>44</v>
      </c>
      <c r="E53" s="13" t="inlineStr">
        <is>
          <t>A Fazer</t>
        </is>
      </c>
      <c r="F53" s="14" t="inlineStr">
        <is>
          <t>15-12-2023</t>
        </is>
      </c>
      <c r="G53" s="15" t="n">
        <v>4</v>
      </c>
      <c r="H53" s="14">
        <f>F53+G53</f>
        <v/>
      </c>
      <c r="I53" s="14" t="inlineStr"/>
      <c r="J53" s="14" t="n"/>
      <c r="K53" s="16">
        <f>IF(E53="Em Progresso", (I53-F53)/(H53-F53), IF(E53="Feito",1,0))</f>
        <v/>
      </c>
      <c r="L53" s="6">
        <f>SUMIFS($K:$K,$A:$A,$A53)/COUNTIFS($A:$A,$A53)</f>
        <v/>
      </c>
      <c r="M53" s="6">
        <f>IF($O53=0,"Liberado!",IF(_xlfn.XLOOKUP($O53,$B:$B,$E:$E)="Feito", "Liberado!", "Não liberado"))</f>
        <v/>
      </c>
      <c r="N53" s="6">
        <f>IFERROR(IF((H53-I53)=1,"Atenção! Data Próxima!", IF((H53-I53)&lt;1, "Atraso!", " ")), " ")</f>
        <v/>
      </c>
      <c r="O53" s="25" t="n">
        <v>44</v>
      </c>
      <c r="P53" s="4" t="n"/>
      <c r="Q53" s="4" t="n"/>
      <c r="R53" s="18" t="n"/>
    </row>
    <row r="54">
      <c r="A54" s="9" t="inlineStr">
        <is>
          <t>T5</t>
        </is>
      </c>
      <c r="B54" s="9" t="n">
        <v>53</v>
      </c>
      <c r="C54" s="9" t="inlineStr">
        <is>
          <t>Estabelecer métricas de avaliação de desempenho</t>
        </is>
      </c>
      <c r="D54" s="9" t="n">
        <v>52</v>
      </c>
      <c r="E54" s="9" t="inlineStr">
        <is>
          <t>A Fazer</t>
        </is>
      </c>
      <c r="F54" s="10" t="inlineStr">
        <is>
          <t>15-12-2023</t>
        </is>
      </c>
      <c r="G54" s="11" t="n">
        <v>2</v>
      </c>
      <c r="H54" s="10">
        <f>F54+G54</f>
        <v/>
      </c>
      <c r="I54" s="10" t="inlineStr"/>
      <c r="J54" s="10" t="n"/>
      <c r="K54" s="12">
        <f>IF(E54="Em Progresso", (I54-F54)/(H54-F54), IF(E54="Feito",1,0))</f>
        <v/>
      </c>
      <c r="L54" s="6">
        <f>SUMIFS($K:$K,$A:$A,$A54)/COUNTIFS($A:$A,$A54)</f>
        <v/>
      </c>
      <c r="M54" s="6">
        <f>IF($O54=0,"Liberado!",IF(_xlfn.XLOOKUP($O54,$B:$B,$E:$E)="Feito", "Liberado!", "Não liberado"))</f>
        <v/>
      </c>
      <c r="N54" s="6">
        <f>IFERROR(IF((H54-I54)=1,"Atenção! Data Próxima!", IF((H54-I54)&lt;1, "Atraso!", " ")), " ")</f>
        <v/>
      </c>
      <c r="O54" s="25" t="n">
        <v>52</v>
      </c>
      <c r="P54" s="4" t="n"/>
      <c r="Q54" s="4" t="n"/>
      <c r="R54" s="18" t="n"/>
    </row>
    <row r="55">
      <c r="A55" s="13" t="inlineStr">
        <is>
          <t>T6</t>
        </is>
      </c>
      <c r="B55" s="13" t="n">
        <v>54</v>
      </c>
      <c r="C55" s="13" t="inlineStr">
        <is>
          <t>Gerenciar e acompanhar os times</t>
        </is>
      </c>
      <c r="D55" s="13" t="n">
        <v>52</v>
      </c>
      <c r="E55" s="13" t="inlineStr">
        <is>
          <t>A Fazer</t>
        </is>
      </c>
      <c r="F55" s="14" t="inlineStr">
        <is>
          <t>15-12-2023</t>
        </is>
      </c>
      <c r="G55" s="15" t="n">
        <v>4</v>
      </c>
      <c r="H55" s="14">
        <f>F55+G55</f>
        <v/>
      </c>
      <c r="I55" s="14" t="inlineStr"/>
      <c r="J55" s="14" t="n"/>
      <c r="K55" s="16">
        <f>IF(E55="Em Progresso", (I55-F55)/(H55-F55), IF(E55="Feito",1,0))</f>
        <v/>
      </c>
      <c r="L55" s="6">
        <f>SUMIFS($K:$K,$A:$A,$A55)/COUNTIFS($A:$A,$A55)</f>
        <v/>
      </c>
      <c r="M55" s="6">
        <f>IF($O55=0,"Liberado!",IF(_xlfn.XLOOKUP($O55,$B:$B,$E:$E)="Feito", "Liberado!", "Não liberado"))</f>
        <v/>
      </c>
      <c r="N55" s="6">
        <f>IFERROR(IF((H55-I55)=1,"Atenção! Data Próxima!", IF((H55-I55)&lt;1, "Atraso!", " ")), " ")</f>
        <v/>
      </c>
      <c r="O55" s="25" t="n">
        <v>52</v>
      </c>
      <c r="P55" s="4" t="n"/>
      <c r="Q55" s="4" t="n"/>
      <c r="R55" s="18" t="n"/>
    </row>
    <row r="56">
      <c r="A56" s="9" t="inlineStr">
        <is>
          <t>M1</t>
        </is>
      </c>
      <c r="B56" s="9" t="n">
        <v>55</v>
      </c>
      <c r="C56" s="9" t="inlineStr">
        <is>
          <t>Definir Público alvo</t>
        </is>
      </c>
      <c r="D56" s="9" t="n">
        <v>56</v>
      </c>
      <c r="E56" s="9" t="inlineStr">
        <is>
          <t>Feito</t>
        </is>
      </c>
      <c r="F56" s="10" t="inlineStr">
        <is>
          <t>15-12-2023</t>
        </is>
      </c>
      <c r="G56" s="11" t="n">
        <v>4</v>
      </c>
      <c r="H56" s="10">
        <f>F56+G56</f>
        <v/>
      </c>
      <c r="I56" s="10" t="n">
        <v>44935</v>
      </c>
      <c r="J56" s="10" t="n"/>
      <c r="K56" s="12">
        <f>IF(E56="Em Progresso", (I56-F56)/(H56-F56), IF(E56="Feito",1,0))</f>
        <v/>
      </c>
      <c r="L56" s="6">
        <f>SUMIFS($K:$K,$A:$A,$A56)/COUNTIFS($A:$A,$A56)</f>
        <v/>
      </c>
      <c r="M56" s="6">
        <f>IF($O56=0,"Liberado!",IF(_xlfn.XLOOKUP($O56,$B:$B,$E:$E)="Feito", "Liberado!", "Não liberado"))</f>
        <v/>
      </c>
      <c r="N56" s="6">
        <f>IFERROR(IF((H56-I56)=1,"Atenção! Data Próxima!", IF((H56-I56)&lt;1, "Atraso!", " ")), " ")</f>
        <v/>
      </c>
      <c r="O56" s="25" t="n">
        <v>56</v>
      </c>
      <c r="P56" s="4" t="n"/>
      <c r="Q56" s="4" t="n"/>
      <c r="R56" s="18" t="n"/>
    </row>
    <row r="57">
      <c r="A57" s="13" t="inlineStr">
        <is>
          <t>M2</t>
        </is>
      </c>
      <c r="B57" s="13" t="n">
        <v>56</v>
      </c>
      <c r="C57" s="13" t="inlineStr">
        <is>
          <t>Iniciar pesquisa de mercado</t>
        </is>
      </c>
      <c r="D57" s="13" t="n">
        <v>53</v>
      </c>
      <c r="E57" s="13" t="inlineStr">
        <is>
          <t>Feito</t>
        </is>
      </c>
      <c r="F57" s="14" t="inlineStr">
        <is>
          <t>15-12-2023</t>
        </is>
      </c>
      <c r="G57" s="15" t="n">
        <v>2</v>
      </c>
      <c r="H57" s="14">
        <f>F57+G57</f>
        <v/>
      </c>
      <c r="I57" s="14" t="n">
        <v>44934</v>
      </c>
      <c r="J57" s="14" t="n"/>
      <c r="K57" s="16">
        <f>IF(E57="Em Progresso", (I57-F57)/(H57-F57), IF(E57="Feito",1,0))</f>
        <v/>
      </c>
      <c r="L57" s="6">
        <f>SUMIFS($K:$K,$A:$A,$A57)/COUNTIFS($A:$A,$A57)</f>
        <v/>
      </c>
      <c r="M57" s="6">
        <f>IF($O57=0,"Liberado!",IF(_xlfn.XLOOKUP($O57,$B:$B,$E:$E)="Feito", "Liberado!", "Não liberado"))</f>
        <v/>
      </c>
      <c r="N57" s="6">
        <f>IFERROR(IF((H57-I57)=1,"Atenção! Data Próxima!", IF((H57-I57)&lt;1, "Atraso!", " ")), " ")</f>
        <v/>
      </c>
      <c r="O57" s="25" t="n">
        <v>53</v>
      </c>
      <c r="P57" s="4" t="n"/>
      <c r="Q57" s="4" t="n"/>
      <c r="R57" s="18" t="n"/>
    </row>
    <row r="58">
      <c r="A58" s="9" t="inlineStr">
        <is>
          <t>M3</t>
        </is>
      </c>
      <c r="B58" s="9" t="n">
        <v>57</v>
      </c>
      <c r="C58" s="9" t="inlineStr">
        <is>
          <t>Criar identidade visual</t>
        </is>
      </c>
      <c r="D58" s="9" t="n">
        <v>55</v>
      </c>
      <c r="E58" s="9" t="inlineStr">
        <is>
          <t>Feito</t>
        </is>
      </c>
      <c r="F58" s="10" t="inlineStr">
        <is>
          <t>15-12-2023</t>
        </is>
      </c>
      <c r="G58" s="11" t="n">
        <v>5</v>
      </c>
      <c r="H58" s="10">
        <f>F58+G58</f>
        <v/>
      </c>
      <c r="I58" s="10" t="n">
        <v>44945</v>
      </c>
      <c r="J58" s="10" t="n"/>
      <c r="K58" s="12">
        <f>IF(E58="Em Progresso", (I58-F58)/(H58-F58), IF(E58="Feito",1,0))</f>
        <v/>
      </c>
      <c r="L58" s="6">
        <f>SUMIFS($K:$K,$A:$A,$A58)/COUNTIFS($A:$A,$A58)</f>
        <v/>
      </c>
      <c r="M58" s="6">
        <f>IF($O58=0,"Liberado!",IF(_xlfn.XLOOKUP($O58,$B:$B,$E:$E)="Feito", "Liberado!", "Não liberado"))</f>
        <v/>
      </c>
      <c r="N58" s="6">
        <f>IFERROR(IF((H58-I58)=1,"Atenção! Data Próxima!", IF((H58-I58)&lt;1, "Atraso!", " ")), " ")</f>
        <v/>
      </c>
      <c r="O58" s="25" t="n">
        <v>55</v>
      </c>
      <c r="P58" s="4" t="n"/>
      <c r="Q58" s="4" t="n"/>
      <c r="R58" s="18" t="n"/>
    </row>
    <row r="59">
      <c r="A59" s="13" t="inlineStr">
        <is>
          <t>M4</t>
        </is>
      </c>
      <c r="B59" s="13" t="n">
        <v>58</v>
      </c>
      <c r="C59" s="13" t="inlineStr">
        <is>
          <t>Traçar estratégias</t>
        </is>
      </c>
      <c r="D59" s="13" t="n">
        <v>55</v>
      </c>
      <c r="E59" s="13" t="inlineStr">
        <is>
          <t>Feito</t>
        </is>
      </c>
      <c r="F59" s="14" t="inlineStr">
        <is>
          <t>15-12-2023</t>
        </is>
      </c>
      <c r="G59" s="15" t="n">
        <v>5</v>
      </c>
      <c r="H59" s="14">
        <f>F59+G59</f>
        <v/>
      </c>
      <c r="I59" s="14" t="n">
        <v>44942</v>
      </c>
      <c r="J59" s="14" t="n"/>
      <c r="K59" s="16">
        <f>IF(E59="Em Progresso", (I59-F59)/(H59-F59), IF(E59="Feito",1,0))</f>
        <v/>
      </c>
      <c r="L59" s="6">
        <f>SUMIFS($K:$K,$A:$A,$A59)/COUNTIFS($A:$A,$A59)</f>
        <v/>
      </c>
      <c r="M59" s="6">
        <f>IF($O59=0,"Liberado!",IF(_xlfn.XLOOKUP($O59,$B:$B,$E:$E)="Feito", "Liberado!", "Não liberado"))</f>
        <v/>
      </c>
      <c r="N59" s="6">
        <f>IFERROR(IF((H59-I59)=1,"Atenção! Data Próxima!", IF((H59-I59)&lt;1, "Atraso!", " ")), " ")</f>
        <v/>
      </c>
      <c r="O59" s="25" t="n">
        <v>55</v>
      </c>
      <c r="P59" s="4" t="n"/>
      <c r="Q59" s="4" t="n"/>
      <c r="R59" s="18" t="n"/>
    </row>
    <row r="60">
      <c r="A60" s="9" t="inlineStr">
        <is>
          <t>M5</t>
        </is>
      </c>
      <c r="B60" s="9" t="n">
        <v>59</v>
      </c>
      <c r="C60" s="9" t="inlineStr">
        <is>
          <t>Planejar ações promocionais</t>
        </is>
      </c>
      <c r="D60" s="9" t="n">
        <v>52</v>
      </c>
      <c r="E60" s="9" t="inlineStr">
        <is>
          <t>A Fazer</t>
        </is>
      </c>
      <c r="F60" s="10" t="inlineStr">
        <is>
          <t>15-12-2023</t>
        </is>
      </c>
      <c r="G60" s="11" t="n">
        <v>3</v>
      </c>
      <c r="H60" s="10">
        <f>F60+G60</f>
        <v/>
      </c>
      <c r="I60" s="10" t="inlineStr"/>
      <c r="J60" s="10" t="n"/>
      <c r="K60" s="12">
        <f>IF(E60="Em Progresso", (I60-F60)/(H60-F60), IF(E60="Feito",1,0))</f>
        <v/>
      </c>
      <c r="L60" s="6">
        <f>SUMIFS($K:$K,$A:$A,$A60)/COUNTIFS($A:$A,$A60)</f>
        <v/>
      </c>
      <c r="M60" s="6">
        <f>IF($O60=0,"Liberado!",IF(_xlfn.XLOOKUP($O60,$B:$B,$E:$E)="Feito", "Liberado!", "Não liberado"))</f>
        <v/>
      </c>
      <c r="N60" s="6">
        <f>IFERROR(IF((H60-I60)=1,"Atenção! Data Próxima!", IF((H60-I60)&lt;1, "Atraso!", " ")), " ")</f>
        <v/>
      </c>
      <c r="O60" s="25" t="n">
        <v>52</v>
      </c>
      <c r="P60" s="4" t="n"/>
      <c r="Q60" s="4" t="n"/>
      <c r="R60" s="18" t="n"/>
    </row>
    <row r="61">
      <c r="A61" s="13" t="inlineStr">
        <is>
          <t>M6</t>
        </is>
      </c>
      <c r="B61" s="13" t="n">
        <v>60</v>
      </c>
      <c r="C61" s="13" t="inlineStr">
        <is>
          <t>Investir em campanhas publicitárias</t>
        </is>
      </c>
      <c r="D61" s="13" t="n">
        <v>59</v>
      </c>
      <c r="E61" s="13" t="inlineStr">
        <is>
          <t>A Fazer</t>
        </is>
      </c>
      <c r="F61" s="14" t="inlineStr">
        <is>
          <t>15-12-2023</t>
        </is>
      </c>
      <c r="G61" s="15" t="n">
        <v>4</v>
      </c>
      <c r="H61" s="14">
        <f>F61+G61</f>
        <v/>
      </c>
      <c r="I61" s="14" t="inlineStr"/>
      <c r="J61" s="14" t="n"/>
      <c r="K61" s="16">
        <f>IF(E61="Em Progresso", (I61-F61)/(H61-F61), IF(E61="Feito",1,0))</f>
        <v/>
      </c>
      <c r="L61" s="6">
        <f>SUMIFS($K:$K,$A:$A,$A61)/COUNTIFS($A:$A,$A61)</f>
        <v/>
      </c>
      <c r="M61" s="6">
        <f>IF($O61=0,"Liberado!",IF(_xlfn.XLOOKUP($O61,$B:$B,$E:$E)="Feito", "Liberado!", "Não liberado"))</f>
        <v/>
      </c>
      <c r="N61" s="6">
        <f>IFERROR(IF((H61-I61)=1,"Atenção! Data Próxima!", IF((H61-I61)&lt;1, "Atraso!", " ")), " ")</f>
        <v/>
      </c>
      <c r="O61" s="25" t="n">
        <v>59</v>
      </c>
      <c r="P61" s="4" t="n"/>
      <c r="Q61" s="4" t="n"/>
      <c r="R61" s="18" t="n"/>
    </row>
    <row r="62">
      <c r="A62" s="9" t="inlineStr">
        <is>
          <t>M7</t>
        </is>
      </c>
      <c r="B62" s="9" t="n">
        <v>61</v>
      </c>
      <c r="C62" s="9" t="inlineStr">
        <is>
          <t>Formar parcerias</t>
        </is>
      </c>
      <c r="D62" s="9" t="n">
        <v>58</v>
      </c>
      <c r="E62" s="9" t="inlineStr">
        <is>
          <t>Feito</t>
        </is>
      </c>
      <c r="F62" s="10" t="inlineStr">
        <is>
          <t>15-12-2023</t>
        </is>
      </c>
      <c r="G62" s="11" t="n">
        <v>5</v>
      </c>
      <c r="H62" s="10">
        <f>F62+G62</f>
        <v/>
      </c>
      <c r="I62" s="10" t="n">
        <v>44957</v>
      </c>
      <c r="J62" s="10" t="n"/>
      <c r="K62" s="12">
        <f>IF(E62="Em Progresso", (I62-F62)/(H62-F62), IF(E62="Feito",1,0))</f>
        <v/>
      </c>
      <c r="L62" s="6">
        <f>SUMIFS($K:$K,$A:$A,$A62)/COUNTIFS($A:$A,$A62)</f>
        <v/>
      </c>
      <c r="M62" s="6">
        <f>IF($O62=0,"Liberado!",IF(_xlfn.XLOOKUP($O62,$B:$B,$E:$E)="Feito", "Liberado!", "Não liberado"))</f>
        <v/>
      </c>
      <c r="N62" s="6">
        <f>IFERROR(IF((H62-I62)=1,"Atenção! Data Próxima!", IF((H62-I62)&lt;1, "Atraso!", " ")), " ")</f>
        <v/>
      </c>
      <c r="O62" s="25" t="n">
        <v>58</v>
      </c>
      <c r="P62" s="4" t="n"/>
      <c r="Q62" s="4" t="n"/>
      <c r="R62" s="18" t="n"/>
    </row>
    <row r="63">
      <c r="A63" s="13" t="inlineStr">
        <is>
          <t>M8</t>
        </is>
      </c>
      <c r="B63" s="13" t="n">
        <v>62</v>
      </c>
      <c r="C63" s="13" t="inlineStr">
        <is>
          <t>Participar de feira de eventos</t>
        </is>
      </c>
      <c r="D63" s="13" t="n">
        <v>59</v>
      </c>
      <c r="E63" s="13" t="inlineStr">
        <is>
          <t>A Fazer</t>
        </is>
      </c>
      <c r="F63" s="14" t="inlineStr">
        <is>
          <t>15-12-2023</t>
        </is>
      </c>
      <c r="G63" s="15" t="n">
        <v>4</v>
      </c>
      <c r="H63" s="14">
        <f>F63+G63</f>
        <v/>
      </c>
      <c r="I63" s="14" t="inlineStr"/>
      <c r="J63" s="14" t="n"/>
      <c r="K63" s="16">
        <f>IF(E63="Em Progresso", (I63-F63)/(H63-F63), IF(E63="Feito",1,0))</f>
        <v/>
      </c>
      <c r="L63" s="6">
        <f>SUMIFS($K:$K,$A:$A,$A63)/COUNTIFS($A:$A,$A63)</f>
        <v/>
      </c>
      <c r="M63" s="6">
        <f>IF($O63=0,"Liberado!",IF(_xlfn.XLOOKUP($O63,$B:$B,$E:$E)="Feito", "Liberado!", "Não liberado"))</f>
        <v/>
      </c>
      <c r="N63" s="6">
        <f>IFERROR(IF((H63-I63)=1,"Atenção! Data Próxima!", IF((H63-I63)&lt;1, "Atraso!", " ")), " ")</f>
        <v/>
      </c>
      <c r="O63" s="25" t="n">
        <v>59</v>
      </c>
      <c r="P63" s="4" t="n"/>
      <c r="Q63" s="4" t="n"/>
      <c r="R63" s="18" t="n"/>
    </row>
    <row r="64">
      <c r="A64" s="9" t="inlineStr">
        <is>
          <t>R1</t>
        </is>
      </c>
      <c r="B64" s="9" t="n">
        <v>63</v>
      </c>
      <c r="C64" s="9" t="inlineStr">
        <is>
          <t>Coletar feedbacks</t>
        </is>
      </c>
      <c r="D64" s="9" t="n">
        <v>61</v>
      </c>
      <c r="E64" s="9" t="inlineStr">
        <is>
          <t>Em Progresso</t>
        </is>
      </c>
      <c r="F64" s="10" t="inlineStr">
        <is>
          <t>15-12-2023</t>
        </is>
      </c>
      <c r="G64" s="11" t="n">
        <v>2</v>
      </c>
      <c r="H64" s="10">
        <f>F64+G64</f>
        <v/>
      </c>
      <c r="I64" s="10" t="inlineStr">
        <is>
          <t>19/01/2023</t>
        </is>
      </c>
      <c r="J64" s="10" t="n"/>
      <c r="K64" s="12">
        <f>IF(E64="Em Progresso", (I64-F64)/(H64-F64), IF(E64="Feito",1,0))</f>
        <v/>
      </c>
      <c r="L64" s="6">
        <f>SUMIFS($K:$K,$A:$A,$A64)/COUNTIFS($A:$A,$A64)</f>
        <v/>
      </c>
      <c r="M64" s="6">
        <f>IF($O64=0,"Liberado!",IF(_xlfn.XLOOKUP($O64,$B:$B,$E:$E)="Feito", "Liberado!", "Não liberado"))</f>
        <v/>
      </c>
      <c r="N64" s="6">
        <f>IFERROR(IF((H64-I64)=1,"Atenção! Data Próxima!", IF((H64-I64)&lt;1, "Atraso!", " ")), " ")</f>
        <v/>
      </c>
      <c r="O64" s="25" t="n">
        <v>61</v>
      </c>
      <c r="P64" s="4" t="n"/>
      <c r="Q64" s="4" t="n"/>
      <c r="R64" s="18" t="n"/>
    </row>
    <row r="65">
      <c r="A65" s="13" t="inlineStr">
        <is>
          <t>R2</t>
        </is>
      </c>
      <c r="B65" s="13" t="n">
        <v>64</v>
      </c>
      <c r="C65" s="13" t="inlineStr">
        <is>
          <t>Traçar estratégias de retenção</t>
        </is>
      </c>
      <c r="D65" s="13" t="n">
        <v>63</v>
      </c>
      <c r="E65" s="13" t="inlineStr">
        <is>
          <t>A Fazer</t>
        </is>
      </c>
      <c r="F65" s="14" t="inlineStr">
        <is>
          <t>15-12-2023</t>
        </is>
      </c>
      <c r="G65" s="15" t="n">
        <v>4</v>
      </c>
      <c r="H65" s="14">
        <f>F65+G65</f>
        <v/>
      </c>
      <c r="I65" s="14" t="inlineStr"/>
      <c r="J65" s="14" t="n"/>
      <c r="K65" s="16">
        <f>IF(E65="Em Progresso", (I65-F65)/(H65-F65), IF(E65="Feito",1,0))</f>
        <v/>
      </c>
      <c r="L65" s="6">
        <f>SUMIFS($K:$K,$A:$A,$A65)/COUNTIFS($A:$A,$A65)</f>
        <v/>
      </c>
      <c r="M65" s="6">
        <f>IF($O65=0,"Liberado!",IF(_xlfn.XLOOKUP($O65,$B:$B,$E:$E)="Feito", "Liberado!", "Não liberado"))</f>
        <v/>
      </c>
      <c r="N65" s="6">
        <f>IFERROR(IF((H65-I65)=1,"Atenção! Data Próxima!", IF((H65-I65)&lt;1, "Atraso!", " ")), " ")</f>
        <v/>
      </c>
      <c r="O65" s="25" t="n">
        <v>63</v>
      </c>
      <c r="P65" s="4" t="n"/>
      <c r="Q65" s="4" t="n"/>
      <c r="R65" s="18" t="n"/>
    </row>
    <row r="66">
      <c r="A66" s="9" t="inlineStr">
        <is>
          <t>R3</t>
        </is>
      </c>
      <c r="B66" s="9" t="n">
        <v>65</v>
      </c>
      <c r="C66" s="9" t="inlineStr">
        <is>
          <t xml:space="preserve">Criar programas de fidelização </t>
        </is>
      </c>
      <c r="D66" s="9" t="n">
        <v>64</v>
      </c>
      <c r="E66" s="9" t="inlineStr">
        <is>
          <t>A Fazer</t>
        </is>
      </c>
      <c r="F66" s="10" t="inlineStr">
        <is>
          <t>15-12-2023</t>
        </is>
      </c>
      <c r="G66" s="11" t="n">
        <v>2</v>
      </c>
      <c r="H66" s="10">
        <f>F66+G66</f>
        <v/>
      </c>
      <c r="I66" s="10" t="inlineStr"/>
      <c r="J66" s="10" t="n"/>
      <c r="K66" s="12">
        <f>IF(E66="Em Progresso", (I66-F66)/(H66-F66), IF(E66="Feito",1,0))</f>
        <v/>
      </c>
      <c r="L66" s="6">
        <f>SUMIFS($K:$K,$A:$A,$A66)/COUNTIFS($A:$A,$A66)</f>
        <v/>
      </c>
      <c r="M66" s="6">
        <f>IF($O66=0,"Liberado!",IF(_xlfn.XLOOKUP($O66,$B:$B,$E:$E)="Feito", "Liberado!", "Não liberado"))</f>
        <v/>
      </c>
      <c r="N66" s="6">
        <f>IFERROR(IF((H66-I66)=1,"Atenção! Data Próxima!", IF((H66-I66)&lt;1, "Atraso!", " ")), " ")</f>
        <v/>
      </c>
      <c r="O66" s="25" t="n">
        <v>64</v>
      </c>
      <c r="P66" s="4" t="n"/>
      <c r="Q66" s="4" t="n"/>
      <c r="R66" s="18" t="n"/>
    </row>
    <row r="67">
      <c r="A67" s="13" t="inlineStr">
        <is>
          <t>R5</t>
        </is>
      </c>
      <c r="B67" s="13" t="n">
        <v>66</v>
      </c>
      <c r="C67" s="13" t="inlineStr">
        <is>
          <t>Traçar estratégias</t>
        </is>
      </c>
      <c r="D67" s="13" t="n">
        <v>63</v>
      </c>
      <c r="E67" s="13" t="inlineStr">
        <is>
          <t>A Fazer</t>
        </is>
      </c>
      <c r="F67" s="14" t="inlineStr">
        <is>
          <t>15-12-2023</t>
        </is>
      </c>
      <c r="G67" s="15" t="n">
        <v>2</v>
      </c>
      <c r="H67" s="14">
        <f>F67+G67</f>
        <v/>
      </c>
      <c r="I67" s="14" t="inlineStr"/>
      <c r="J67" s="14" t="n"/>
      <c r="K67" s="16">
        <f>IF(E67="Em Progresso", (I67-F67)/(H67-F67), IF(E67="Feito",1,0))</f>
        <v/>
      </c>
      <c r="L67" s="6">
        <f>SUMIFS($K:$K,$A:$A,$A67)/COUNTIFS($A:$A,$A67)</f>
        <v/>
      </c>
      <c r="M67" s="6">
        <f>IF($O67=0,"Liberado!",IF(_xlfn.XLOOKUP($O67,$B:$B,$E:$E)="Feito", "Liberado!", "Não liberado"))</f>
        <v/>
      </c>
      <c r="N67" s="6">
        <f>IFERROR(IF((H67-I67)=1,"Atenção! Data Próxima!", IF((H67-I67)&lt;1, "Atraso!", " ")), " ")</f>
        <v/>
      </c>
      <c r="O67" s="25" t="n">
        <v>63</v>
      </c>
      <c r="P67" s="4" t="n"/>
      <c r="Q67" s="4" t="n"/>
      <c r="R67" s="18" t="n"/>
    </row>
    <row r="68">
      <c r="A68" s="9" t="inlineStr">
        <is>
          <t>O1</t>
        </is>
      </c>
      <c r="B68" s="9" t="n">
        <v>67</v>
      </c>
      <c r="C68" s="9" t="inlineStr">
        <is>
          <t>Providenciar uniformes</t>
        </is>
      </c>
      <c r="D68" s="9" t="n">
        <v>42</v>
      </c>
      <c r="E68" s="9" t="inlineStr">
        <is>
          <t>Em Progresso</t>
        </is>
      </c>
      <c r="F68" s="10" t="inlineStr">
        <is>
          <t>15-12-2023</t>
        </is>
      </c>
      <c r="G68" s="11" t="n">
        <v>2</v>
      </c>
      <c r="H68" s="10">
        <f>F68+G68</f>
        <v/>
      </c>
      <c r="I68" s="10" t="inlineStr">
        <is>
          <t>19/01/2023</t>
        </is>
      </c>
      <c r="J68" s="10" t="n"/>
      <c r="K68" s="12">
        <f>IF(E68="Em Progresso", (I68-F68)/(H68-F68), IF(E68="Feito",1,0))</f>
        <v/>
      </c>
      <c r="L68" s="6">
        <f>SUMIFS($K:$K,$A:$A,$A68)/COUNTIFS($A:$A,$A68)</f>
        <v/>
      </c>
      <c r="M68" s="6">
        <f>IF($O68=0,"Liberado!",IF(_xlfn.XLOOKUP($O68,$B:$B,$E:$E)="Feito", "Liberado!", "Não liberado"))</f>
        <v/>
      </c>
      <c r="N68" s="6">
        <f>IFERROR(IF((H68-I68)=1,"Atenção! Data Próxima!", IF((H68-I68)&lt;1, "Atraso!", " ")), " ")</f>
        <v/>
      </c>
      <c r="O68" s="25" t="n">
        <v>42</v>
      </c>
      <c r="P68" s="4" t="n"/>
      <c r="Q68" s="4" t="n"/>
      <c r="R68" s="18" t="n"/>
    </row>
    <row r="69">
      <c r="A69" s="13" t="inlineStr">
        <is>
          <t>O2</t>
        </is>
      </c>
      <c r="B69" s="13" t="n">
        <v>68</v>
      </c>
      <c r="C69" s="13" t="inlineStr">
        <is>
          <t>Estabelecer novos processos operacionais</t>
        </is>
      </c>
      <c r="D69" s="13" t="n">
        <v>66</v>
      </c>
      <c r="E69" s="13" t="inlineStr">
        <is>
          <t>A Fazer</t>
        </is>
      </c>
      <c r="F69" s="14" t="inlineStr">
        <is>
          <t>15-12-2023</t>
        </is>
      </c>
      <c r="G69" s="15" t="n">
        <v>4</v>
      </c>
      <c r="H69" s="14">
        <f>F69+G69</f>
        <v/>
      </c>
      <c r="I69" s="14" t="inlineStr"/>
      <c r="J69" s="14" t="n"/>
      <c r="K69" s="16">
        <f>IF(E69="Em Progresso", (I69-F69)/(H69-F69), IF(E69="Feito",1,0))</f>
        <v/>
      </c>
      <c r="L69" s="6">
        <f>SUMIFS($K:$K,$A:$A,$A69)/COUNTIFS($A:$A,$A69)</f>
        <v/>
      </c>
      <c r="M69" s="6">
        <f>IF($O69=0,"Liberado!",IF(_xlfn.XLOOKUP($O69,$B:$B,$E:$E)="Feito", "Liberado!", "Não liberado"))</f>
        <v/>
      </c>
      <c r="N69" s="6">
        <f>IFERROR(IF((H69-I69)=1,"Atenção! Data Próxima!", IF((H69-I69)&lt;1, "Atraso!", " ")), " ")</f>
        <v/>
      </c>
      <c r="O69" s="25" t="n">
        <v>66</v>
      </c>
      <c r="P69" s="4" t="n"/>
      <c r="Q69" s="4" t="n"/>
      <c r="R69" s="18" t="n"/>
    </row>
    <row r="70">
      <c r="A70" s="9" t="inlineStr">
        <is>
          <t>O3</t>
        </is>
      </c>
      <c r="B70" s="9" t="n">
        <v>69</v>
      </c>
      <c r="C70" s="9" t="inlineStr">
        <is>
          <t>Definir procedimentos</t>
        </is>
      </c>
      <c r="D70" s="9" t="n">
        <v>68</v>
      </c>
      <c r="E70" s="9" t="inlineStr">
        <is>
          <t>A Fazer</t>
        </is>
      </c>
      <c r="F70" s="10" t="inlineStr">
        <is>
          <t>15-12-2023</t>
        </is>
      </c>
      <c r="G70" s="11" t="n">
        <v>2</v>
      </c>
      <c r="H70" s="10">
        <f>F70+G70</f>
        <v/>
      </c>
      <c r="I70" s="10" t="inlineStr"/>
      <c r="J70" s="10" t="n"/>
      <c r="K70" s="12">
        <f>IF(E70="Em Progresso", (I70-F70)/(H70-F70), IF(E70="Feito",1,0))</f>
        <v/>
      </c>
      <c r="L70" s="6">
        <f>SUMIFS($K:$K,$A:$A,$A70)/COUNTIFS($A:$A,$A70)</f>
        <v/>
      </c>
      <c r="M70" s="6">
        <f>IF($O70=0,"Liberado!",IF(_xlfn.XLOOKUP($O70,$B:$B,$E:$E)="Feito", "Liberado!", "Não liberado"))</f>
        <v/>
      </c>
      <c r="N70" s="6">
        <f>IFERROR(IF((H70-I70)=1,"Atenção! Data Próxima!", IF((H70-I70)&lt;1, "Atraso!", " ")), " ")</f>
        <v/>
      </c>
      <c r="O70" s="25" t="n">
        <v>68</v>
      </c>
      <c r="P70" s="4" t="n"/>
      <c r="Q70" s="4" t="n"/>
      <c r="R70" s="18" t="n"/>
    </row>
    <row r="71">
      <c r="A71" s="13" t="inlineStr">
        <is>
          <t>O4</t>
        </is>
      </c>
      <c r="B71" s="13" t="n">
        <v>70</v>
      </c>
      <c r="C71" s="13" t="inlineStr">
        <is>
          <t>Programar logística</t>
        </is>
      </c>
      <c r="D71" s="13" t="n">
        <v>69</v>
      </c>
      <c r="E71" s="13" t="inlineStr">
        <is>
          <t>A Fazer</t>
        </is>
      </c>
      <c r="F71" s="14" t="inlineStr">
        <is>
          <t>15-12-2023</t>
        </is>
      </c>
      <c r="G71" s="15" t="n">
        <v>5</v>
      </c>
      <c r="H71" s="14">
        <f>F71+G71</f>
        <v/>
      </c>
      <c r="I71" s="14" t="inlineStr"/>
      <c r="J71" s="14" t="n"/>
      <c r="K71" s="16">
        <f>IF(E71="Em Progresso", (I71-F71)/(H71-F71), IF(E71="Feito",1,0))</f>
        <v/>
      </c>
      <c r="L71" s="6">
        <f>SUMIFS($K:$K,$A:$A,$A71)/COUNTIFS($A:$A,$A71)</f>
        <v/>
      </c>
      <c r="M71" s="6">
        <f>IF($O71=0,"Liberado!",IF(_xlfn.XLOOKUP($O71,$B:$B,$E:$E)="Feito", "Liberado!", "Não liberado"))</f>
        <v/>
      </c>
      <c r="N71" s="6">
        <f>IFERROR(IF((H71-I71)=1,"Atenção! Data Próxima!", IF((H71-I71)&lt;1, "Atraso!", " ")), " ")</f>
        <v/>
      </c>
      <c r="O71" s="25" t="n">
        <v>69</v>
      </c>
      <c r="P71" s="4" t="n"/>
      <c r="Q71" s="4" t="n"/>
      <c r="R71" s="18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4" t="n"/>
      <c r="L72" s="4" t="n"/>
      <c r="M72" s="4" t="n"/>
      <c r="N72" s="4" t="n"/>
      <c r="O72" s="26" t="n"/>
      <c r="P72" s="4" t="n"/>
      <c r="Q72" s="4" t="n"/>
      <c r="R72" s="18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4" t="n"/>
      <c r="L73" s="4" t="n"/>
      <c r="M73" s="4" t="n"/>
      <c r="N73" s="4" t="n"/>
      <c r="O73" s="26" t="n"/>
      <c r="P73" s="4" t="n"/>
      <c r="Q73" s="4" t="n"/>
      <c r="R73" s="18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4" t="n"/>
      <c r="L74" s="4" t="n"/>
      <c r="M74" s="4" t="n"/>
      <c r="N74" s="4" t="n"/>
      <c r="O74" s="26" t="n"/>
      <c r="P74" s="4" t="n"/>
      <c r="Q74" s="4" t="n"/>
      <c r="R74" s="18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4" t="n"/>
      <c r="L75" s="4" t="n"/>
      <c r="M75" s="4" t="n"/>
      <c r="N75" s="4" t="n"/>
      <c r="O75" s="26" t="n"/>
      <c r="P75" s="4" t="n"/>
      <c r="Q75" s="4" t="n"/>
      <c r="R75" s="18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4" t="n"/>
      <c r="L76" s="4" t="n"/>
      <c r="M76" s="4" t="n"/>
      <c r="N76" s="4" t="n"/>
      <c r="O76" s="26" t="n"/>
      <c r="P76" s="4" t="n"/>
      <c r="Q76" s="4" t="n"/>
      <c r="R76" s="18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4" t="n"/>
      <c r="L77" s="4" t="n"/>
      <c r="M77" s="4" t="n"/>
      <c r="N77" s="4" t="n"/>
      <c r="O77" s="26" t="n"/>
      <c r="P77" s="4" t="n"/>
      <c r="Q77" s="4" t="n"/>
      <c r="R77" s="18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4" t="n"/>
      <c r="L78" s="4" t="n"/>
      <c r="M78" s="4" t="n"/>
      <c r="N78" s="4" t="n"/>
      <c r="O78" s="26" t="n"/>
      <c r="P78" s="4" t="n"/>
      <c r="Q78" s="4" t="n"/>
      <c r="R78" s="18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4" t="n"/>
      <c r="L79" s="4" t="n"/>
      <c r="M79" s="4" t="n"/>
      <c r="N79" s="4" t="n"/>
      <c r="O79" s="26" t="n"/>
      <c r="P79" s="4" t="n"/>
      <c r="Q79" s="4" t="n"/>
      <c r="R79" s="18" t="n"/>
    </row>
  </sheetData>
  <conditionalFormatting sqref="M1:M1048576">
    <cfRule type="containsText" priority="3" operator="containsText" dxfId="3" text="Não liberado">
      <formula>NOT(ISERROR(SEARCH("Não liberado",M1)))</formula>
    </cfRule>
    <cfRule type="containsText" priority="4" operator="containsText" dxfId="2" text="Liberado!">
      <formula>NOT(ISERROR(SEARCH("Liberado!",M1)))</formula>
    </cfRule>
  </conditionalFormatting>
  <conditionalFormatting sqref="N1:O1048576">
    <cfRule type="containsText" priority="1" operator="containsText" dxfId="1" text="Atraso!">
      <formula>NOT(ISERROR(SEARCH("Atraso!",N1)))</formula>
    </cfRule>
    <cfRule type="containsText" priority="2" operator="containsText" dxfId="0" text="Atenção! Data Próxima!">
      <formula>NOT(ISERROR(SEARCH("Atenção! Data Próxima!",N1)))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:B6"/>
    </sheetView>
  </sheetViews>
  <sheetFormatPr baseColWidth="8" defaultColWidth="11.42578125" defaultRowHeight="15"/>
  <sheetData>
    <row r="1" ht="15.75" customHeight="1">
      <c r="A1" s="28" t="inlineStr">
        <is>
          <t>Label</t>
        </is>
      </c>
      <c r="B1" s="28" t="inlineStr">
        <is>
          <t>Value</t>
        </is>
      </c>
    </row>
    <row r="2" ht="15.75" customHeight="1">
      <c r="A2" s="28" t="inlineStr">
        <is>
          <t>Title</t>
        </is>
      </c>
      <c r="B2" s="28" t="inlineStr">
        <is>
          <t>Gantt das Atividades</t>
        </is>
      </c>
    </row>
    <row r="3" ht="15.75" customHeight="1">
      <c r="A3" s="28" t="inlineStr">
        <is>
          <t>Xlabel</t>
        </is>
      </c>
      <c r="B3" s="28" t="inlineStr">
        <is>
          <t>Data</t>
        </is>
      </c>
    </row>
    <row r="4" ht="15.75" customHeight="1">
      <c r="A4" s="28" t="inlineStr">
        <is>
          <t>Ylabel</t>
        </is>
      </c>
      <c r="B4" s="28" t="inlineStr">
        <is>
          <t>Atividades</t>
        </is>
      </c>
    </row>
    <row r="5" ht="15.75" customHeight="1">
      <c r="A5" s="28" t="inlineStr">
        <is>
          <t>Week_Display</t>
        </is>
      </c>
      <c r="B5" s="28" t="n">
        <v>5</v>
      </c>
    </row>
    <row r="6" ht="15.75" customHeight="1">
      <c r="A6" s="28" t="inlineStr">
        <is>
          <t>Height_Bars</t>
        </is>
      </c>
      <c r="B6" s="28" t="n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1">
    <outlinePr summaryBelow="1" summaryRight="1"/>
    <pageSetUpPr/>
  </sheetPr>
  <dimension ref="A1:A43"/>
  <sheetViews>
    <sheetView workbookViewId="0">
      <selection activeCell="O5" sqref="O5"/>
    </sheetView>
  </sheetViews>
  <sheetFormatPr baseColWidth="8" defaultColWidth="8.85546875" defaultRowHeight="15"/>
  <cols>
    <col width="10.85546875" customWidth="1" min="1" max="1"/>
  </cols>
  <sheetData>
    <row r="1">
      <c r="A1" s="2" t="inlineStr">
        <is>
          <t>Iniciativa</t>
        </is>
      </c>
    </row>
    <row r="2">
      <c r="A2" s="9" t="inlineStr">
        <is>
          <t>Regionalização</t>
        </is>
      </c>
    </row>
    <row r="3">
      <c r="A3" s="13" t="inlineStr">
        <is>
          <t>A</t>
        </is>
      </c>
    </row>
    <row r="4">
      <c r="A4" s="9" t="inlineStr">
        <is>
          <t>B</t>
        </is>
      </c>
    </row>
    <row r="5">
      <c r="A5" s="9" t="inlineStr">
        <is>
          <t>C</t>
        </is>
      </c>
    </row>
    <row r="6">
      <c r="A6" s="9" t="inlineStr">
        <is>
          <t>D</t>
        </is>
      </c>
    </row>
    <row r="7">
      <c r="A7" s="9" t="inlineStr">
        <is>
          <t>E</t>
        </is>
      </c>
    </row>
    <row r="8">
      <c r="A8" s="13" t="inlineStr">
        <is>
          <t>S1</t>
        </is>
      </c>
    </row>
    <row r="9">
      <c r="A9" s="9" t="inlineStr">
        <is>
          <t>S2</t>
        </is>
      </c>
    </row>
    <row r="10">
      <c r="A10" s="13" t="inlineStr">
        <is>
          <t>S3</t>
        </is>
      </c>
    </row>
    <row r="11">
      <c r="A11" s="9" t="inlineStr">
        <is>
          <t>S4</t>
        </is>
      </c>
    </row>
    <row r="12">
      <c r="A12" s="13" t="inlineStr">
        <is>
          <t>S5</t>
        </is>
      </c>
    </row>
    <row r="13">
      <c r="A13" s="9" t="inlineStr">
        <is>
          <t>S6</t>
        </is>
      </c>
    </row>
    <row r="14">
      <c r="A14" s="13" t="inlineStr">
        <is>
          <t>C1</t>
        </is>
      </c>
    </row>
    <row r="15">
      <c r="A15" s="9" t="inlineStr">
        <is>
          <t>C2</t>
        </is>
      </c>
    </row>
    <row r="16">
      <c r="A16" s="13" t="inlineStr">
        <is>
          <t>C4</t>
        </is>
      </c>
    </row>
    <row r="17">
      <c r="A17" s="9" t="inlineStr">
        <is>
          <t>C5</t>
        </is>
      </c>
    </row>
    <row r="18">
      <c r="A18" s="13" t="inlineStr">
        <is>
          <t>C6</t>
        </is>
      </c>
    </row>
    <row r="19">
      <c r="A19" s="9" t="inlineStr">
        <is>
          <t>C7</t>
        </is>
      </c>
    </row>
    <row r="20">
      <c r="A20" s="13" t="inlineStr">
        <is>
          <t>C8</t>
        </is>
      </c>
    </row>
    <row r="21">
      <c r="A21" s="9" t="inlineStr">
        <is>
          <t>T1</t>
        </is>
      </c>
    </row>
    <row r="22">
      <c r="A22" s="13" t="inlineStr">
        <is>
          <t>T2</t>
        </is>
      </c>
    </row>
    <row r="23">
      <c r="A23" s="9" t="inlineStr">
        <is>
          <t>T3</t>
        </is>
      </c>
    </row>
    <row r="24">
      <c r="A24" s="13" t="inlineStr">
        <is>
          <t>T4</t>
        </is>
      </c>
    </row>
    <row r="25">
      <c r="A25" s="9" t="inlineStr">
        <is>
          <t>T5</t>
        </is>
      </c>
    </row>
    <row r="26">
      <c r="A26" s="13" t="inlineStr">
        <is>
          <t>T6</t>
        </is>
      </c>
    </row>
    <row r="27">
      <c r="A27" s="9" t="inlineStr">
        <is>
          <t>M1</t>
        </is>
      </c>
    </row>
    <row r="28">
      <c r="A28" s="13" t="inlineStr">
        <is>
          <t>M2</t>
        </is>
      </c>
    </row>
    <row r="29">
      <c r="A29" s="9" t="inlineStr">
        <is>
          <t>M3</t>
        </is>
      </c>
    </row>
    <row r="30">
      <c r="A30" s="13" t="inlineStr">
        <is>
          <t>M4</t>
        </is>
      </c>
    </row>
    <row r="31">
      <c r="A31" s="9" t="inlineStr">
        <is>
          <t>M5</t>
        </is>
      </c>
    </row>
    <row r="32">
      <c r="A32" s="13" t="inlineStr">
        <is>
          <t>M6</t>
        </is>
      </c>
    </row>
    <row r="33">
      <c r="A33" s="9" t="inlineStr">
        <is>
          <t>M7</t>
        </is>
      </c>
    </row>
    <row r="34">
      <c r="A34" s="13" t="inlineStr">
        <is>
          <t>M8</t>
        </is>
      </c>
    </row>
    <row r="35">
      <c r="A35" s="9" t="inlineStr">
        <is>
          <t>R1</t>
        </is>
      </c>
    </row>
    <row r="36">
      <c r="A36" s="13" t="inlineStr">
        <is>
          <t>R2</t>
        </is>
      </c>
    </row>
    <row r="37">
      <c r="A37" s="9" t="inlineStr">
        <is>
          <t>R3</t>
        </is>
      </c>
    </row>
    <row r="38">
      <c r="A38" s="13" t="inlineStr">
        <is>
          <t>R5</t>
        </is>
      </c>
    </row>
    <row r="39">
      <c r="A39" s="9" t="inlineStr">
        <is>
          <t>O1</t>
        </is>
      </c>
    </row>
    <row r="40">
      <c r="A40" s="13" t="inlineStr">
        <is>
          <t>O2</t>
        </is>
      </c>
    </row>
    <row r="41">
      <c r="A41" s="9" t="inlineStr">
        <is>
          <t>O3</t>
        </is>
      </c>
    </row>
    <row r="42">
      <c r="A42" s="13" t="inlineStr">
        <is>
          <t>O4</t>
        </is>
      </c>
    </row>
    <row r="43">
      <c r="A43" s="5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Mazzuia</dc:creator>
  <dcterms:created xsi:type="dcterms:W3CDTF">2023-12-07T19:49:50Z</dcterms:created>
  <dcterms:modified xsi:type="dcterms:W3CDTF">2024-03-21T19:36:39Z</dcterms:modified>
  <cp:lastModifiedBy>Julia Mazzuia</cp:lastModifiedBy>
  <cp:lastPrinted>2023-12-08T13:05:19Z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olution ID" fmtid="{D5CDD505-2E9C-101B-9397-08002B2CF9AE}" pid="2">
    <vt:lpwstr>{15727DE6-F92D-4E46-ACB4-0E2C58B31A18}</vt:lpwstr>
  </property>
</Properties>
</file>