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wolrajhti/Desktop/"/>
    </mc:Choice>
  </mc:AlternateContent>
  <bookViews>
    <workbookView xWindow="0" yWindow="460" windowWidth="25600" windowHeight="14160" tabRatio="50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8" i="1" l="1"/>
  <c r="L16" i="1"/>
  <c r="I30" i="1"/>
  <c r="L30" i="1"/>
  <c r="I31" i="1"/>
  <c r="L31" i="1"/>
  <c r="L32" i="1"/>
  <c r="L38" i="1"/>
  <c r="I35" i="1"/>
  <c r="I37" i="1"/>
  <c r="I32" i="1"/>
  <c r="I24" i="1"/>
  <c r="I25" i="1"/>
  <c r="I26" i="1"/>
  <c r="I27" i="1"/>
  <c r="I28" i="1"/>
  <c r="I18" i="1"/>
  <c r="I19" i="1"/>
  <c r="I20" i="1"/>
  <c r="I21" i="1"/>
  <c r="I12" i="1"/>
  <c r="I13" i="1"/>
  <c r="I14" i="1"/>
  <c r="I15" i="1"/>
  <c r="I16" i="1"/>
  <c r="I7" i="1"/>
  <c r="I9" i="1"/>
  <c r="I10" i="1"/>
  <c r="I38" i="1"/>
  <c r="F4" i="1"/>
  <c r="I4" i="1"/>
  <c r="K38" i="1"/>
  <c r="H37" i="1"/>
  <c r="H32" i="1"/>
  <c r="H28" i="1"/>
  <c r="H21" i="1"/>
  <c r="H16" i="1"/>
  <c r="H10" i="1"/>
  <c r="H38" i="1"/>
</calcChain>
</file>

<file path=xl/sharedStrings.xml><?xml version="1.0" encoding="utf-8"?>
<sst xmlns="http://schemas.openxmlformats.org/spreadsheetml/2006/main" count="68" uniqueCount="44">
  <si>
    <t>TERRASSEMENT</t>
  </si>
  <si>
    <t>HM</t>
  </si>
  <si>
    <t>DEMOLITION</t>
  </si>
  <si>
    <t>escalier</t>
  </si>
  <si>
    <t>démolition terrasse existante</t>
  </si>
  <si>
    <t>mise en décharge</t>
  </si>
  <si>
    <t>FONDATION</t>
  </si>
  <si>
    <t>Longrine contre mur de cloture</t>
  </si>
  <si>
    <t>B25 pour fondations sous murs banchés</t>
  </si>
  <si>
    <t>7m3</t>
  </si>
  <si>
    <t>camion pompe</t>
  </si>
  <si>
    <t>M3 pompe</t>
  </si>
  <si>
    <t>MACONNERIE PLAGE</t>
  </si>
  <si>
    <t>Agglos à bancher 27cm</t>
  </si>
  <si>
    <t>53m2</t>
  </si>
  <si>
    <t>PLANCHER PLAGE ET TERRASSE</t>
  </si>
  <si>
    <t>Poteau cave</t>
  </si>
  <si>
    <t>Poutrelles 20x20</t>
  </si>
  <si>
    <t>5ml</t>
  </si>
  <si>
    <t>Plancher poutrelle hourdis béton (chaînage cis)</t>
  </si>
  <si>
    <t>65m2</t>
  </si>
  <si>
    <t>DIVERS</t>
  </si>
  <si>
    <t>Agglo creux 20x20x50</t>
  </si>
  <si>
    <t>9marches</t>
  </si>
  <si>
    <t>Escaliers</t>
  </si>
  <si>
    <t>OPTIONS</t>
  </si>
  <si>
    <t>Enduits monocouche finition talocher</t>
  </si>
  <si>
    <t>42m2</t>
  </si>
  <si>
    <t>Chape mortier avec forme de pente sur les plages</t>
  </si>
  <si>
    <t>60m2</t>
  </si>
  <si>
    <t>Carrrelage</t>
  </si>
  <si>
    <t>TSP</t>
  </si>
  <si>
    <t>cis</t>
  </si>
  <si>
    <t>SO</t>
  </si>
  <si>
    <t>Dallage dans LT</t>
  </si>
  <si>
    <t>à chiffrer</t>
  </si>
  <si>
    <t>PEYRE v2</t>
  </si>
  <si>
    <t>PEYRE v1</t>
  </si>
  <si>
    <t>BET</t>
  </si>
  <si>
    <t>TSP alignée</t>
  </si>
  <si>
    <t>PEYRE alignée</t>
  </si>
  <si>
    <t>MANQUE</t>
  </si>
  <si>
    <t>à préciser</t>
  </si>
  <si>
    <t>écart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</si>
</sst>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  <font>
      <b/>
      <i/>
      <sz val="12"/>
      <color rgb="FFFF0000"/>
      <name val="Calibri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5" fillId="2" borderId="4" xfId="0" applyFont="1" applyFill="1" applyBorder="1"/>
    <xf numFmtId="0" fontId="5" fillId="2" borderId="5" xfId="0" applyFont="1" applyFill="1" applyBorder="1"/>
    <xf numFmtId="0" fontId="4" fillId="2" borderId="5" xfId="0" applyFont="1" applyFill="1" applyBorder="1"/>
    <xf numFmtId="0" fontId="5" fillId="2" borderId="6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0" fillId="3" borderId="8" xfId="0" applyFill="1" applyBorder="1"/>
    <xf numFmtId="0" fontId="2" fillId="3" borderId="8" xfId="0" applyFont="1" applyFill="1" applyBorder="1"/>
    <xf numFmtId="0" fontId="3" fillId="3" borderId="9" xfId="0" applyFont="1" applyFill="1" applyBorder="1"/>
    <xf numFmtId="0" fontId="4" fillId="2" borderId="0" xfId="0" applyFont="1" applyFill="1" applyBorder="1"/>
    <xf numFmtId="0" fontId="2" fillId="4" borderId="10" xfId="0" applyFont="1" applyFill="1" applyBorder="1"/>
    <xf numFmtId="0" fontId="4" fillId="2" borderId="8" xfId="0" applyFont="1" applyFill="1" applyBorder="1"/>
    <xf numFmtId="0" fontId="4" fillId="2" borderId="4" xfId="0" applyFont="1" applyFill="1" applyBorder="1"/>
    <xf numFmtId="0" fontId="6" fillId="2" borderId="8" xfId="0" applyFont="1" applyFill="1" applyBorder="1" applyAlignment="1">
      <alignment wrapText="1"/>
    </xf>
    <xf numFmtId="0" fontId="2" fillId="4" borderId="1" xfId="0" applyFont="1" applyFill="1" applyBorder="1"/>
    <xf numFmtId="0" fontId="4" fillId="5" borderId="1" xfId="0" applyFont="1" applyFill="1" applyBorder="1"/>
    <xf numFmtId="0" fontId="5" fillId="5" borderId="11" xfId="0" applyFont="1" applyFill="1" applyBorder="1"/>
    <xf numFmtId="0" fontId="4" fillId="5" borderId="12" xfId="0" applyFont="1" applyFill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4" xfId="0" applyFont="1" applyBorder="1"/>
    <xf numFmtId="0" fontId="0" fillId="0" borderId="6" xfId="0" applyBorder="1"/>
    <xf numFmtId="0" fontId="0" fillId="0" borderId="7" xfId="0" applyBorder="1"/>
    <xf numFmtId="0" fontId="6" fillId="2" borderId="9" xfId="0" applyFont="1" applyFill="1" applyBorder="1"/>
    <xf numFmtId="0" fontId="6" fillId="2" borderId="7" xfId="0" applyFont="1" applyFill="1" applyBorder="1"/>
    <xf numFmtId="0" fontId="7" fillId="3" borderId="8" xfId="0" applyFont="1" applyFill="1" applyBorder="1"/>
    <xf numFmtId="0" fontId="6" fillId="2" borderId="5" xfId="0" applyFont="1" applyFill="1" applyBorder="1"/>
    <xf numFmtId="9" fontId="2" fillId="0" borderId="0" xfId="1" applyFont="1" applyAlignment="1">
      <alignment horizontal="left"/>
    </xf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40"/>
  <sheetViews>
    <sheetView tabSelected="1" workbookViewId="0">
      <selection activeCell="L40" sqref="L40"/>
    </sheetView>
  </sheetViews>
  <sheetFormatPr baseColWidth="10" defaultRowHeight="16" x14ac:dyDescent="0.2"/>
  <cols>
    <col min="4" max="5" width="28.6640625" customWidth="1"/>
    <col min="7" max="7" width="9" bestFit="1" customWidth="1"/>
    <col min="9" max="9" width="12.6640625" bestFit="1" customWidth="1"/>
    <col min="10" max="10" width="2" customWidth="1"/>
    <col min="11" max="11" width="15.5" customWidth="1"/>
    <col min="13" max="13" width="5.1640625" bestFit="1" customWidth="1"/>
  </cols>
  <sheetData>
    <row r="1" spans="4:12" x14ac:dyDescent="0.2">
      <c r="F1" s="17" t="s">
        <v>37</v>
      </c>
      <c r="G1" s="18"/>
      <c r="H1" s="19" t="s">
        <v>36</v>
      </c>
      <c r="I1" s="16" t="s">
        <v>40</v>
      </c>
      <c r="K1" s="17" t="s">
        <v>31</v>
      </c>
      <c r="L1" s="16" t="s">
        <v>39</v>
      </c>
    </row>
    <row r="2" spans="4:12" x14ac:dyDescent="0.2">
      <c r="D2" s="20" t="s">
        <v>38</v>
      </c>
      <c r="E2" s="21"/>
      <c r="F2" s="6">
        <v>2420</v>
      </c>
      <c r="G2" s="2"/>
      <c r="H2" s="30" t="s">
        <v>42</v>
      </c>
      <c r="I2" s="29"/>
      <c r="K2" s="30" t="s">
        <v>42</v>
      </c>
      <c r="L2" s="29"/>
    </row>
    <row r="3" spans="4:12" x14ac:dyDescent="0.2">
      <c r="D3" s="22"/>
      <c r="E3" s="23"/>
      <c r="F3" s="6"/>
      <c r="G3" s="2"/>
      <c r="H3" s="3"/>
      <c r="I3" s="8"/>
      <c r="K3" s="6"/>
      <c r="L3" s="8"/>
    </row>
    <row r="4" spans="4:12" x14ac:dyDescent="0.2">
      <c r="D4" s="24" t="s">
        <v>0</v>
      </c>
      <c r="E4" s="23"/>
      <c r="F4" s="6">
        <f>2359.5+545</f>
        <v>2904.5</v>
      </c>
      <c r="G4" s="2"/>
      <c r="H4" s="3" t="s">
        <v>1</v>
      </c>
      <c r="I4" s="9">
        <f>F4</f>
        <v>2904.5</v>
      </c>
      <c r="K4" s="6" t="s">
        <v>32</v>
      </c>
      <c r="L4" s="8"/>
    </row>
    <row r="5" spans="4:12" x14ac:dyDescent="0.2">
      <c r="D5" s="22"/>
      <c r="E5" s="23"/>
      <c r="F5" s="6"/>
      <c r="G5" s="2"/>
      <c r="H5" s="3"/>
      <c r="I5" s="8"/>
      <c r="K5" s="6"/>
      <c r="L5" s="8"/>
    </row>
    <row r="6" spans="4:12" x14ac:dyDescent="0.2">
      <c r="D6" s="24" t="s">
        <v>2</v>
      </c>
      <c r="E6" s="23"/>
      <c r="F6" s="6"/>
      <c r="G6" s="2"/>
      <c r="H6" s="3"/>
      <c r="I6" s="8"/>
      <c r="K6" s="6"/>
      <c r="L6" s="8"/>
    </row>
    <row r="7" spans="4:12" x14ac:dyDescent="0.2">
      <c r="D7" s="22" t="s">
        <v>3</v>
      </c>
      <c r="E7" s="23"/>
      <c r="F7" s="6"/>
      <c r="G7" s="2"/>
      <c r="H7" s="3">
        <v>445.28</v>
      </c>
      <c r="I7" s="8">
        <f>H7</f>
        <v>445.28</v>
      </c>
      <c r="K7" s="6" t="s">
        <v>32</v>
      </c>
      <c r="L7" s="8"/>
    </row>
    <row r="8" spans="4:12" x14ac:dyDescent="0.2">
      <c r="D8" s="22" t="s">
        <v>4</v>
      </c>
      <c r="E8" s="23"/>
      <c r="F8" s="6"/>
      <c r="G8" s="2"/>
      <c r="H8" s="3">
        <v>1024.6500000000001</v>
      </c>
      <c r="I8" s="8">
        <v>0</v>
      </c>
      <c r="K8" s="6" t="s">
        <v>33</v>
      </c>
      <c r="L8" s="8"/>
    </row>
    <row r="9" spans="4:12" x14ac:dyDescent="0.2">
      <c r="D9" s="22" t="s">
        <v>5</v>
      </c>
      <c r="E9" s="23"/>
      <c r="F9" s="6"/>
      <c r="G9" s="2"/>
      <c r="H9" s="3">
        <v>545</v>
      </c>
      <c r="I9" s="8">
        <f>H9</f>
        <v>545</v>
      </c>
      <c r="K9" s="6" t="s">
        <v>32</v>
      </c>
      <c r="L9" s="8"/>
    </row>
    <row r="10" spans="4:12" x14ac:dyDescent="0.2">
      <c r="D10" s="22"/>
      <c r="E10" s="23"/>
      <c r="F10" s="6"/>
      <c r="G10" s="2"/>
      <c r="H10" s="4">
        <f>SUM(H7:H9)</f>
        <v>2014.93</v>
      </c>
      <c r="I10" s="9">
        <f>SUM(I7:I9)</f>
        <v>990.28</v>
      </c>
      <c r="K10" s="6"/>
      <c r="L10" s="8"/>
    </row>
    <row r="11" spans="4:12" x14ac:dyDescent="0.2">
      <c r="D11" s="24" t="s">
        <v>6</v>
      </c>
      <c r="E11" s="23"/>
      <c r="F11" s="6"/>
      <c r="G11" s="2"/>
      <c r="H11" s="3"/>
      <c r="I11" s="8"/>
      <c r="K11" s="6"/>
      <c r="L11" s="8"/>
    </row>
    <row r="12" spans="4:12" x14ac:dyDescent="0.2">
      <c r="D12" s="22" t="s">
        <v>7</v>
      </c>
      <c r="E12" s="23"/>
      <c r="F12" s="6"/>
      <c r="G12" s="2"/>
      <c r="H12" s="3">
        <v>660.21</v>
      </c>
      <c r="I12" s="8">
        <f>H12</f>
        <v>660.21</v>
      </c>
      <c r="K12" s="6" t="s">
        <v>32</v>
      </c>
      <c r="L12" s="8"/>
    </row>
    <row r="13" spans="4:12" x14ac:dyDescent="0.2">
      <c r="D13" s="22" t="s">
        <v>8</v>
      </c>
      <c r="E13" s="23"/>
      <c r="F13" s="6"/>
      <c r="G13" s="2" t="s">
        <v>9</v>
      </c>
      <c r="H13" s="3">
        <v>1796.97</v>
      </c>
      <c r="I13" s="8">
        <f>H13</f>
        <v>1796.97</v>
      </c>
      <c r="K13" s="6" t="s">
        <v>32</v>
      </c>
      <c r="L13" s="8"/>
    </row>
    <row r="14" spans="4:12" x14ac:dyDescent="0.2">
      <c r="D14" s="22" t="s">
        <v>10</v>
      </c>
      <c r="E14" s="23"/>
      <c r="F14" s="6"/>
      <c r="G14" s="2"/>
      <c r="H14" s="3">
        <v>543.38</v>
      </c>
      <c r="I14" s="8">
        <f>H14</f>
        <v>543.38</v>
      </c>
      <c r="K14" s="6" t="s">
        <v>32</v>
      </c>
      <c r="L14" s="8"/>
    </row>
    <row r="15" spans="4:12" x14ac:dyDescent="0.2">
      <c r="D15" s="22" t="s">
        <v>11</v>
      </c>
      <c r="E15" s="23"/>
      <c r="F15" s="6"/>
      <c r="G15" s="2"/>
      <c r="H15" s="3">
        <v>211.12</v>
      </c>
      <c r="I15" s="8">
        <f>H15</f>
        <v>211.12</v>
      </c>
      <c r="K15" s="6" t="s">
        <v>32</v>
      </c>
      <c r="L15" s="8"/>
    </row>
    <row r="16" spans="4:12" x14ac:dyDescent="0.2">
      <c r="D16" s="22"/>
      <c r="E16" s="23"/>
      <c r="F16" s="6"/>
      <c r="G16" s="2"/>
      <c r="H16" s="4">
        <f>SUM(H12:H15)</f>
        <v>3211.6800000000003</v>
      </c>
      <c r="I16" s="9">
        <f>SUM(I12:I15)</f>
        <v>3211.6800000000003</v>
      </c>
      <c r="K16" s="13">
        <v>1200</v>
      </c>
      <c r="L16" s="8">
        <f>K16</f>
        <v>1200</v>
      </c>
    </row>
    <row r="17" spans="4:12" x14ac:dyDescent="0.2">
      <c r="D17" s="24" t="s">
        <v>12</v>
      </c>
      <c r="E17" s="23"/>
      <c r="F17" s="6"/>
      <c r="G17" s="2"/>
      <c r="H17" s="3"/>
      <c r="I17" s="8"/>
      <c r="K17" s="6"/>
      <c r="L17" s="8"/>
    </row>
    <row r="18" spans="4:12" x14ac:dyDescent="0.2">
      <c r="D18" s="22" t="s">
        <v>13</v>
      </c>
      <c r="E18" s="23"/>
      <c r="F18" s="6"/>
      <c r="G18" s="2" t="s">
        <v>14</v>
      </c>
      <c r="H18" s="3">
        <v>6521.65</v>
      </c>
      <c r="I18" s="8">
        <f>H18</f>
        <v>6521.65</v>
      </c>
      <c r="K18" s="6" t="s">
        <v>32</v>
      </c>
      <c r="L18" s="8"/>
    </row>
    <row r="19" spans="4:12" x14ac:dyDescent="0.2">
      <c r="D19" s="22" t="s">
        <v>10</v>
      </c>
      <c r="E19" s="23"/>
      <c r="F19" s="6"/>
      <c r="G19" s="2"/>
      <c r="H19" s="3">
        <v>543.38</v>
      </c>
      <c r="I19" s="8">
        <f>H19</f>
        <v>543.38</v>
      </c>
      <c r="K19" s="6" t="s">
        <v>32</v>
      </c>
      <c r="L19" s="8"/>
    </row>
    <row r="20" spans="4:12" x14ac:dyDescent="0.2">
      <c r="D20" s="22" t="s">
        <v>11</v>
      </c>
      <c r="E20" s="23"/>
      <c r="F20" s="6"/>
      <c r="G20" s="2"/>
      <c r="H20" s="3">
        <v>184.73</v>
      </c>
      <c r="I20" s="8">
        <f>H20</f>
        <v>184.73</v>
      </c>
      <c r="K20" s="6" t="s">
        <v>32</v>
      </c>
      <c r="L20" s="8"/>
    </row>
    <row r="21" spans="4:12" x14ac:dyDescent="0.2">
      <c r="D21" s="22"/>
      <c r="E21" s="23"/>
      <c r="F21" s="6"/>
      <c r="G21" s="2"/>
      <c r="H21" s="4">
        <f>SUM(H18:H20)</f>
        <v>7249.7599999999993</v>
      </c>
      <c r="I21" s="9">
        <f>SUM(I18:I20)</f>
        <v>7249.7599999999993</v>
      </c>
      <c r="K21" s="6"/>
      <c r="L21" s="8"/>
    </row>
    <row r="22" spans="4:12" x14ac:dyDescent="0.2">
      <c r="D22" s="24" t="s">
        <v>15</v>
      </c>
      <c r="E22" s="23"/>
      <c r="F22" s="6"/>
      <c r="G22" s="2"/>
      <c r="H22" s="3"/>
      <c r="I22" s="8"/>
      <c r="K22" s="6"/>
      <c r="L22" s="8"/>
    </row>
    <row r="23" spans="4:12" x14ac:dyDescent="0.2">
      <c r="D23" s="22" t="s">
        <v>16</v>
      </c>
      <c r="E23" s="23"/>
      <c r="F23" s="6"/>
      <c r="G23" s="2"/>
      <c r="H23" s="3">
        <v>410.6</v>
      </c>
      <c r="I23" s="8">
        <v>0</v>
      </c>
      <c r="K23" s="6" t="s">
        <v>33</v>
      </c>
      <c r="L23" s="8"/>
    </row>
    <row r="24" spans="4:12" x14ac:dyDescent="0.2">
      <c r="D24" s="22" t="s">
        <v>17</v>
      </c>
      <c r="E24" s="23"/>
      <c r="F24" s="6"/>
      <c r="G24" s="2" t="s">
        <v>18</v>
      </c>
      <c r="H24" s="3">
        <v>842.25</v>
      </c>
      <c r="I24" s="8">
        <f>H24*2/5</f>
        <v>336.9</v>
      </c>
      <c r="K24" s="6" t="s">
        <v>32</v>
      </c>
      <c r="L24" s="8"/>
    </row>
    <row r="25" spans="4:12" x14ac:dyDescent="0.2">
      <c r="D25" s="22" t="s">
        <v>19</v>
      </c>
      <c r="E25" s="23"/>
      <c r="F25" s="6"/>
      <c r="G25" s="2" t="s">
        <v>20</v>
      </c>
      <c r="H25" s="3">
        <v>5873.4</v>
      </c>
      <c r="I25" s="8">
        <f>H25*60/65</f>
        <v>5421.6</v>
      </c>
      <c r="K25" s="6" t="s">
        <v>32</v>
      </c>
      <c r="L25" s="8"/>
    </row>
    <row r="26" spans="4:12" x14ac:dyDescent="0.2">
      <c r="D26" s="22" t="s">
        <v>10</v>
      </c>
      <c r="E26" s="23"/>
      <c r="F26" s="6"/>
      <c r="G26" s="2"/>
      <c r="H26" s="3">
        <v>543.38</v>
      </c>
      <c r="I26" s="8">
        <f>H26</f>
        <v>543.38</v>
      </c>
      <c r="K26" s="6" t="s">
        <v>32</v>
      </c>
      <c r="L26" s="8"/>
    </row>
    <row r="27" spans="4:12" x14ac:dyDescent="0.2">
      <c r="D27" s="22" t="s">
        <v>11</v>
      </c>
      <c r="E27" s="23"/>
      <c r="F27" s="6"/>
      <c r="G27" s="2"/>
      <c r="H27" s="3">
        <v>158.34</v>
      </c>
      <c r="I27" s="8">
        <f>H27</f>
        <v>158.34</v>
      </c>
      <c r="K27" s="6" t="s">
        <v>32</v>
      </c>
      <c r="L27" s="8"/>
    </row>
    <row r="28" spans="4:12" x14ac:dyDescent="0.2">
      <c r="D28" s="22"/>
      <c r="E28" s="23"/>
      <c r="F28" s="6"/>
      <c r="G28" s="2"/>
      <c r="H28" s="4">
        <f>SUM(H23:H27)</f>
        <v>7827.97</v>
      </c>
      <c r="I28" s="9">
        <f>SUM(I23:I27)</f>
        <v>6460.22</v>
      </c>
      <c r="K28" s="6"/>
      <c r="L28" s="8"/>
    </row>
    <row r="29" spans="4:12" x14ac:dyDescent="0.2">
      <c r="D29" s="24" t="s">
        <v>21</v>
      </c>
      <c r="E29" s="23"/>
      <c r="F29" s="6"/>
      <c r="G29" s="2"/>
      <c r="H29" s="3"/>
      <c r="I29" s="8"/>
      <c r="K29" s="6"/>
      <c r="L29" s="8"/>
    </row>
    <row r="30" spans="4:12" x14ac:dyDescent="0.2">
      <c r="D30" s="22" t="s">
        <v>22</v>
      </c>
      <c r="E30" s="23"/>
      <c r="F30" s="6"/>
      <c r="G30" s="2"/>
      <c r="H30" s="3">
        <v>280.32</v>
      </c>
      <c r="I30" s="8">
        <f>H30</f>
        <v>280.32</v>
      </c>
      <c r="K30" s="15" t="s">
        <v>42</v>
      </c>
      <c r="L30" s="8">
        <f>I30</f>
        <v>280.32</v>
      </c>
    </row>
    <row r="31" spans="4:12" x14ac:dyDescent="0.2">
      <c r="D31" s="22" t="s">
        <v>24</v>
      </c>
      <c r="E31" s="23"/>
      <c r="F31" s="6"/>
      <c r="G31" s="2" t="s">
        <v>23</v>
      </c>
      <c r="H31" s="3">
        <v>2181.6</v>
      </c>
      <c r="I31" s="8">
        <f>H31</f>
        <v>2181.6</v>
      </c>
      <c r="K31" s="15" t="s">
        <v>42</v>
      </c>
      <c r="L31" s="8">
        <f>I31</f>
        <v>2181.6</v>
      </c>
    </row>
    <row r="32" spans="4:12" x14ac:dyDescent="0.2">
      <c r="D32" s="22"/>
      <c r="E32" s="23"/>
      <c r="F32" s="6"/>
      <c r="G32" s="2"/>
      <c r="H32" s="4">
        <f>SUM(H30:H31)</f>
        <v>2461.92</v>
      </c>
      <c r="I32" s="9">
        <f>SUM(I30:I31)</f>
        <v>2461.92</v>
      </c>
      <c r="K32" s="6"/>
      <c r="L32" s="9">
        <f>SUM(L30:L31)</f>
        <v>2461.92</v>
      </c>
    </row>
    <row r="33" spans="4:14" x14ac:dyDescent="0.2">
      <c r="D33" s="24" t="s">
        <v>25</v>
      </c>
      <c r="E33" s="23"/>
      <c r="F33" s="6"/>
      <c r="G33" s="2"/>
      <c r="H33" s="3"/>
      <c r="I33" s="8"/>
      <c r="K33" s="6"/>
      <c r="L33" s="8"/>
    </row>
    <row r="34" spans="4:14" x14ac:dyDescent="0.2">
      <c r="D34" s="22" t="s">
        <v>26</v>
      </c>
      <c r="E34" s="23"/>
      <c r="F34" s="6"/>
      <c r="G34" s="2" t="s">
        <v>27</v>
      </c>
      <c r="H34" s="3">
        <v>1304.0999999999999</v>
      </c>
      <c r="I34" s="8">
        <v>0</v>
      </c>
      <c r="K34" s="6"/>
      <c r="L34" s="8"/>
    </row>
    <row r="35" spans="4:14" x14ac:dyDescent="0.2">
      <c r="D35" s="22" t="s">
        <v>28</v>
      </c>
      <c r="E35" s="23"/>
      <c r="F35" s="6"/>
      <c r="G35" s="2" t="s">
        <v>29</v>
      </c>
      <c r="H35" s="3">
        <v>1788.6</v>
      </c>
      <c r="I35" s="8">
        <f>H35</f>
        <v>1788.6</v>
      </c>
      <c r="K35" s="6" t="s">
        <v>32</v>
      </c>
      <c r="L35" s="8"/>
    </row>
    <row r="36" spans="4:14" x14ac:dyDescent="0.2">
      <c r="D36" s="22" t="s">
        <v>30</v>
      </c>
      <c r="E36" s="23"/>
      <c r="F36" s="6"/>
      <c r="G36" s="2" t="s">
        <v>29</v>
      </c>
      <c r="H36" s="3">
        <v>2524.8000000000002</v>
      </c>
      <c r="I36" s="8">
        <v>0</v>
      </c>
      <c r="K36" s="6"/>
      <c r="L36" s="8"/>
    </row>
    <row r="37" spans="4:14" ht="17" thickBot="1" x14ac:dyDescent="0.25">
      <c r="D37" s="22"/>
      <c r="E37" s="23"/>
      <c r="F37" s="6"/>
      <c r="G37" s="2"/>
      <c r="H37" s="4">
        <f>SUM(H34:H36)</f>
        <v>5617.5</v>
      </c>
      <c r="I37" s="9">
        <f>SUM(I34:I36)</f>
        <v>1788.6</v>
      </c>
      <c r="K37" s="6"/>
      <c r="L37" s="8"/>
    </row>
    <row r="38" spans="4:14" ht="17" thickBot="1" x14ac:dyDescent="0.25">
      <c r="D38" s="22"/>
      <c r="E38" s="23"/>
      <c r="F38" s="6"/>
      <c r="G38" s="2"/>
      <c r="H38" s="11">
        <f>H37+H32+H28+H21+H16+H10</f>
        <v>28383.759999999998</v>
      </c>
      <c r="I38" s="12">
        <f>I37+I32+I28+I21+I16+I10</f>
        <v>22162.46</v>
      </c>
      <c r="K38" s="14">
        <f>14854+K16</f>
        <v>16054</v>
      </c>
      <c r="L38" s="12">
        <f>14854+L16+L32+L2</f>
        <v>18515.919999999998</v>
      </c>
      <c r="M38" s="1" t="s">
        <v>43</v>
      </c>
      <c r="N38" s="31">
        <f>1-L38/I38</f>
        <v>0.16453678878608247</v>
      </c>
    </row>
    <row r="39" spans="4:14" x14ac:dyDescent="0.2">
      <c r="D39" s="24" t="s">
        <v>41</v>
      </c>
      <c r="E39" s="23"/>
      <c r="F39" s="6"/>
      <c r="G39" s="2"/>
      <c r="H39" s="3"/>
      <c r="I39" s="8"/>
      <c r="K39" s="6"/>
      <c r="L39" s="8"/>
    </row>
    <row r="40" spans="4:14" x14ac:dyDescent="0.2">
      <c r="D40" s="25" t="s">
        <v>34</v>
      </c>
      <c r="E40" s="26"/>
      <c r="F40" s="7"/>
      <c r="G40" s="5"/>
      <c r="H40" s="28" t="s">
        <v>35</v>
      </c>
      <c r="I40" s="10"/>
      <c r="K40" s="27" t="s">
        <v>35</v>
      </c>
      <c r="L4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2017-02-11T16:55:22Z</dcterms:created>
  <dcterms:modified xsi:type="dcterms:W3CDTF">2017-02-11T17:54:05Z</dcterms:modified>
</cp:coreProperties>
</file>