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<sst xmlns="http://schemas.openxmlformats.org/spreadsheetml/2006/main" count="69">
  <si>
    <t>需求获取</t>
  </si>
  <si>
    <t>编写视图与范围文档</t>
  </si>
  <si>
    <t>确定需求开发过程</t>
  </si>
  <si>
    <t>第一次会议</t>
  </si>
  <si>
    <t>用户群分类</t>
  </si>
  <si>
    <t>选择产品代表</t>
  </si>
  <si>
    <t>建立核心队伍</t>
  </si>
  <si>
    <t>确定使用用例</t>
  </si>
  <si>
    <t>召开应用程序开发联系会议（JAD）</t>
  </si>
  <si>
    <t>分析用户工作流程</t>
  </si>
  <si>
    <t>确定质量属性</t>
  </si>
  <si>
    <t>检查问题报告</t>
  </si>
  <si>
    <t>需求重用</t>
  </si>
  <si>
    <t>总时长</t>
  </si>
  <si>
    <t>吴思楠</t>
  </si>
  <si>
    <t>姚天恒</t>
  </si>
  <si>
    <t>叶家威</t>
  </si>
  <si>
    <t>沈舸帆</t>
  </si>
  <si>
    <t>沈家豪</t>
  </si>
  <si>
    <t>汤志东</t>
  </si>
  <si>
    <t>需求分析</t>
  </si>
  <si>
    <t>绘制关联图</t>
  </si>
  <si>
    <t>创建开发原型</t>
  </si>
  <si>
    <t>分析可行性</t>
  </si>
  <si>
    <t>第二次会议</t>
  </si>
  <si>
    <t>确定需求优先级</t>
  </si>
  <si>
    <t>为需求建立模型</t>
  </si>
  <si>
    <t>第三次会议</t>
  </si>
  <si>
    <t>编写数据字典</t>
  </si>
  <si>
    <t>第四次会议</t>
  </si>
  <si>
    <t>应用质量功能调配</t>
  </si>
  <si>
    <t>需求规格说明</t>
  </si>
  <si>
    <t>采用软件需求规格说明模板</t>
  </si>
  <si>
    <t>指明需求来源</t>
  </si>
  <si>
    <t>第五次会议</t>
  </si>
  <si>
    <t>为每一项需求注上标号</t>
  </si>
  <si>
    <t>第六次会议</t>
  </si>
  <si>
    <t>记录业务规范</t>
  </si>
  <si>
    <t>创建需求跟踪能力矩阵</t>
  </si>
  <si>
    <t>需求规格审核</t>
  </si>
  <si>
    <t>第七次会议</t>
  </si>
  <si>
    <t>审查需求文档</t>
  </si>
  <si>
    <t>编写测试用例</t>
  </si>
  <si>
    <t>第八次会议</t>
  </si>
  <si>
    <t>编写用户手册</t>
  </si>
  <si>
    <t>第九次会议</t>
  </si>
  <si>
    <t>编写规格说明修改及审阅2.0</t>
  </si>
  <si>
    <t>编写规格说明完成及上交</t>
  </si>
  <si>
    <t>确定合格的标准</t>
  </si>
  <si>
    <t>需求管理过程</t>
  </si>
  <si>
    <t>确定变更控制过程</t>
  </si>
  <si>
    <t>第十次会议</t>
  </si>
  <si>
    <t>建立变更控制委员会</t>
  </si>
  <si>
    <t>进行变更影响分析</t>
  </si>
  <si>
    <t>第十一次会议</t>
  </si>
  <si>
    <t>跟踪每一项变更</t>
  </si>
  <si>
    <t>编写需求文档的基准版本和控制版本</t>
  </si>
  <si>
    <t>第十二次会议</t>
  </si>
  <si>
    <t>维护变更历史记录</t>
  </si>
  <si>
    <t>第十三次会议</t>
  </si>
  <si>
    <t>跟踪需求状态</t>
  </si>
  <si>
    <t>衡量需求稳定性</t>
  </si>
  <si>
    <t>第十四次会议</t>
  </si>
  <si>
    <t>使用需求管理工具</t>
  </si>
  <si>
    <t>项目总结报告</t>
  </si>
  <si>
    <t>报告评审</t>
  </si>
  <si>
    <t>项目总结报告修改</t>
  </si>
  <si>
    <t>总结报告上交</t>
  </si>
  <si>
    <t>项目答辩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</si>
</sst>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N15" sqref="N15"/>
    </sheetView>
  </sheetViews>
  <sheetFormatPr defaultColWidth="9" defaultRowHeight="13.5" outlineLevelRow="7"/>
  <cols>
    <col min="1" max="1" width="19" customWidth="1"/>
    <col min="2" max="2" width="17.625" customWidth="1"/>
    <col min="3" max="3" width="17.25" customWidth="1"/>
    <col min="4" max="4" width="11.125" customWidth="1"/>
    <col min="5" max="5" width="10.875" customWidth="1"/>
    <col min="6" max="6" width="12.625" customWidth="1"/>
    <col min="7" max="7" width="11.5" customWidth="1"/>
    <col min="8" max="8" width="12" customWidth="1"/>
    <col min="9" max="9" width="29.125" customWidth="1"/>
    <col min="10" max="10" width="15.75" customWidth="1"/>
    <col min="11" max="11" width="11.625" customWidth="1"/>
    <col min="12" max="12" width="12.125" customWidth="1"/>
  </cols>
  <sheetData>
    <row r="1" ht="33.75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ht="33.75" spans="1:14">
      <c r="A2" s="1" t="s">
        <v>14</v>
      </c>
      <c r="B2">
        <v>2</v>
      </c>
      <c r="C2">
        <v>1.6</v>
      </c>
      <c r="D2">
        <v>4.8</v>
      </c>
      <c r="E2">
        <v>1.2</v>
      </c>
      <c r="F2">
        <v>0.8</v>
      </c>
      <c r="G2">
        <v>2.4</v>
      </c>
      <c r="H2">
        <v>0.8</v>
      </c>
      <c r="I2">
        <v>2.4</v>
      </c>
      <c r="J2">
        <v>1.2</v>
      </c>
      <c r="K2">
        <v>0</v>
      </c>
      <c r="L2">
        <v>0</v>
      </c>
      <c r="M2">
        <v>1.6</v>
      </c>
      <c r="N2">
        <f>B2+C2+D2+E2+F2+G2+H2+I2+J2+K2+L2+M2</f>
        <v>18.8</v>
      </c>
    </row>
    <row r="3" ht="33.75" spans="1:14">
      <c r="A3" s="1" t="s">
        <v>15</v>
      </c>
      <c r="B3">
        <v>1.2</v>
      </c>
      <c r="C3">
        <v>1.6</v>
      </c>
      <c r="D3">
        <v>0.8</v>
      </c>
      <c r="E3">
        <v>1.6</v>
      </c>
      <c r="F3">
        <v>0.8</v>
      </c>
      <c r="G3">
        <v>1.2</v>
      </c>
      <c r="H3">
        <v>1.6</v>
      </c>
      <c r="I3">
        <v>1.6</v>
      </c>
      <c r="J3">
        <v>1.6</v>
      </c>
      <c r="K3">
        <v>0</v>
      </c>
      <c r="L3">
        <v>0</v>
      </c>
      <c r="M3">
        <v>1.6</v>
      </c>
      <c r="N3">
        <f t="shared" ref="N3:N8" si="0">B3+C3+D3+E3+F3+G3+H3+I3+J3+K3+L3+M3</f>
        <v>13.6</v>
      </c>
    </row>
    <row r="4" ht="33.75" spans="1:14">
      <c r="A4" s="1" t="s">
        <v>16</v>
      </c>
      <c r="B4">
        <v>0.8</v>
      </c>
      <c r="C4">
        <v>1.2</v>
      </c>
      <c r="D4">
        <v>0.8</v>
      </c>
      <c r="E4">
        <v>0.8</v>
      </c>
      <c r="F4">
        <v>1.6</v>
      </c>
      <c r="G4">
        <v>1.2</v>
      </c>
      <c r="H4">
        <v>1.6</v>
      </c>
      <c r="I4">
        <v>1.6</v>
      </c>
      <c r="J4">
        <v>1.6</v>
      </c>
      <c r="K4">
        <v>0</v>
      </c>
      <c r="L4">
        <v>0</v>
      </c>
      <c r="M4">
        <v>0.8</v>
      </c>
      <c r="N4">
        <f t="shared" si="0"/>
        <v>12</v>
      </c>
    </row>
    <row r="5" ht="33.75" spans="1:14">
      <c r="A5" s="1" t="s">
        <v>17</v>
      </c>
      <c r="B5">
        <v>1.2</v>
      </c>
      <c r="C5">
        <v>1.2</v>
      </c>
      <c r="D5">
        <v>0.8</v>
      </c>
      <c r="E5">
        <v>1.6</v>
      </c>
      <c r="F5">
        <v>0.8</v>
      </c>
      <c r="G5">
        <v>1.2</v>
      </c>
      <c r="H5">
        <v>1.6</v>
      </c>
      <c r="I5">
        <v>0.8</v>
      </c>
      <c r="J5">
        <v>0.8</v>
      </c>
      <c r="K5">
        <v>0</v>
      </c>
      <c r="L5">
        <v>0</v>
      </c>
      <c r="M5">
        <v>1.2</v>
      </c>
      <c r="N5">
        <f t="shared" si="0"/>
        <v>11.2</v>
      </c>
    </row>
    <row r="6" ht="33.75" spans="1:14">
      <c r="A6" s="1" t="s">
        <v>18</v>
      </c>
      <c r="B6">
        <v>1.6</v>
      </c>
      <c r="C6">
        <v>1.6</v>
      </c>
      <c r="D6">
        <v>0.8</v>
      </c>
      <c r="E6">
        <v>1.6</v>
      </c>
      <c r="F6">
        <v>0.8</v>
      </c>
      <c r="G6">
        <v>1.2</v>
      </c>
      <c r="H6">
        <v>1.6</v>
      </c>
      <c r="I6">
        <v>0.8</v>
      </c>
      <c r="J6">
        <v>1.6</v>
      </c>
      <c r="K6">
        <v>0</v>
      </c>
      <c r="L6">
        <v>0</v>
      </c>
      <c r="M6">
        <v>1.6</v>
      </c>
      <c r="N6">
        <f t="shared" si="0"/>
        <v>13.2</v>
      </c>
    </row>
    <row r="7" ht="33.75" spans="1:14">
      <c r="A7" s="1" t="s">
        <v>19</v>
      </c>
      <c r="B7">
        <v>1.2</v>
      </c>
      <c r="C7">
        <v>0.8</v>
      </c>
      <c r="D7">
        <v>0</v>
      </c>
      <c r="E7">
        <v>1.2</v>
      </c>
      <c r="F7">
        <v>3.2</v>
      </c>
      <c r="G7">
        <v>0.8</v>
      </c>
      <c r="H7">
        <v>0.8</v>
      </c>
      <c r="I7">
        <v>0.8</v>
      </c>
      <c r="J7">
        <v>1.2</v>
      </c>
      <c r="K7">
        <v>0</v>
      </c>
      <c r="L7">
        <v>0</v>
      </c>
      <c r="M7">
        <v>1.2</v>
      </c>
      <c r="N7">
        <f t="shared" si="0"/>
        <v>11.2</v>
      </c>
    </row>
    <row r="8" ht="33.75" spans="1:14">
      <c r="A8" s="1" t="s">
        <v>13</v>
      </c>
      <c r="B8">
        <f>B2+B3+B4+B5+B6+C12</f>
        <v>6.8</v>
      </c>
      <c r="C8">
        <f t="shared" ref="C8:M8" si="1">C2+C3+C4+C5+C6+D12</f>
        <v>7.2</v>
      </c>
      <c r="D8">
        <f t="shared" si="1"/>
        <v>8</v>
      </c>
      <c r="E8">
        <f t="shared" si="1"/>
        <v>6.8</v>
      </c>
      <c r="F8">
        <f t="shared" si="1"/>
        <v>4.8</v>
      </c>
      <c r="G8">
        <f t="shared" si="1"/>
        <v>7.2</v>
      </c>
      <c r="H8">
        <f t="shared" si="1"/>
        <v>7.2</v>
      </c>
      <c r="I8">
        <f t="shared" si="1"/>
        <v>7.2</v>
      </c>
      <c r="J8">
        <f t="shared" si="1"/>
        <v>6.8</v>
      </c>
      <c r="K8">
        <f t="shared" si="1"/>
        <v>0</v>
      </c>
      <c r="L8">
        <f t="shared" si="1"/>
        <v>0</v>
      </c>
      <c r="M8">
        <f t="shared" si="1"/>
        <v>6.8</v>
      </c>
      <c r="N8">
        <f t="shared" si="0"/>
        <v>68.8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N8" sqref="N8"/>
    </sheetView>
  </sheetViews>
  <sheetFormatPr defaultColWidth="9" defaultRowHeight="13.5" outlineLevelRow="7"/>
  <cols>
    <col min="1" max="1" width="20.375" customWidth="1"/>
    <col min="2" max="2" width="10.875" customWidth="1"/>
    <col min="3" max="3" width="12.125" customWidth="1"/>
    <col min="4" max="4" width="10.375" customWidth="1"/>
    <col min="5" max="5" width="10.5" customWidth="1"/>
    <col min="6" max="6" width="13.375" customWidth="1"/>
    <col min="7" max="7" width="13.875" customWidth="1"/>
    <col min="8" max="8" width="10.5" customWidth="1"/>
    <col min="9" max="9" width="12.625" customWidth="1"/>
    <col min="10" max="10" width="10.5" customWidth="1"/>
    <col min="11" max="11" width="16.5" customWidth="1"/>
  </cols>
  <sheetData>
    <row r="1" ht="33.75" spans="1:12">
      <c r="A1" s="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13</v>
      </c>
    </row>
    <row r="2" ht="33.75" spans="1:12">
      <c r="A2" s="1" t="s">
        <v>14</v>
      </c>
      <c r="B2">
        <v>4.8</v>
      </c>
      <c r="C2">
        <v>0</v>
      </c>
      <c r="D2">
        <v>2.4</v>
      </c>
      <c r="E2">
        <v>0</v>
      </c>
      <c r="F2">
        <v>4</v>
      </c>
      <c r="G2">
        <v>3.2</v>
      </c>
      <c r="H2">
        <v>0</v>
      </c>
      <c r="I2">
        <v>1.6</v>
      </c>
      <c r="J2">
        <v>0</v>
      </c>
      <c r="K2">
        <v>2.4</v>
      </c>
      <c r="L2">
        <f>B2+C2+D2+E2+F2+G2+H2+I2+J2+K2</f>
        <v>18.4</v>
      </c>
    </row>
    <row r="3" ht="33.75" spans="1:12">
      <c r="A3" s="1" t="s">
        <v>15</v>
      </c>
      <c r="B3">
        <v>3.2</v>
      </c>
      <c r="C3">
        <v>0</v>
      </c>
      <c r="D3">
        <v>1.6</v>
      </c>
      <c r="E3">
        <v>0</v>
      </c>
      <c r="F3">
        <v>2.4</v>
      </c>
      <c r="G3">
        <v>2.4</v>
      </c>
      <c r="H3">
        <v>0</v>
      </c>
      <c r="I3">
        <v>3.2</v>
      </c>
      <c r="J3">
        <v>0</v>
      </c>
      <c r="K3">
        <v>2.4</v>
      </c>
      <c r="L3">
        <f t="shared" ref="L3:L8" si="0">B3+C3+D3+E3+F3+G3+H3+I3+J3+K3</f>
        <v>15.2</v>
      </c>
    </row>
    <row r="4" ht="33.75" spans="1:12">
      <c r="A4" s="1" t="s">
        <v>16</v>
      </c>
      <c r="B4">
        <v>3.2</v>
      </c>
      <c r="C4">
        <v>0</v>
      </c>
      <c r="D4">
        <v>1.6</v>
      </c>
      <c r="E4">
        <v>0</v>
      </c>
      <c r="F4">
        <v>2.4</v>
      </c>
      <c r="G4">
        <v>2.4</v>
      </c>
      <c r="H4">
        <v>0</v>
      </c>
      <c r="I4">
        <v>2.4</v>
      </c>
      <c r="J4">
        <v>0</v>
      </c>
      <c r="K4">
        <v>2.4</v>
      </c>
      <c r="L4">
        <f t="shared" si="0"/>
        <v>14.4</v>
      </c>
    </row>
    <row r="5" ht="33.75" spans="1:12">
      <c r="A5" s="1" t="s">
        <v>17</v>
      </c>
      <c r="B5">
        <v>1.6</v>
      </c>
      <c r="C5">
        <v>0</v>
      </c>
      <c r="D5">
        <v>1.6</v>
      </c>
      <c r="E5">
        <v>0</v>
      </c>
      <c r="F5">
        <v>2.4</v>
      </c>
      <c r="G5">
        <v>2.4</v>
      </c>
      <c r="H5">
        <v>0</v>
      </c>
      <c r="I5">
        <v>3.2</v>
      </c>
      <c r="J5">
        <v>0</v>
      </c>
      <c r="K5">
        <v>3.2</v>
      </c>
      <c r="L5">
        <f t="shared" si="0"/>
        <v>14.4</v>
      </c>
    </row>
    <row r="6" ht="33.75" spans="1:12">
      <c r="A6" s="1" t="s">
        <v>18</v>
      </c>
      <c r="B6">
        <v>1.6</v>
      </c>
      <c r="C6">
        <v>0</v>
      </c>
      <c r="D6">
        <v>4</v>
      </c>
      <c r="E6">
        <v>0</v>
      </c>
      <c r="F6">
        <v>2.4</v>
      </c>
      <c r="G6">
        <v>3.2</v>
      </c>
      <c r="H6">
        <v>0</v>
      </c>
      <c r="I6">
        <v>2.4</v>
      </c>
      <c r="J6">
        <v>0</v>
      </c>
      <c r="K6">
        <v>3.2</v>
      </c>
      <c r="L6">
        <f t="shared" si="0"/>
        <v>16.8</v>
      </c>
    </row>
    <row r="7" ht="33.75" spans="1:12">
      <c r="A7" s="1" t="s">
        <v>19</v>
      </c>
      <c r="B7">
        <v>1.6</v>
      </c>
      <c r="C7">
        <v>0</v>
      </c>
      <c r="D7">
        <v>3.2</v>
      </c>
      <c r="E7">
        <v>0</v>
      </c>
      <c r="F7">
        <v>2.4</v>
      </c>
      <c r="G7">
        <v>2.4</v>
      </c>
      <c r="H7">
        <v>0</v>
      </c>
      <c r="I7">
        <v>3.2</v>
      </c>
      <c r="J7">
        <v>0</v>
      </c>
      <c r="K7">
        <v>2.4</v>
      </c>
      <c r="L7">
        <f t="shared" si="0"/>
        <v>15.2</v>
      </c>
    </row>
    <row r="8" ht="33.75" spans="1:12">
      <c r="A8" s="1" t="s">
        <v>13</v>
      </c>
      <c r="B8">
        <f>B2+B3+B4+B5+B6+B7</f>
        <v>16</v>
      </c>
      <c r="C8">
        <f t="shared" ref="C8:K8" si="1">C2+C3+C4+C5+C6+C7</f>
        <v>0</v>
      </c>
      <c r="D8">
        <f t="shared" si="1"/>
        <v>14.4</v>
      </c>
      <c r="E8">
        <f t="shared" si="1"/>
        <v>0</v>
      </c>
      <c r="F8">
        <f t="shared" si="1"/>
        <v>16</v>
      </c>
      <c r="G8">
        <f t="shared" si="1"/>
        <v>16</v>
      </c>
      <c r="H8">
        <f t="shared" si="1"/>
        <v>0</v>
      </c>
      <c r="I8">
        <f t="shared" si="1"/>
        <v>16</v>
      </c>
      <c r="J8">
        <f t="shared" si="1"/>
        <v>0</v>
      </c>
      <c r="K8">
        <f t="shared" si="1"/>
        <v>16</v>
      </c>
      <c r="L8">
        <f t="shared" si="0"/>
        <v>94.4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I14" sqref="I14"/>
    </sheetView>
  </sheetViews>
  <sheetFormatPr defaultColWidth="9" defaultRowHeight="13.5" outlineLevelRow="7"/>
  <cols>
    <col min="1" max="1" width="26.875" customWidth="1"/>
    <col min="2" max="2" width="23.125" customWidth="1"/>
    <col min="3" max="3" width="11.875" customWidth="1"/>
    <col min="4" max="4" width="10.75" customWidth="1"/>
    <col min="5" max="5" width="19" customWidth="1"/>
    <col min="6" max="6" width="10.625" customWidth="1"/>
    <col min="7" max="7" width="11.75" customWidth="1"/>
    <col min="8" max="8" width="19" customWidth="1"/>
  </cols>
  <sheetData>
    <row r="1" ht="33.75" spans="1:9">
      <c r="A1" s="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13</v>
      </c>
    </row>
    <row r="2" ht="33.75" spans="1:9">
      <c r="A2" s="1" t="s">
        <v>14</v>
      </c>
      <c r="B2">
        <v>2.4</v>
      </c>
      <c r="C2">
        <v>3.2</v>
      </c>
      <c r="D2">
        <v>4.8</v>
      </c>
      <c r="E2">
        <v>0.97</v>
      </c>
      <c r="F2">
        <v>0</v>
      </c>
      <c r="G2">
        <v>3.2</v>
      </c>
      <c r="H2">
        <v>2.4</v>
      </c>
      <c r="I2">
        <f>B2+C2+D2+E2+F2+G2+H2</f>
        <v>16.97</v>
      </c>
    </row>
    <row r="3" ht="33.75" spans="1:9">
      <c r="A3" s="1" t="s">
        <v>15</v>
      </c>
      <c r="B3">
        <v>3.2</v>
      </c>
      <c r="C3">
        <v>3.2</v>
      </c>
      <c r="D3">
        <v>0.8</v>
      </c>
      <c r="E3">
        <v>4.8</v>
      </c>
      <c r="F3">
        <v>0</v>
      </c>
      <c r="G3">
        <v>3.2</v>
      </c>
      <c r="H3">
        <v>3.2</v>
      </c>
      <c r="I3">
        <f t="shared" ref="I3:I8" si="0">B3+C3+D3+E3+F3+G3+H3</f>
        <v>18.4</v>
      </c>
    </row>
    <row r="4" ht="33.75" spans="1:9">
      <c r="A4" s="1" t="s">
        <v>16</v>
      </c>
      <c r="B4">
        <v>2.4</v>
      </c>
      <c r="C4">
        <v>2.4</v>
      </c>
      <c r="D4">
        <v>0.8</v>
      </c>
      <c r="E4">
        <v>3.2</v>
      </c>
      <c r="F4">
        <v>0</v>
      </c>
      <c r="G4">
        <v>2.4</v>
      </c>
      <c r="H4">
        <v>1.6</v>
      </c>
      <c r="I4">
        <f t="shared" si="0"/>
        <v>12.8</v>
      </c>
    </row>
    <row r="5" ht="33.75" spans="1:9">
      <c r="A5" s="1" t="s">
        <v>17</v>
      </c>
      <c r="B5">
        <v>2.4</v>
      </c>
      <c r="C5">
        <v>2.4</v>
      </c>
      <c r="D5">
        <v>0.8</v>
      </c>
      <c r="E5">
        <v>3.2</v>
      </c>
      <c r="F5">
        <v>0</v>
      </c>
      <c r="G5">
        <v>2.4</v>
      </c>
      <c r="H5">
        <v>3.2</v>
      </c>
      <c r="I5">
        <f t="shared" si="0"/>
        <v>14.4</v>
      </c>
    </row>
    <row r="6" ht="33.75" spans="1:9">
      <c r="A6" s="1" t="s">
        <v>18</v>
      </c>
      <c r="B6">
        <v>3.2</v>
      </c>
      <c r="C6">
        <v>2.4</v>
      </c>
      <c r="D6">
        <v>0.8</v>
      </c>
      <c r="E6">
        <v>3.2</v>
      </c>
      <c r="F6">
        <v>0</v>
      </c>
      <c r="G6">
        <v>3.2</v>
      </c>
      <c r="H6">
        <v>3.2</v>
      </c>
      <c r="I6">
        <f t="shared" si="0"/>
        <v>16</v>
      </c>
    </row>
    <row r="7" ht="33.75" spans="1:9">
      <c r="A7" s="1" t="s">
        <v>19</v>
      </c>
      <c r="B7">
        <v>1.6</v>
      </c>
      <c r="C7">
        <v>2.4</v>
      </c>
      <c r="D7">
        <v>0</v>
      </c>
      <c r="E7">
        <v>1.6</v>
      </c>
      <c r="F7">
        <v>0</v>
      </c>
      <c r="G7">
        <v>2.4</v>
      </c>
      <c r="H7">
        <v>2.4</v>
      </c>
      <c r="I7">
        <f t="shared" si="0"/>
        <v>10.4</v>
      </c>
    </row>
    <row r="8" ht="33.75" spans="1:9">
      <c r="A8" s="1" t="s">
        <v>13</v>
      </c>
      <c r="B8">
        <f>B2+B3+B4+B5+B6+B7</f>
        <v>15.2</v>
      </c>
      <c r="C8">
        <f t="shared" ref="C8:H8" si="1">C2+C3+C4+C5+C6+C7</f>
        <v>16</v>
      </c>
      <c r="D8">
        <f t="shared" si="1"/>
        <v>8</v>
      </c>
      <c r="E8">
        <f t="shared" si="1"/>
        <v>16.97</v>
      </c>
      <c r="F8">
        <f t="shared" si="1"/>
        <v>0</v>
      </c>
      <c r="G8">
        <f t="shared" si="1"/>
        <v>16.8</v>
      </c>
      <c r="H8">
        <f t="shared" si="1"/>
        <v>16</v>
      </c>
      <c r="I8">
        <f t="shared" si="0"/>
        <v>88.97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L12" sqref="L12"/>
    </sheetView>
  </sheetViews>
  <sheetFormatPr defaultColWidth="9" defaultRowHeight="13.5" outlineLevelRow="7"/>
  <cols>
    <col min="1" max="1" width="27.5" customWidth="1"/>
    <col min="2" max="2" width="12.25" customWidth="1"/>
    <col min="3" max="3" width="12.375" customWidth="1"/>
    <col min="4" max="4" width="12" customWidth="1"/>
    <col min="5" max="5" width="11.125" customWidth="1"/>
    <col min="6" max="6" width="12.625" customWidth="1"/>
    <col min="7" max="7" width="11.5" customWidth="1"/>
    <col min="8" max="8" width="24.75" customWidth="1"/>
    <col min="9" max="9" width="21.875" customWidth="1"/>
    <col min="10" max="10" width="14.75" customWidth="1"/>
  </cols>
  <sheetData>
    <row r="1" ht="33.75" spans="1:11">
      <c r="A1" s="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13</v>
      </c>
    </row>
    <row r="2" ht="33.75" spans="1:11">
      <c r="A2" s="1" t="s">
        <v>14</v>
      </c>
      <c r="B2">
        <v>2</v>
      </c>
      <c r="C2">
        <v>3.2</v>
      </c>
      <c r="D2">
        <v>2.4</v>
      </c>
      <c r="E2">
        <v>2</v>
      </c>
      <c r="F2">
        <v>3.2</v>
      </c>
      <c r="G2">
        <v>2</v>
      </c>
      <c r="H2">
        <v>1.6</v>
      </c>
      <c r="I2">
        <v>4</v>
      </c>
      <c r="J2">
        <v>2</v>
      </c>
      <c r="K2">
        <f>B2+C2+D2+E2+F2+G2+H2+I2+J2</f>
        <v>22.4</v>
      </c>
    </row>
    <row r="3" ht="33.75" spans="1:11">
      <c r="A3" s="1" t="s">
        <v>15</v>
      </c>
      <c r="B3">
        <v>0</v>
      </c>
      <c r="C3">
        <v>2.4</v>
      </c>
      <c r="D3">
        <v>3.2</v>
      </c>
      <c r="E3">
        <v>0</v>
      </c>
      <c r="F3">
        <v>3.2</v>
      </c>
      <c r="G3">
        <v>0</v>
      </c>
      <c r="H3">
        <v>1.2</v>
      </c>
      <c r="I3">
        <v>0</v>
      </c>
      <c r="J3">
        <v>1.6</v>
      </c>
      <c r="K3">
        <f t="shared" ref="K3:K8" si="0">B3+C3+D3+E3+F3+G3+H3+I3+J3</f>
        <v>11.6</v>
      </c>
    </row>
    <row r="4" ht="33.75" spans="1:11">
      <c r="A4" s="1" t="s">
        <v>16</v>
      </c>
      <c r="B4">
        <v>0</v>
      </c>
      <c r="C4">
        <v>2.4</v>
      </c>
      <c r="D4">
        <v>2.4</v>
      </c>
      <c r="E4">
        <v>0</v>
      </c>
      <c r="F4">
        <v>2.4</v>
      </c>
      <c r="G4">
        <v>0</v>
      </c>
      <c r="H4">
        <v>1.2</v>
      </c>
      <c r="I4">
        <v>0</v>
      </c>
      <c r="J4">
        <v>1.6</v>
      </c>
      <c r="K4">
        <f t="shared" si="0"/>
        <v>10</v>
      </c>
    </row>
    <row r="5" ht="33.75" spans="1:11">
      <c r="A5" s="1" t="s">
        <v>17</v>
      </c>
      <c r="B5">
        <v>0</v>
      </c>
      <c r="C5">
        <v>2.4</v>
      </c>
      <c r="D5">
        <v>4</v>
      </c>
      <c r="E5">
        <v>0</v>
      </c>
      <c r="F5">
        <v>2.4</v>
      </c>
      <c r="G5">
        <v>0</v>
      </c>
      <c r="H5">
        <v>1.6</v>
      </c>
      <c r="I5">
        <v>0</v>
      </c>
      <c r="J5">
        <v>0.8</v>
      </c>
      <c r="K5">
        <f t="shared" si="0"/>
        <v>11.2</v>
      </c>
    </row>
    <row r="6" ht="33.75" spans="1:11">
      <c r="A6" s="1" t="s">
        <v>18</v>
      </c>
      <c r="B6">
        <v>0</v>
      </c>
      <c r="C6">
        <v>2.4</v>
      </c>
      <c r="D6">
        <v>2.4</v>
      </c>
      <c r="E6">
        <v>0</v>
      </c>
      <c r="F6">
        <v>2.4</v>
      </c>
      <c r="G6">
        <v>0</v>
      </c>
      <c r="H6">
        <v>1.2</v>
      </c>
      <c r="I6">
        <v>0</v>
      </c>
      <c r="J6">
        <v>1.6</v>
      </c>
      <c r="K6">
        <f t="shared" si="0"/>
        <v>10</v>
      </c>
    </row>
    <row r="7" ht="33.75" spans="1:11">
      <c r="A7" s="1" t="s">
        <v>19</v>
      </c>
      <c r="B7">
        <v>0</v>
      </c>
      <c r="C7">
        <v>3.2</v>
      </c>
      <c r="D7">
        <v>1.6</v>
      </c>
      <c r="E7">
        <v>0</v>
      </c>
      <c r="F7">
        <v>2.4</v>
      </c>
      <c r="G7">
        <v>0</v>
      </c>
      <c r="H7">
        <v>1.2</v>
      </c>
      <c r="I7">
        <v>0</v>
      </c>
      <c r="J7">
        <v>1.2</v>
      </c>
      <c r="K7">
        <f t="shared" si="0"/>
        <v>9.6</v>
      </c>
    </row>
    <row r="8" ht="33.75" spans="1:11">
      <c r="A8" s="1" t="s">
        <v>13</v>
      </c>
      <c r="B8">
        <f>B2+B3+B4+B5+B6+B7</f>
        <v>2</v>
      </c>
      <c r="C8">
        <f t="shared" ref="C8:J8" si="1">C2+C3+C4+C5+C6+C7</f>
        <v>16</v>
      </c>
      <c r="D8">
        <f t="shared" si="1"/>
        <v>16</v>
      </c>
      <c r="E8">
        <f t="shared" si="1"/>
        <v>2</v>
      </c>
      <c r="F8">
        <f t="shared" si="1"/>
        <v>16</v>
      </c>
      <c r="G8">
        <f t="shared" si="1"/>
        <v>2</v>
      </c>
      <c r="H8">
        <f t="shared" si="1"/>
        <v>8</v>
      </c>
      <c r="I8">
        <f t="shared" si="1"/>
        <v>4</v>
      </c>
      <c r="J8">
        <f t="shared" si="1"/>
        <v>8.8</v>
      </c>
      <c r="K8">
        <f t="shared" si="0"/>
        <v>74.8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topLeftCell="C1" workbookViewId="0">
      <selection activeCell="P2" sqref="P2:P8"/>
    </sheetView>
  </sheetViews>
  <sheetFormatPr defaultColWidth="9" defaultRowHeight="13.5" outlineLevelRow="7"/>
  <cols>
    <col min="1" max="1" width="30.375" customWidth="1"/>
    <col min="2" max="2" width="17.125" customWidth="1"/>
    <col min="3" max="3" width="10.875" customWidth="1"/>
    <col min="4" max="4" width="19.125" customWidth="1"/>
    <col min="5" max="5" width="17.125" customWidth="1"/>
    <col min="6" max="6" width="12.875" customWidth="1"/>
    <col min="7" max="7" width="15" customWidth="1"/>
    <col min="8" max="8" width="33.75" customWidth="1"/>
    <col min="9" max="9" width="12.875" customWidth="1"/>
    <col min="10" max="10" width="17.125" customWidth="1"/>
    <col min="11" max="12" width="12.875" customWidth="1"/>
    <col min="13" max="13" width="15" customWidth="1"/>
    <col min="14" max="14" width="12.875" customWidth="1"/>
    <col min="15" max="15" width="17.125" customWidth="1"/>
  </cols>
  <sheetData>
    <row r="1" ht="33.75" spans="1:16">
      <c r="A1" s="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13</v>
      </c>
    </row>
    <row r="2" ht="33.75" spans="1:16">
      <c r="A2" s="1" t="s">
        <v>14</v>
      </c>
      <c r="B2">
        <v>1.6</v>
      </c>
      <c r="C2">
        <v>2</v>
      </c>
      <c r="D2">
        <v>3.2</v>
      </c>
      <c r="E2">
        <v>2.4</v>
      </c>
      <c r="F2">
        <v>0</v>
      </c>
      <c r="G2">
        <v>2.4</v>
      </c>
      <c r="H2">
        <v>1.6</v>
      </c>
      <c r="I2">
        <v>0</v>
      </c>
      <c r="J2">
        <v>1.2</v>
      </c>
      <c r="K2">
        <v>0</v>
      </c>
      <c r="L2">
        <v>1.6</v>
      </c>
      <c r="M2">
        <v>1.6</v>
      </c>
      <c r="N2">
        <v>0</v>
      </c>
      <c r="O2">
        <v>1.6</v>
      </c>
      <c r="P2">
        <f>B2+C2+D2+E2+F2+G2+H2+I2+J2+K2+L2+M2+N2+O2</f>
        <v>19.2</v>
      </c>
    </row>
    <row r="3" ht="33.75" spans="1:16">
      <c r="A3" s="1" t="s">
        <v>15</v>
      </c>
      <c r="B3">
        <v>1.6</v>
      </c>
      <c r="C3">
        <v>0</v>
      </c>
      <c r="D3">
        <v>2.4</v>
      </c>
      <c r="E3">
        <v>2.4</v>
      </c>
      <c r="F3">
        <v>0</v>
      </c>
      <c r="G3">
        <v>1.6</v>
      </c>
      <c r="H3">
        <v>1.2</v>
      </c>
      <c r="I3">
        <v>0</v>
      </c>
      <c r="J3">
        <v>1.6</v>
      </c>
      <c r="K3">
        <v>0</v>
      </c>
      <c r="L3">
        <v>1.2</v>
      </c>
      <c r="M3">
        <v>1.2</v>
      </c>
      <c r="N3">
        <v>0</v>
      </c>
      <c r="O3">
        <v>1.6</v>
      </c>
      <c r="P3">
        <f>B3+C3+D3+E3+F3+G3+H3+I3+J3+K3+L3+M3+N3+O3</f>
        <v>14.8</v>
      </c>
    </row>
    <row r="4" ht="33.75" spans="1:16">
      <c r="A4" s="1" t="s">
        <v>16</v>
      </c>
      <c r="B4">
        <v>3.2</v>
      </c>
      <c r="C4">
        <v>0</v>
      </c>
      <c r="D4">
        <v>2.4</v>
      </c>
      <c r="E4">
        <v>4</v>
      </c>
      <c r="F4">
        <v>0</v>
      </c>
      <c r="G4">
        <v>3.2</v>
      </c>
      <c r="H4">
        <v>1.2</v>
      </c>
      <c r="I4">
        <v>0</v>
      </c>
      <c r="J4">
        <v>1.6</v>
      </c>
      <c r="K4">
        <v>0</v>
      </c>
      <c r="L4">
        <v>1.2</v>
      </c>
      <c r="M4">
        <v>1.6</v>
      </c>
      <c r="N4">
        <v>0</v>
      </c>
      <c r="O4">
        <v>0.8</v>
      </c>
      <c r="P4">
        <f>B4+C4+D4+E4+F4+G4+H4+I4+J4+K4+L4+M4+N4+O4</f>
        <v>19.2</v>
      </c>
    </row>
    <row r="5" ht="33.75" spans="1:16">
      <c r="A5" s="1" t="s">
        <v>17</v>
      </c>
      <c r="B5">
        <v>4</v>
      </c>
      <c r="C5">
        <v>0</v>
      </c>
      <c r="D5">
        <v>2.4</v>
      </c>
      <c r="E5">
        <v>2.4</v>
      </c>
      <c r="F5">
        <v>0</v>
      </c>
      <c r="G5">
        <v>3.2</v>
      </c>
      <c r="H5">
        <v>1.2</v>
      </c>
      <c r="I5">
        <v>0</v>
      </c>
      <c r="J5">
        <v>1.2</v>
      </c>
      <c r="K5">
        <v>0</v>
      </c>
      <c r="L5">
        <v>1.2</v>
      </c>
      <c r="M5">
        <v>1.2</v>
      </c>
      <c r="N5">
        <v>0</v>
      </c>
      <c r="O5">
        <v>1.2</v>
      </c>
      <c r="P5">
        <f>B5+C5+D5+E5+F5+G5+H5+I5+J5+K5+L5+M5+N5+O5</f>
        <v>18</v>
      </c>
    </row>
    <row r="6" ht="33.75" spans="1:16">
      <c r="A6" s="1" t="s">
        <v>18</v>
      </c>
      <c r="B6">
        <v>2.4</v>
      </c>
      <c r="C6">
        <v>0</v>
      </c>
      <c r="D6">
        <v>2.4</v>
      </c>
      <c r="E6">
        <v>2.4</v>
      </c>
      <c r="F6">
        <v>0</v>
      </c>
      <c r="G6">
        <v>2.4</v>
      </c>
      <c r="H6">
        <v>1.2</v>
      </c>
      <c r="I6">
        <v>0</v>
      </c>
      <c r="J6">
        <v>0.8</v>
      </c>
      <c r="K6">
        <v>0</v>
      </c>
      <c r="L6">
        <v>1.2</v>
      </c>
      <c r="M6">
        <v>1.2</v>
      </c>
      <c r="N6">
        <v>0</v>
      </c>
      <c r="O6">
        <v>1.2</v>
      </c>
      <c r="P6">
        <f>B6+C6+D6+E6+F6+G6+H6+I6+J6+K6+L6+M6+N6+O6</f>
        <v>15.2</v>
      </c>
    </row>
    <row r="7" ht="33.75" spans="1:16">
      <c r="A7" s="1" t="s">
        <v>19</v>
      </c>
      <c r="B7">
        <v>3.2</v>
      </c>
      <c r="C7">
        <v>0</v>
      </c>
      <c r="D7">
        <v>3.2</v>
      </c>
      <c r="E7">
        <v>2.4</v>
      </c>
      <c r="F7">
        <v>0</v>
      </c>
      <c r="G7">
        <v>3.2</v>
      </c>
      <c r="H7">
        <v>1.6</v>
      </c>
      <c r="I7">
        <v>0</v>
      </c>
      <c r="J7">
        <v>1.6</v>
      </c>
      <c r="K7">
        <v>0</v>
      </c>
      <c r="L7">
        <v>1.6</v>
      </c>
      <c r="M7">
        <v>1.2</v>
      </c>
      <c r="N7">
        <v>0</v>
      </c>
      <c r="O7">
        <v>1.6</v>
      </c>
      <c r="P7">
        <f>B7+C7+D7+E7+F7+G7+H7+I7+J7+K7+L7+M7+N7+O7</f>
        <v>19.6</v>
      </c>
    </row>
    <row r="8" ht="33.75" spans="1:16">
      <c r="A8" s="1" t="s">
        <v>13</v>
      </c>
      <c r="B8">
        <f>B2+B3+B4+B5+B6+B7</f>
        <v>16</v>
      </c>
      <c r="C8">
        <f t="shared" ref="C8:O8" si="0">C2+C3+C4+C5+C6+C7</f>
        <v>2</v>
      </c>
      <c r="D8">
        <f t="shared" si="0"/>
        <v>16</v>
      </c>
      <c r="E8">
        <f t="shared" si="0"/>
        <v>16</v>
      </c>
      <c r="F8">
        <f t="shared" si="0"/>
        <v>0</v>
      </c>
      <c r="G8">
        <f t="shared" si="0"/>
        <v>16</v>
      </c>
      <c r="H8">
        <f t="shared" si="0"/>
        <v>8</v>
      </c>
      <c r="I8">
        <f t="shared" si="0"/>
        <v>0</v>
      </c>
      <c r="J8">
        <f t="shared" si="0"/>
        <v>8</v>
      </c>
      <c r="K8">
        <f t="shared" si="0"/>
        <v>0</v>
      </c>
      <c r="L8">
        <f t="shared" si="0"/>
        <v>8</v>
      </c>
      <c r="M8">
        <f t="shared" si="0"/>
        <v>8</v>
      </c>
      <c r="N8">
        <f t="shared" si="0"/>
        <v>0</v>
      </c>
      <c r="O8">
        <f t="shared" si="0"/>
        <v>8</v>
      </c>
      <c r="P8">
        <f>B8+C8+D8+E8+F8+G8+H8+I8+J8+K8+L8+M8+N8+O8</f>
        <v>106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M7" sqref="M7"/>
    </sheetView>
  </sheetViews>
  <sheetFormatPr defaultColWidth="9" defaultRowHeight="13.5" outlineLevelRow="7" outlineLevelCol="6"/>
  <cols>
    <col min="1" max="1" width="30.375" customWidth="1"/>
    <col min="2" max="2" width="12.875" customWidth="1"/>
    <col min="4" max="4" width="17.125" customWidth="1"/>
    <col min="5" max="5" width="12.875" customWidth="1"/>
  </cols>
  <sheetData>
    <row r="1" ht="33.75" spans="1:7">
      <c r="A1" s="1" t="s">
        <v>49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13</v>
      </c>
    </row>
    <row r="2" ht="33.75" spans="1:7">
      <c r="A2" s="1" t="s">
        <v>14</v>
      </c>
      <c r="B2">
        <v>1.37</v>
      </c>
      <c r="C2">
        <v>1.37</v>
      </c>
      <c r="D2">
        <v>1.6</v>
      </c>
      <c r="E2">
        <v>0</v>
      </c>
      <c r="F2">
        <v>4</v>
      </c>
      <c r="G2">
        <f>B2+C2+D2+E2+F2</f>
        <v>8.34</v>
      </c>
    </row>
    <row r="3" ht="33.75" spans="1:7">
      <c r="A3" s="1" t="s">
        <v>15</v>
      </c>
      <c r="B3">
        <v>1.37</v>
      </c>
      <c r="C3">
        <v>1.37</v>
      </c>
      <c r="D3">
        <v>1.2</v>
      </c>
      <c r="E3">
        <v>0</v>
      </c>
      <c r="F3">
        <v>2.4</v>
      </c>
      <c r="G3">
        <f t="shared" ref="G3:G8" si="0">B3+C3+D3+E3+F3</f>
        <v>6.34</v>
      </c>
    </row>
    <row r="4" ht="33.75" spans="1:7">
      <c r="A4" s="1" t="s">
        <v>16</v>
      </c>
      <c r="B4">
        <v>0</v>
      </c>
      <c r="C4">
        <v>1.37</v>
      </c>
      <c r="D4">
        <v>1.2</v>
      </c>
      <c r="E4">
        <v>0</v>
      </c>
      <c r="F4">
        <v>2.4</v>
      </c>
      <c r="G4">
        <f t="shared" si="0"/>
        <v>4.97</v>
      </c>
    </row>
    <row r="5" ht="33.75" spans="1:7">
      <c r="A5" s="1" t="s">
        <v>17</v>
      </c>
      <c r="B5">
        <v>1.37</v>
      </c>
      <c r="C5">
        <v>1.37</v>
      </c>
      <c r="D5">
        <v>1.2</v>
      </c>
      <c r="E5">
        <v>0</v>
      </c>
      <c r="F5">
        <v>2.4</v>
      </c>
      <c r="G5">
        <f t="shared" si="0"/>
        <v>6.34</v>
      </c>
    </row>
    <row r="6" ht="33.75" spans="1:7">
      <c r="A6" s="1" t="s">
        <v>18</v>
      </c>
      <c r="B6">
        <v>1.37</v>
      </c>
      <c r="C6">
        <v>1.37</v>
      </c>
      <c r="D6">
        <v>1.6</v>
      </c>
      <c r="E6">
        <v>0</v>
      </c>
      <c r="F6">
        <v>2.4</v>
      </c>
      <c r="G6">
        <f t="shared" si="0"/>
        <v>6.74</v>
      </c>
    </row>
    <row r="7" ht="33.75" spans="1:7">
      <c r="A7" s="1" t="s">
        <v>19</v>
      </c>
      <c r="B7">
        <v>1.37</v>
      </c>
      <c r="C7">
        <v>1.37</v>
      </c>
      <c r="D7">
        <v>1.2</v>
      </c>
      <c r="E7">
        <v>0</v>
      </c>
      <c r="F7">
        <v>2.4</v>
      </c>
      <c r="G7">
        <f t="shared" si="0"/>
        <v>6.34</v>
      </c>
    </row>
    <row r="8" ht="33.75" spans="1:7">
      <c r="A8" s="1" t="s">
        <v>13</v>
      </c>
      <c r="B8">
        <f>B2+B3+B4+B5+B6+B7</f>
        <v>6.85</v>
      </c>
      <c r="C8">
        <f>C2+C3+C4+C5+C6+C7</f>
        <v>8.22</v>
      </c>
      <c r="D8">
        <f>D2+D3+D4+D5+D6+D7</f>
        <v>8</v>
      </c>
      <c r="E8">
        <f>E2+E3+E4+E5+E6+E7</f>
        <v>0</v>
      </c>
      <c r="F8">
        <f>F2+F3+F4+F5+F6+F7</f>
        <v>16</v>
      </c>
      <c r="G8">
        <f t="shared" si="0"/>
        <v>39.07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</cp:lastModifiedBy>
  <dcterms:created xsi:type="dcterms:W3CDTF">2017-11-03T02:15:43Z</dcterms:created>
  <dcterms:modified xsi:type="dcterms:W3CDTF">2017-11-03T03:06:50Z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