
<file path=[Content_Types].xml><?xml version="1.0" encoding="utf-8"?>
<Types xmlns="http://schemas.openxmlformats.org/package/2006/content-types">
  <Override PartName="/xl/charts/chart2.xml" ContentType="application/vnd.openxmlformats-officedocument.drawingml.chart+xml"/>
  <Override PartName="/xl/worksheets/sheet3.xml" ContentType="application/vnd.openxmlformats-officedocument.spreadsheetml.worksheet+xml"/>
  <Override PartName="/xl/charts/chart9.xml" ContentType="application/vnd.openxmlformats-officedocument.drawingml.chart+xml"/>
  <Default Extension="png" ContentType="image/png"/>
  <Default Extension="rels" ContentType="application/vnd.openxmlformats-package.relationships+xml"/>
  <Default Extension="xml" ContentType="application/xml"/>
  <Override PartName="/xl/charts/chart7.xml" ContentType="application/vnd.openxmlformats-officedocument.drawingml.chart+xml"/>
  <Override PartName="/xl/calcChain.xml" ContentType="application/vnd.openxmlformats-officedocument.spreadsheetml.calcChain+xml"/>
  <Override PartName="/xl/worksheets/sheet1.xml" ContentType="application/vnd.openxmlformats-officedocument.spreadsheetml.worksheet+xml"/>
  <Override PartName="/xl/charts/chart5.xml" ContentType="application/vnd.openxmlformats-officedocument.drawingml.chart+xml"/>
  <Override PartName="/xl/drawings/drawing6.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heets/sheet1.xml" ContentType="application/vnd.openxmlformats-officedocument.spreadsheetml.chartsheet+xml"/>
  <Override PartName="/docProps/core.xml" ContentType="application/vnd.openxmlformats-package.core-properties+xml"/>
  <Override PartName="/xl/charts/chart10.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worksheets/sheet4.xml" ContentType="application/vnd.openxmlformats-officedocument.spreadsheetml.worksheet+xml"/>
  <Override PartName="/docProps/app.xml" ContentType="application/vnd.openxmlformats-officedocument.extended-properties+xml"/>
  <Override PartName="/xl/charts/chart1.xml" ContentType="application/vnd.openxmlformats-officedocument.drawingml.chart+xml"/>
  <Override PartName="/xl/charts/chart8.xml" ContentType="application/vnd.openxmlformats-officedocument.drawingml.chart+xml"/>
  <Override PartName="/xl/worksheets/sheet2.xml" ContentType="application/vnd.openxmlformats-officedocument.spreadsheetml.worksheet+xml"/>
  <Override PartName="/xl/charts/chart6.xml" ContentType="application/vnd.openxmlformats-officedocument.drawingml.chart+xml"/>
  <Override PartName="/xl/styles.xml" ContentType="application/vnd.openxmlformats-officedocument.spreadsheetml.styles+xml"/>
  <Override PartName="/xl/theme/theme1.xml" ContentType="application/vnd.openxmlformats-officedocument.theme+xml"/>
  <Default Extension="vml" ContentType="application/vnd.openxmlformats-officedocument.vmlDrawing"/>
  <Override PartName="/xl/sharedStrings.xml" ContentType="application/vnd.openxmlformats-officedocument.spreadsheetml.sharedStrings+xml"/>
  <Override PartName="/xl/drawings/drawing5.xml" ContentType="application/vnd.openxmlformats-officedocument.drawing+xml"/>
  <Override PartName="/xl/charts/chart4.xml" ContentType="application/vnd.openxmlformats-officedocument.drawingml.chart+xml"/>
  <Override PartName="/xl/chartsheets/sheet2.xml" ContentType="application/vnd.openxmlformats-officedocument.spreadsheetml.chartsheet+xml"/>
  <Override PartName="/xl/workbook.xml" ContentType="application/vnd.openxmlformats-officedocument.spreadsheetml.sheet.main+xml"/>
  <Override PartName="/xl/drawings/drawing3.xml" ContentType="application/vnd.openxmlformats-officedocument.drawin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13900" yWindow="-420" windowWidth="28640" windowHeight="16580" activeTab="2"/>
  </bookViews>
  <sheets>
    <sheet name="DATA" sheetId="10" r:id="rId1"/>
    <sheet name="TESTS" sheetId="17" r:id="rId2"/>
    <sheet name="TESTS (2)" sheetId="19" r:id="rId3"/>
    <sheet name="dOD600worm" sheetId="13" r:id="rId4"/>
    <sheet name="OD600" sheetId="15" r:id="rId5"/>
    <sheet name="Instructions" sheetId="3" r:id="rId6"/>
  </sheets>
  <definedNames>
    <definedName name="_xlnm.Print_Area" localSheetId="0">DATA!$B$1:$AK$99</definedName>
  </definedName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G99" i="10"/>
  <c r="F99"/>
  <c r="E99"/>
  <c r="D99"/>
  <c r="A99"/>
  <c r="H98"/>
  <c r="G98"/>
  <c r="F98"/>
  <c r="E98"/>
  <c r="D98"/>
  <c r="A98"/>
  <c r="H97"/>
  <c r="G97"/>
  <c r="F97"/>
  <c r="E97"/>
  <c r="D97"/>
  <c r="A97"/>
  <c r="H96"/>
  <c r="G96"/>
  <c r="F96"/>
  <c r="E96"/>
  <c r="D96"/>
  <c r="A96"/>
  <c r="H95"/>
  <c r="G95"/>
  <c r="F95"/>
  <c r="E95"/>
  <c r="D95"/>
  <c r="A95"/>
  <c r="H94"/>
  <c r="G94"/>
  <c r="F94"/>
  <c r="E94"/>
  <c r="D94"/>
  <c r="A94"/>
  <c r="H93"/>
  <c r="G93"/>
  <c r="F93"/>
  <c r="E93"/>
  <c r="D93"/>
  <c r="A93"/>
  <c r="E92"/>
  <c r="D92"/>
  <c r="A92"/>
  <c r="G91"/>
  <c r="F91"/>
  <c r="E91"/>
  <c r="D91"/>
  <c r="A91"/>
  <c r="H90"/>
  <c r="G90"/>
  <c r="F90"/>
  <c r="E90"/>
  <c r="D90"/>
  <c r="A90"/>
  <c r="H89"/>
  <c r="G89"/>
  <c r="F89"/>
  <c r="E89"/>
  <c r="D89"/>
  <c r="A89"/>
  <c r="H88"/>
  <c r="G88"/>
  <c r="F88"/>
  <c r="E88"/>
  <c r="D88"/>
  <c r="A88"/>
  <c r="H87"/>
  <c r="G87"/>
  <c r="F87"/>
  <c r="E87"/>
  <c r="D87"/>
  <c r="A87"/>
  <c r="H86"/>
  <c r="G86"/>
  <c r="F86"/>
  <c r="E86"/>
  <c r="D86"/>
  <c r="A86"/>
  <c r="H85"/>
  <c r="G85"/>
  <c r="F85"/>
  <c r="E85"/>
  <c r="D85"/>
  <c r="A85"/>
  <c r="E84"/>
  <c r="D84"/>
  <c r="A84"/>
  <c r="G83"/>
  <c r="F83"/>
  <c r="E83"/>
  <c r="D83"/>
  <c r="A83"/>
  <c r="H82"/>
  <c r="G82"/>
  <c r="F82"/>
  <c r="E82"/>
  <c r="D82"/>
  <c r="A82"/>
  <c r="H81"/>
  <c r="G81"/>
  <c r="F81"/>
  <c r="E81"/>
  <c r="D81"/>
  <c r="A81"/>
  <c r="H80"/>
  <c r="G80"/>
  <c r="F80"/>
  <c r="E80"/>
  <c r="D80"/>
  <c r="A80"/>
  <c r="H79"/>
  <c r="G79"/>
  <c r="F79"/>
  <c r="E79"/>
  <c r="D79"/>
  <c r="A79"/>
  <c r="H78"/>
  <c r="G78"/>
  <c r="F78"/>
  <c r="E78"/>
  <c r="D78"/>
  <c r="A78"/>
  <c r="H77"/>
  <c r="G77"/>
  <c r="F77"/>
  <c r="E77"/>
  <c r="D77"/>
  <c r="A77"/>
  <c r="E76"/>
  <c r="D76"/>
  <c r="A76"/>
  <c r="G75"/>
  <c r="F75"/>
  <c r="E75"/>
  <c r="D75"/>
  <c r="A75"/>
  <c r="H74"/>
  <c r="G74"/>
  <c r="F74"/>
  <c r="E74"/>
  <c r="D74"/>
  <c r="A74"/>
  <c r="H73"/>
  <c r="G73"/>
  <c r="F73"/>
  <c r="E73"/>
  <c r="D73"/>
  <c r="A73"/>
  <c r="H72"/>
  <c r="G72"/>
  <c r="F72"/>
  <c r="E72"/>
  <c r="D72"/>
  <c r="A72"/>
  <c r="H71"/>
  <c r="G71"/>
  <c r="F71"/>
  <c r="E71"/>
  <c r="D71"/>
  <c r="A71"/>
  <c r="H70"/>
  <c r="G70"/>
  <c r="F70"/>
  <c r="E70"/>
  <c r="D70"/>
  <c r="A70"/>
  <c r="H69"/>
  <c r="G69"/>
  <c r="F69"/>
  <c r="E69"/>
  <c r="D69"/>
  <c r="A69"/>
  <c r="E68"/>
  <c r="D68"/>
  <c r="A68"/>
  <c r="G67"/>
  <c r="F67"/>
  <c r="E67"/>
  <c r="D67"/>
  <c r="A67"/>
  <c r="H66"/>
  <c r="G66"/>
  <c r="F66"/>
  <c r="E66"/>
  <c r="D66"/>
  <c r="A66"/>
  <c r="H65"/>
  <c r="G65"/>
  <c r="F65"/>
  <c r="E65"/>
  <c r="D65"/>
  <c r="A65"/>
  <c r="H64"/>
  <c r="G64"/>
  <c r="F64"/>
  <c r="E64"/>
  <c r="D64"/>
  <c r="A64"/>
  <c r="H63"/>
  <c r="G63"/>
  <c r="F63"/>
  <c r="E63"/>
  <c r="D63"/>
  <c r="A63"/>
  <c r="H62"/>
  <c r="G62"/>
  <c r="F62"/>
  <c r="E62"/>
  <c r="D62"/>
  <c r="A62"/>
  <c r="H61"/>
  <c r="G61"/>
  <c r="F61"/>
  <c r="E61"/>
  <c r="D61"/>
  <c r="A61"/>
  <c r="E60"/>
  <c r="D60"/>
  <c r="A60"/>
  <c r="G59"/>
  <c r="F59"/>
  <c r="E59"/>
  <c r="D59"/>
  <c r="A59"/>
  <c r="H58"/>
  <c r="G58"/>
  <c r="F58"/>
  <c r="E58"/>
  <c r="D58"/>
  <c r="A58"/>
  <c r="H57"/>
  <c r="G57"/>
  <c r="F57"/>
  <c r="E57"/>
  <c r="D57"/>
  <c r="A57"/>
  <c r="H56"/>
  <c r="G56"/>
  <c r="F56"/>
  <c r="E56"/>
  <c r="D56"/>
  <c r="A56"/>
  <c r="H55"/>
  <c r="G55"/>
  <c r="F55"/>
  <c r="E55"/>
  <c r="D55"/>
  <c r="A55"/>
  <c r="H54"/>
  <c r="G54"/>
  <c r="F54"/>
  <c r="E54"/>
  <c r="D54"/>
  <c r="A54"/>
  <c r="H53"/>
  <c r="G53"/>
  <c r="F53"/>
  <c r="E53"/>
  <c r="D53"/>
  <c r="A53"/>
  <c r="E52"/>
  <c r="D52"/>
  <c r="A52"/>
  <c r="E51"/>
  <c r="D51"/>
  <c r="A51"/>
  <c r="H50"/>
  <c r="G50"/>
  <c r="F50"/>
  <c r="E50"/>
  <c r="D50"/>
  <c r="A50"/>
  <c r="H49"/>
  <c r="G49"/>
  <c r="F49"/>
  <c r="E49"/>
  <c r="D49"/>
  <c r="A49"/>
  <c r="H48"/>
  <c r="G48"/>
  <c r="F48"/>
  <c r="E48"/>
  <c r="D48"/>
  <c r="A48"/>
  <c r="H47"/>
  <c r="G47"/>
  <c r="F47"/>
  <c r="E47"/>
  <c r="D47"/>
  <c r="A47"/>
  <c r="H46"/>
  <c r="G46"/>
  <c r="F46"/>
  <c r="E46"/>
  <c r="D46"/>
  <c r="A46"/>
  <c r="H45"/>
  <c r="G45"/>
  <c r="F45"/>
  <c r="E45"/>
  <c r="D45"/>
  <c r="A45"/>
  <c r="E44"/>
  <c r="D44"/>
  <c r="A44"/>
  <c r="E43"/>
  <c r="D43"/>
  <c r="A43"/>
  <c r="H42"/>
  <c r="G42"/>
  <c r="F42"/>
  <c r="E42"/>
  <c r="D42"/>
  <c r="A42"/>
  <c r="H41"/>
  <c r="G41"/>
  <c r="F41"/>
  <c r="E41"/>
  <c r="D41"/>
  <c r="A41"/>
  <c r="H40"/>
  <c r="G40"/>
  <c r="F40"/>
  <c r="E40"/>
  <c r="D40"/>
  <c r="A40"/>
  <c r="H39"/>
  <c r="G39"/>
  <c r="F39"/>
  <c r="E39"/>
  <c r="D39"/>
  <c r="A39"/>
  <c r="H38"/>
  <c r="G38"/>
  <c r="F38"/>
  <c r="E38"/>
  <c r="D38"/>
  <c r="A38"/>
  <c r="H37"/>
  <c r="G37"/>
  <c r="F37"/>
  <c r="E37"/>
  <c r="D37"/>
  <c r="A37"/>
  <c r="E36"/>
  <c r="D36"/>
  <c r="A36"/>
  <c r="E35"/>
  <c r="D35"/>
  <c r="A35"/>
  <c r="H34"/>
  <c r="G34"/>
  <c r="F34"/>
  <c r="E34"/>
  <c r="D34"/>
  <c r="A34"/>
  <c r="H33"/>
  <c r="G33"/>
  <c r="F33"/>
  <c r="E33"/>
  <c r="D33"/>
  <c r="A33"/>
  <c r="H32"/>
  <c r="G32"/>
  <c r="F32"/>
  <c r="E32"/>
  <c r="D32"/>
  <c r="A32"/>
  <c r="H31"/>
  <c r="G31"/>
  <c r="F31"/>
  <c r="E31"/>
  <c r="D31"/>
  <c r="A31"/>
  <c r="H30"/>
  <c r="G30"/>
  <c r="F30"/>
  <c r="E30"/>
  <c r="D30"/>
  <c r="A30"/>
  <c r="H29"/>
  <c r="G29"/>
  <c r="F29"/>
  <c r="E29"/>
  <c r="D29"/>
  <c r="A29"/>
  <c r="F28"/>
  <c r="E28"/>
  <c r="D28"/>
  <c r="A28"/>
  <c r="E27"/>
  <c r="D27"/>
  <c r="A27"/>
  <c r="H26"/>
  <c r="G26"/>
  <c r="F26"/>
  <c r="E26"/>
  <c r="D26"/>
  <c r="A26"/>
  <c r="H25"/>
  <c r="G25"/>
  <c r="F25"/>
  <c r="E25"/>
  <c r="D25"/>
  <c r="A25"/>
  <c r="H24"/>
  <c r="G24"/>
  <c r="F24"/>
  <c r="E24"/>
  <c r="D24"/>
  <c r="A24"/>
  <c r="H23"/>
  <c r="G23"/>
  <c r="F23"/>
  <c r="E23"/>
  <c r="D23"/>
  <c r="A23"/>
  <c r="H22"/>
  <c r="G22"/>
  <c r="F22"/>
  <c r="E22"/>
  <c r="D22"/>
  <c r="A22"/>
  <c r="H21"/>
  <c r="G21"/>
  <c r="F21"/>
  <c r="E21"/>
  <c r="D21"/>
  <c r="A21"/>
  <c r="E20"/>
  <c r="D20"/>
  <c r="A20"/>
  <c r="E19"/>
  <c r="D19"/>
  <c r="A19"/>
  <c r="H18"/>
  <c r="G18"/>
  <c r="F18"/>
  <c r="E18"/>
  <c r="D18"/>
  <c r="A18"/>
  <c r="H17"/>
  <c r="G17"/>
  <c r="F17"/>
  <c r="E17"/>
  <c r="D17"/>
  <c r="A17"/>
  <c r="H16"/>
  <c r="G16"/>
  <c r="F16"/>
  <c r="E16"/>
  <c r="D16"/>
  <c r="A16"/>
  <c r="H15"/>
  <c r="G15"/>
  <c r="F15"/>
  <c r="E15"/>
  <c r="D15"/>
  <c r="A15"/>
  <c r="H14"/>
  <c r="G14"/>
  <c r="F14"/>
  <c r="E14"/>
  <c r="D14"/>
  <c r="A14"/>
  <c r="H13"/>
  <c r="G13"/>
  <c r="F13"/>
  <c r="E13"/>
  <c r="D13"/>
  <c r="A13"/>
  <c r="E12"/>
  <c r="D12"/>
  <c r="A12"/>
  <c r="E11"/>
  <c r="D11"/>
  <c r="A11"/>
  <c r="H10"/>
  <c r="G10"/>
  <c r="F10"/>
  <c r="E10"/>
  <c r="D10"/>
  <c r="A10"/>
  <c r="H9"/>
  <c r="G9"/>
  <c r="F9"/>
  <c r="E9"/>
  <c r="D9"/>
  <c r="A9"/>
  <c r="H8"/>
  <c r="G8"/>
  <c r="F8"/>
  <c r="E8"/>
  <c r="D8"/>
  <c r="A8"/>
  <c r="H7"/>
  <c r="G7"/>
  <c r="F7"/>
  <c r="E7"/>
  <c r="D7"/>
  <c r="A7"/>
  <c r="H6"/>
  <c r="G6"/>
  <c r="F6"/>
  <c r="E6"/>
  <c r="D6"/>
  <c r="A6"/>
  <c r="H5"/>
  <c r="G5"/>
  <c r="F5"/>
  <c r="E5"/>
  <c r="D5"/>
  <c r="A5"/>
  <c r="N35"/>
  <c r="N43"/>
  <c r="N51"/>
  <c r="N116"/>
  <c r="N99"/>
  <c r="N91"/>
  <c r="N83"/>
  <c r="N11"/>
  <c r="N19"/>
  <c r="N27"/>
  <c r="N115"/>
  <c r="N75"/>
  <c r="N74"/>
  <c r="N73"/>
  <c r="N72"/>
  <c r="N71"/>
  <c r="N70"/>
  <c r="N69"/>
  <c r="N67"/>
  <c r="N59"/>
  <c r="M116"/>
  <c r="L116"/>
  <c r="M115"/>
  <c r="L115"/>
  <c r="G115"/>
  <c r="G116"/>
  <c r="R83"/>
  <c r="R91"/>
  <c r="R99"/>
  <c r="R116"/>
  <c r="R98"/>
  <c r="N98"/>
  <c r="AJ83"/>
  <c r="AJ91"/>
  <c r="AJ99"/>
  <c r="AJ116"/>
  <c r="AJ98"/>
  <c r="N93"/>
  <c r="P83"/>
  <c r="P91"/>
  <c r="P99"/>
  <c r="P116"/>
  <c r="P93"/>
  <c r="R93"/>
  <c r="T83"/>
  <c r="T91"/>
  <c r="T99"/>
  <c r="T116"/>
  <c r="T93"/>
  <c r="V83"/>
  <c r="V91"/>
  <c r="V99"/>
  <c r="V116"/>
  <c r="V93"/>
  <c r="X83"/>
  <c r="X91"/>
  <c r="X99"/>
  <c r="X116"/>
  <c r="X93"/>
  <c r="Z83"/>
  <c r="Z91"/>
  <c r="Z99"/>
  <c r="Z116"/>
  <c r="Z93"/>
  <c r="AB83"/>
  <c r="AB91"/>
  <c r="AB99"/>
  <c r="AB116"/>
  <c r="AB93"/>
  <c r="AD83"/>
  <c r="AD91"/>
  <c r="AD99"/>
  <c r="AD116"/>
  <c r="AD93"/>
  <c r="AF83"/>
  <c r="AF91"/>
  <c r="AF99"/>
  <c r="AF116"/>
  <c r="AF93"/>
  <c r="AH83"/>
  <c r="AH91"/>
  <c r="AH99"/>
  <c r="AH116"/>
  <c r="AH93"/>
  <c r="AJ93"/>
  <c r="N94"/>
  <c r="P94"/>
  <c r="R94"/>
  <c r="T94"/>
  <c r="V94"/>
  <c r="X94"/>
  <c r="Z94"/>
  <c r="AB94"/>
  <c r="AD94"/>
  <c r="AF94"/>
  <c r="AH94"/>
  <c r="AJ94"/>
  <c r="N95"/>
  <c r="P95"/>
  <c r="R95"/>
  <c r="T95"/>
  <c r="V95"/>
  <c r="X95"/>
  <c r="Z95"/>
  <c r="AB95"/>
  <c r="AD95"/>
  <c r="AF95"/>
  <c r="AH95"/>
  <c r="AJ95"/>
  <c r="N96"/>
  <c r="P96"/>
  <c r="R96"/>
  <c r="T96"/>
  <c r="V96"/>
  <c r="X96"/>
  <c r="Z96"/>
  <c r="AB96"/>
  <c r="AD96"/>
  <c r="AF96"/>
  <c r="AH96"/>
  <c r="AJ96"/>
  <c r="N97"/>
  <c r="P97"/>
  <c r="R97"/>
  <c r="T97"/>
  <c r="V97"/>
  <c r="X97"/>
  <c r="Z97"/>
  <c r="AB97"/>
  <c r="AD97"/>
  <c r="AF97"/>
  <c r="AH97"/>
  <c r="AJ97"/>
  <c r="P98"/>
  <c r="T98"/>
  <c r="V98"/>
  <c r="X98"/>
  <c r="Z98"/>
  <c r="AB98"/>
  <c r="AD98"/>
  <c r="AF98"/>
  <c r="AH98"/>
  <c r="AJ92"/>
  <c r="AH92"/>
  <c r="AF92"/>
  <c r="AD92"/>
  <c r="AB92"/>
  <c r="Z92"/>
  <c r="X92"/>
  <c r="V92"/>
  <c r="T92"/>
  <c r="R92"/>
  <c r="P92"/>
  <c r="N92"/>
  <c r="N85"/>
  <c r="P85"/>
  <c r="R85"/>
  <c r="T85"/>
  <c r="V85"/>
  <c r="X85"/>
  <c r="Z85"/>
  <c r="AB85"/>
  <c r="AD85"/>
  <c r="AF85"/>
  <c r="AH85"/>
  <c r="AJ85"/>
  <c r="N86"/>
  <c r="P86"/>
  <c r="R86"/>
  <c r="T86"/>
  <c r="V86"/>
  <c r="X86"/>
  <c r="Z86"/>
  <c r="AB86"/>
  <c r="AD86"/>
  <c r="AF86"/>
  <c r="AH86"/>
  <c r="AJ86"/>
  <c r="N87"/>
  <c r="P87"/>
  <c r="R87"/>
  <c r="T87"/>
  <c r="V87"/>
  <c r="X87"/>
  <c r="Z87"/>
  <c r="AB87"/>
  <c r="AD87"/>
  <c r="AF87"/>
  <c r="AH87"/>
  <c r="AJ87"/>
  <c r="N88"/>
  <c r="P88"/>
  <c r="R88"/>
  <c r="T88"/>
  <c r="V88"/>
  <c r="X88"/>
  <c r="Z88"/>
  <c r="AB88"/>
  <c r="AD88"/>
  <c r="AF88"/>
  <c r="AH88"/>
  <c r="AJ88"/>
  <c r="N89"/>
  <c r="P89"/>
  <c r="R89"/>
  <c r="T89"/>
  <c r="V89"/>
  <c r="X89"/>
  <c r="Z89"/>
  <c r="AB89"/>
  <c r="AD89"/>
  <c r="AF89"/>
  <c r="AH89"/>
  <c r="AJ89"/>
  <c r="N90"/>
  <c r="P90"/>
  <c r="R90"/>
  <c r="T90"/>
  <c r="V90"/>
  <c r="X90"/>
  <c r="Z90"/>
  <c r="AB90"/>
  <c r="AD90"/>
  <c r="AF90"/>
  <c r="AH90"/>
  <c r="AJ90"/>
  <c r="AJ84"/>
  <c r="AH84"/>
  <c r="AF84"/>
  <c r="AD84"/>
  <c r="AB84"/>
  <c r="Z84"/>
  <c r="X84"/>
  <c r="V84"/>
  <c r="T84"/>
  <c r="R84"/>
  <c r="P84"/>
  <c r="N84"/>
  <c r="N77"/>
  <c r="P77"/>
  <c r="R77"/>
  <c r="T77"/>
  <c r="V77"/>
  <c r="X77"/>
  <c r="Z77"/>
  <c r="AB77"/>
  <c r="AD77"/>
  <c r="AF77"/>
  <c r="AH77"/>
  <c r="AJ77"/>
  <c r="N78"/>
  <c r="P78"/>
  <c r="R78"/>
  <c r="T78"/>
  <c r="V78"/>
  <c r="X78"/>
  <c r="Z78"/>
  <c r="AB78"/>
  <c r="AD78"/>
  <c r="AF78"/>
  <c r="AH78"/>
  <c r="AJ78"/>
  <c r="N79"/>
  <c r="P79"/>
  <c r="R79"/>
  <c r="T79"/>
  <c r="V79"/>
  <c r="X79"/>
  <c r="Z79"/>
  <c r="AB79"/>
  <c r="AD79"/>
  <c r="AF79"/>
  <c r="AH79"/>
  <c r="AJ79"/>
  <c r="N80"/>
  <c r="P80"/>
  <c r="R80"/>
  <c r="T80"/>
  <c r="V80"/>
  <c r="X80"/>
  <c r="Z80"/>
  <c r="AB80"/>
  <c r="AD80"/>
  <c r="AF80"/>
  <c r="AH80"/>
  <c r="AJ80"/>
  <c r="N81"/>
  <c r="P81"/>
  <c r="R81"/>
  <c r="T81"/>
  <c r="V81"/>
  <c r="X81"/>
  <c r="Z81"/>
  <c r="AB81"/>
  <c r="AD81"/>
  <c r="AF81"/>
  <c r="AH81"/>
  <c r="AJ81"/>
  <c r="N82"/>
  <c r="P82"/>
  <c r="R82"/>
  <c r="T82"/>
  <c r="V82"/>
  <c r="X82"/>
  <c r="Z82"/>
  <c r="AB82"/>
  <c r="AD82"/>
  <c r="AF82"/>
  <c r="AH82"/>
  <c r="AJ82"/>
  <c r="AJ76"/>
  <c r="AH76"/>
  <c r="AF76"/>
  <c r="AD76"/>
  <c r="AB76"/>
  <c r="Z76"/>
  <c r="X76"/>
  <c r="V76"/>
  <c r="T76"/>
  <c r="R76"/>
  <c r="P76"/>
  <c r="N76"/>
  <c r="AB59"/>
  <c r="AB67"/>
  <c r="AB75"/>
  <c r="AB115"/>
  <c r="AB68"/>
  <c r="N68"/>
  <c r="R59"/>
  <c r="R67"/>
  <c r="R75"/>
  <c r="R115"/>
  <c r="R56"/>
  <c r="N61"/>
  <c r="P59"/>
  <c r="P67"/>
  <c r="P75"/>
  <c r="P115"/>
  <c r="P61"/>
  <c r="R61"/>
  <c r="T59"/>
  <c r="T67"/>
  <c r="T75"/>
  <c r="T115"/>
  <c r="T61"/>
  <c r="V59"/>
  <c r="V67"/>
  <c r="V75"/>
  <c r="V115"/>
  <c r="V61"/>
  <c r="X59"/>
  <c r="X67"/>
  <c r="X75"/>
  <c r="X115"/>
  <c r="X61"/>
  <c r="Z59"/>
  <c r="Z67"/>
  <c r="Z75"/>
  <c r="Z115"/>
  <c r="Z61"/>
  <c r="AB61"/>
  <c r="AD59"/>
  <c r="AD67"/>
  <c r="AD75"/>
  <c r="AD115"/>
  <c r="AD61"/>
  <c r="AF59"/>
  <c r="AF67"/>
  <c r="AF75"/>
  <c r="AF115"/>
  <c r="AF61"/>
  <c r="AH59"/>
  <c r="AH67"/>
  <c r="AH75"/>
  <c r="AH115"/>
  <c r="AH61"/>
  <c r="AJ59"/>
  <c r="AJ67"/>
  <c r="AJ75"/>
  <c r="AJ115"/>
  <c r="AJ61"/>
  <c r="N62"/>
  <c r="P62"/>
  <c r="R62"/>
  <c r="T62"/>
  <c r="V62"/>
  <c r="X62"/>
  <c r="Z62"/>
  <c r="AB62"/>
  <c r="AD62"/>
  <c r="AF62"/>
  <c r="AH62"/>
  <c r="AJ62"/>
  <c r="N63"/>
  <c r="P63"/>
  <c r="R63"/>
  <c r="T63"/>
  <c r="V63"/>
  <c r="X63"/>
  <c r="Z63"/>
  <c r="AB63"/>
  <c r="AD63"/>
  <c r="AF63"/>
  <c r="AH63"/>
  <c r="AJ63"/>
  <c r="N64"/>
  <c r="P64"/>
  <c r="R64"/>
  <c r="T64"/>
  <c r="V64"/>
  <c r="X64"/>
  <c r="Z64"/>
  <c r="AB64"/>
  <c r="AD64"/>
  <c r="AF64"/>
  <c r="AH64"/>
  <c r="AJ64"/>
  <c r="N65"/>
  <c r="P65"/>
  <c r="R65"/>
  <c r="T65"/>
  <c r="V65"/>
  <c r="X65"/>
  <c r="Z65"/>
  <c r="AB65"/>
  <c r="AD65"/>
  <c r="AF65"/>
  <c r="AH65"/>
  <c r="AJ65"/>
  <c r="N66"/>
  <c r="P66"/>
  <c r="R66"/>
  <c r="T66"/>
  <c r="V66"/>
  <c r="X66"/>
  <c r="Z66"/>
  <c r="AB66"/>
  <c r="AD66"/>
  <c r="AF66"/>
  <c r="AH66"/>
  <c r="AJ66"/>
  <c r="N53"/>
  <c r="P53"/>
  <c r="R53"/>
  <c r="T53"/>
  <c r="V53"/>
  <c r="X53"/>
  <c r="Z53"/>
  <c r="AB53"/>
  <c r="AD53"/>
  <c r="AF53"/>
  <c r="AH53"/>
  <c r="AJ53"/>
  <c r="N54"/>
  <c r="P54"/>
  <c r="R54"/>
  <c r="T54"/>
  <c r="V54"/>
  <c r="X54"/>
  <c r="Z54"/>
  <c r="AB54"/>
  <c r="AD54"/>
  <c r="AF54"/>
  <c r="AH54"/>
  <c r="AJ54"/>
  <c r="N55"/>
  <c r="P55"/>
  <c r="R55"/>
  <c r="T55"/>
  <c r="V55"/>
  <c r="X55"/>
  <c r="Z55"/>
  <c r="AB55"/>
  <c r="AD55"/>
  <c r="AF55"/>
  <c r="AH55"/>
  <c r="AJ55"/>
  <c r="N56"/>
  <c r="P56"/>
  <c r="T56"/>
  <c r="V56"/>
  <c r="X56"/>
  <c r="Z56"/>
  <c r="AB56"/>
  <c r="AD56"/>
  <c r="AF56"/>
  <c r="AH56"/>
  <c r="AJ56"/>
  <c r="N57"/>
  <c r="P57"/>
  <c r="R57"/>
  <c r="T57"/>
  <c r="V57"/>
  <c r="X57"/>
  <c r="Z57"/>
  <c r="AB57"/>
  <c r="AD57"/>
  <c r="AF57"/>
  <c r="AH57"/>
  <c r="AJ57"/>
  <c r="N58"/>
  <c r="P58"/>
  <c r="R58"/>
  <c r="T58"/>
  <c r="V58"/>
  <c r="X58"/>
  <c r="Z58"/>
  <c r="AB58"/>
  <c r="AD58"/>
  <c r="AF58"/>
  <c r="AH58"/>
  <c r="AJ58"/>
  <c r="AJ68"/>
  <c r="AH68"/>
  <c r="AF68"/>
  <c r="AD68"/>
  <c r="Z68"/>
  <c r="X68"/>
  <c r="V68"/>
  <c r="T68"/>
  <c r="R68"/>
  <c r="P68"/>
  <c r="AJ60"/>
  <c r="AH60"/>
  <c r="AF60"/>
  <c r="AD60"/>
  <c r="AB60"/>
  <c r="Z60"/>
  <c r="X60"/>
  <c r="V60"/>
  <c r="T60"/>
  <c r="R60"/>
  <c r="P60"/>
  <c r="N60"/>
  <c r="AJ52"/>
  <c r="AH52"/>
  <c r="AF52"/>
  <c r="AD52"/>
  <c r="AB52"/>
  <c r="Z52"/>
  <c r="X52"/>
  <c r="V52"/>
  <c r="T52"/>
  <c r="R52"/>
  <c r="P52"/>
  <c r="N52"/>
  <c r="R35"/>
  <c r="R43"/>
  <c r="R51"/>
  <c r="R114"/>
  <c r="R44"/>
  <c r="N114"/>
  <c r="N45"/>
  <c r="P35"/>
  <c r="P43"/>
  <c r="P51"/>
  <c r="P114"/>
  <c r="P45"/>
  <c r="R45"/>
  <c r="T35"/>
  <c r="T43"/>
  <c r="T51"/>
  <c r="T114"/>
  <c r="T45"/>
  <c r="V35"/>
  <c r="V43"/>
  <c r="V51"/>
  <c r="V114"/>
  <c r="V45"/>
  <c r="X35"/>
  <c r="X43"/>
  <c r="X51"/>
  <c r="X114"/>
  <c r="X45"/>
  <c r="Z35"/>
  <c r="Z43"/>
  <c r="Z51"/>
  <c r="Z114"/>
  <c r="Z45"/>
  <c r="AB35"/>
  <c r="AB43"/>
  <c r="AB51"/>
  <c r="AB114"/>
  <c r="AB45"/>
  <c r="AD35"/>
  <c r="AD43"/>
  <c r="AD51"/>
  <c r="AD114"/>
  <c r="AD45"/>
  <c r="AF35"/>
  <c r="AF43"/>
  <c r="AF51"/>
  <c r="AF114"/>
  <c r="AF45"/>
  <c r="AH35"/>
  <c r="AH43"/>
  <c r="AH51"/>
  <c r="AH114"/>
  <c r="AH45"/>
  <c r="AJ35"/>
  <c r="AJ43"/>
  <c r="AJ51"/>
  <c r="AJ114"/>
  <c r="AJ45"/>
  <c r="N46"/>
  <c r="P46"/>
  <c r="R46"/>
  <c r="T46"/>
  <c r="V46"/>
  <c r="X46"/>
  <c r="Z46"/>
  <c r="AB46"/>
  <c r="AD46"/>
  <c r="AF46"/>
  <c r="AH46"/>
  <c r="AJ46"/>
  <c r="N47"/>
  <c r="P47"/>
  <c r="R47"/>
  <c r="T47"/>
  <c r="V47"/>
  <c r="X47"/>
  <c r="Z47"/>
  <c r="AB47"/>
  <c r="AD47"/>
  <c r="AF47"/>
  <c r="AH47"/>
  <c r="AJ47"/>
  <c r="N48"/>
  <c r="P48"/>
  <c r="R48"/>
  <c r="T48"/>
  <c r="V48"/>
  <c r="X48"/>
  <c r="Z48"/>
  <c r="AB48"/>
  <c r="AD48"/>
  <c r="AF48"/>
  <c r="AH48"/>
  <c r="AJ48"/>
  <c r="N49"/>
  <c r="P49"/>
  <c r="R49"/>
  <c r="T49"/>
  <c r="V49"/>
  <c r="X49"/>
  <c r="Z49"/>
  <c r="AB49"/>
  <c r="AD49"/>
  <c r="AF49"/>
  <c r="AH49"/>
  <c r="AJ49"/>
  <c r="N50"/>
  <c r="P50"/>
  <c r="R50"/>
  <c r="T50"/>
  <c r="V50"/>
  <c r="X50"/>
  <c r="Z50"/>
  <c r="AB50"/>
  <c r="AD50"/>
  <c r="AF50"/>
  <c r="AH50"/>
  <c r="AJ50"/>
  <c r="AJ44"/>
  <c r="AH44"/>
  <c r="AF44"/>
  <c r="AD44"/>
  <c r="AB44"/>
  <c r="Z44"/>
  <c r="X44"/>
  <c r="V44"/>
  <c r="T44"/>
  <c r="P44"/>
  <c r="N44"/>
  <c r="N37"/>
  <c r="P37"/>
  <c r="R37"/>
  <c r="T37"/>
  <c r="V37"/>
  <c r="X37"/>
  <c r="Z37"/>
  <c r="AB37"/>
  <c r="AD37"/>
  <c r="AF37"/>
  <c r="AH37"/>
  <c r="AJ37"/>
  <c r="N38"/>
  <c r="P38"/>
  <c r="R38"/>
  <c r="T38"/>
  <c r="V38"/>
  <c r="X38"/>
  <c r="Z38"/>
  <c r="AB38"/>
  <c r="AD38"/>
  <c r="AF38"/>
  <c r="AH38"/>
  <c r="AJ38"/>
  <c r="N39"/>
  <c r="P39"/>
  <c r="R39"/>
  <c r="T39"/>
  <c r="V39"/>
  <c r="X39"/>
  <c r="Z39"/>
  <c r="AB39"/>
  <c r="AD39"/>
  <c r="AF39"/>
  <c r="AH39"/>
  <c r="AJ39"/>
  <c r="N40"/>
  <c r="P40"/>
  <c r="R40"/>
  <c r="T40"/>
  <c r="V40"/>
  <c r="X40"/>
  <c r="Z40"/>
  <c r="AB40"/>
  <c r="AD40"/>
  <c r="AF40"/>
  <c r="AH40"/>
  <c r="AJ40"/>
  <c r="N41"/>
  <c r="P41"/>
  <c r="R41"/>
  <c r="T41"/>
  <c r="V41"/>
  <c r="X41"/>
  <c r="Z41"/>
  <c r="AB41"/>
  <c r="AD41"/>
  <c r="AF41"/>
  <c r="AH41"/>
  <c r="AJ41"/>
  <c r="N42"/>
  <c r="P42"/>
  <c r="R42"/>
  <c r="T42"/>
  <c r="V42"/>
  <c r="X42"/>
  <c r="Z42"/>
  <c r="AB42"/>
  <c r="AD42"/>
  <c r="AF42"/>
  <c r="AH42"/>
  <c r="AJ42"/>
  <c r="AJ36"/>
  <c r="AH36"/>
  <c r="AF36"/>
  <c r="AD36"/>
  <c r="AB36"/>
  <c r="Z36"/>
  <c r="X36"/>
  <c r="V36"/>
  <c r="T36"/>
  <c r="R36"/>
  <c r="P36"/>
  <c r="N36"/>
  <c r="N29"/>
  <c r="P29"/>
  <c r="R29"/>
  <c r="T29"/>
  <c r="V29"/>
  <c r="X29"/>
  <c r="Z29"/>
  <c r="AB29"/>
  <c r="AD29"/>
  <c r="AF29"/>
  <c r="AH29"/>
  <c r="AJ29"/>
  <c r="N30"/>
  <c r="P30"/>
  <c r="R30"/>
  <c r="T30"/>
  <c r="V30"/>
  <c r="X30"/>
  <c r="Z30"/>
  <c r="AB30"/>
  <c r="AD30"/>
  <c r="AF30"/>
  <c r="AH30"/>
  <c r="AJ30"/>
  <c r="N31"/>
  <c r="P31"/>
  <c r="R31"/>
  <c r="T31"/>
  <c r="V31"/>
  <c r="X31"/>
  <c r="Z31"/>
  <c r="AB31"/>
  <c r="AD31"/>
  <c r="AF31"/>
  <c r="AH31"/>
  <c r="AJ31"/>
  <c r="N32"/>
  <c r="P32"/>
  <c r="R32"/>
  <c r="T32"/>
  <c r="V32"/>
  <c r="X32"/>
  <c r="Z32"/>
  <c r="AB32"/>
  <c r="AD32"/>
  <c r="AF32"/>
  <c r="AH32"/>
  <c r="AJ32"/>
  <c r="N33"/>
  <c r="P33"/>
  <c r="R33"/>
  <c r="T33"/>
  <c r="V33"/>
  <c r="X33"/>
  <c r="Z33"/>
  <c r="AB33"/>
  <c r="AD33"/>
  <c r="AF33"/>
  <c r="AH33"/>
  <c r="AJ33"/>
  <c r="N34"/>
  <c r="P34"/>
  <c r="R34"/>
  <c r="T34"/>
  <c r="V34"/>
  <c r="X34"/>
  <c r="Z34"/>
  <c r="AB34"/>
  <c r="AD34"/>
  <c r="AF34"/>
  <c r="AH34"/>
  <c r="AJ34"/>
  <c r="Z28"/>
  <c r="N113"/>
  <c r="N21"/>
  <c r="P11"/>
  <c r="P19"/>
  <c r="P27"/>
  <c r="P113"/>
  <c r="P21"/>
  <c r="R11"/>
  <c r="R19"/>
  <c r="R27"/>
  <c r="R113"/>
  <c r="R21"/>
  <c r="T11"/>
  <c r="T19"/>
  <c r="T27"/>
  <c r="T113"/>
  <c r="T21"/>
  <c r="V11"/>
  <c r="V19"/>
  <c r="V27"/>
  <c r="V113"/>
  <c r="V21"/>
  <c r="X11"/>
  <c r="X19"/>
  <c r="X27"/>
  <c r="X113"/>
  <c r="X21"/>
  <c r="Z11"/>
  <c r="Z19"/>
  <c r="Z27"/>
  <c r="Z113"/>
  <c r="Z21"/>
  <c r="AB11"/>
  <c r="AB19"/>
  <c r="AB27"/>
  <c r="AB113"/>
  <c r="AB21"/>
  <c r="AD11"/>
  <c r="AD19"/>
  <c r="AD27"/>
  <c r="AD113"/>
  <c r="AD21"/>
  <c r="AF11"/>
  <c r="AF19"/>
  <c r="AF27"/>
  <c r="AF113"/>
  <c r="AF21"/>
  <c r="AH11"/>
  <c r="AH19"/>
  <c r="AH27"/>
  <c r="AH113"/>
  <c r="AH21"/>
  <c r="AJ11"/>
  <c r="AJ19"/>
  <c r="AJ27"/>
  <c r="AJ113"/>
  <c r="AJ21"/>
  <c r="N22"/>
  <c r="P22"/>
  <c r="R22"/>
  <c r="T22"/>
  <c r="V22"/>
  <c r="X22"/>
  <c r="Z22"/>
  <c r="AB22"/>
  <c r="AD22"/>
  <c r="AF22"/>
  <c r="AH22"/>
  <c r="AJ22"/>
  <c r="N23"/>
  <c r="P23"/>
  <c r="R23"/>
  <c r="T23"/>
  <c r="V23"/>
  <c r="X23"/>
  <c r="Z23"/>
  <c r="AB23"/>
  <c r="AD23"/>
  <c r="AF23"/>
  <c r="AH23"/>
  <c r="AJ23"/>
  <c r="N24"/>
  <c r="P24"/>
  <c r="R24"/>
  <c r="T24"/>
  <c r="V24"/>
  <c r="X24"/>
  <c r="Z24"/>
  <c r="AB24"/>
  <c r="AD24"/>
  <c r="AF24"/>
  <c r="AH24"/>
  <c r="AJ24"/>
  <c r="N25"/>
  <c r="P25"/>
  <c r="R25"/>
  <c r="T25"/>
  <c r="V25"/>
  <c r="X25"/>
  <c r="Z25"/>
  <c r="AB25"/>
  <c r="AD25"/>
  <c r="AF25"/>
  <c r="AH25"/>
  <c r="AJ25"/>
  <c r="N26"/>
  <c r="P26"/>
  <c r="R26"/>
  <c r="T26"/>
  <c r="V26"/>
  <c r="X26"/>
  <c r="Z26"/>
  <c r="AB26"/>
  <c r="AD26"/>
  <c r="AF26"/>
  <c r="AH26"/>
  <c r="AJ26"/>
  <c r="AJ20"/>
  <c r="AH20"/>
  <c r="AF20"/>
  <c r="AD20"/>
  <c r="AB20"/>
  <c r="Z20"/>
  <c r="X20"/>
  <c r="V20"/>
  <c r="T20"/>
  <c r="R20"/>
  <c r="P20"/>
  <c r="N20"/>
  <c r="X14"/>
  <c r="N13"/>
  <c r="P13"/>
  <c r="R13"/>
  <c r="T13"/>
  <c r="V13"/>
  <c r="X13"/>
  <c r="Z13"/>
  <c r="AB13"/>
  <c r="AD13"/>
  <c r="AF13"/>
  <c r="AH13"/>
  <c r="AJ13"/>
  <c r="N14"/>
  <c r="P14"/>
  <c r="R14"/>
  <c r="T14"/>
  <c r="V14"/>
  <c r="Z14"/>
  <c r="AB14"/>
  <c r="AD14"/>
  <c r="AF14"/>
  <c r="AH14"/>
  <c r="AJ14"/>
  <c r="N15"/>
  <c r="P15"/>
  <c r="R15"/>
  <c r="T15"/>
  <c r="V15"/>
  <c r="X15"/>
  <c r="Z15"/>
  <c r="AB15"/>
  <c r="AD15"/>
  <c r="AF15"/>
  <c r="AH15"/>
  <c r="AJ15"/>
  <c r="N16"/>
  <c r="P16"/>
  <c r="R16"/>
  <c r="T16"/>
  <c r="V16"/>
  <c r="X16"/>
  <c r="Z16"/>
  <c r="AB16"/>
  <c r="AD16"/>
  <c r="AF16"/>
  <c r="AH16"/>
  <c r="AJ16"/>
  <c r="N17"/>
  <c r="P17"/>
  <c r="R17"/>
  <c r="T17"/>
  <c r="V17"/>
  <c r="X17"/>
  <c r="Z17"/>
  <c r="AB17"/>
  <c r="AD17"/>
  <c r="AF17"/>
  <c r="AH17"/>
  <c r="AJ17"/>
  <c r="N18"/>
  <c r="P18"/>
  <c r="R18"/>
  <c r="T18"/>
  <c r="V18"/>
  <c r="X18"/>
  <c r="Z18"/>
  <c r="AB18"/>
  <c r="AD18"/>
  <c r="AF18"/>
  <c r="AH18"/>
  <c r="AJ18"/>
  <c r="AJ12"/>
  <c r="AH12"/>
  <c r="AF12"/>
  <c r="AD12"/>
  <c r="AB12"/>
  <c r="Z12"/>
  <c r="X12"/>
  <c r="V12"/>
  <c r="T12"/>
  <c r="R12"/>
  <c r="P12"/>
  <c r="N12"/>
  <c r="N28"/>
  <c r="AJ28"/>
  <c r="AH28"/>
  <c r="AF28"/>
  <c r="AD28"/>
  <c r="AB28"/>
  <c r="X28"/>
  <c r="V28"/>
  <c r="T28"/>
  <c r="R28"/>
  <c r="P28"/>
  <c r="N4"/>
  <c r="T4"/>
  <c r="L101"/>
  <c r="L128"/>
  <c r="G113"/>
  <c r="L113"/>
  <c r="K110"/>
  <c r="K111"/>
  <c r="K112"/>
  <c r="I121"/>
  <c r="K107"/>
  <c r="K108"/>
  <c r="K109"/>
  <c r="I120"/>
  <c r="K104"/>
  <c r="K105"/>
  <c r="K106"/>
  <c r="I119"/>
  <c r="G101"/>
  <c r="G118"/>
  <c r="F101"/>
  <c r="F118"/>
  <c r="K101"/>
  <c r="K102"/>
  <c r="K103"/>
  <c r="I118"/>
  <c r="L118"/>
  <c r="R103"/>
  <c r="N103"/>
  <c r="N112"/>
  <c r="U112"/>
  <c r="O112"/>
  <c r="L112"/>
  <c r="U106"/>
  <c r="U101"/>
  <c r="Q106"/>
  <c r="Q101"/>
  <c r="O101"/>
  <c r="L105"/>
  <c r="L103"/>
  <c r="L102"/>
  <c r="M101"/>
  <c r="M113"/>
  <c r="P74"/>
  <c r="P73"/>
  <c r="P72"/>
  <c r="P71"/>
  <c r="P70"/>
  <c r="P69"/>
  <c r="AJ74"/>
  <c r="AJ73"/>
  <c r="AJ72"/>
  <c r="AJ71"/>
  <c r="AJ70"/>
  <c r="AJ69"/>
  <c r="AH74"/>
  <c r="AH73"/>
  <c r="AH72"/>
  <c r="AH71"/>
  <c r="AH70"/>
  <c r="AH69"/>
  <c r="AF74"/>
  <c r="AF73"/>
  <c r="AF72"/>
  <c r="AF71"/>
  <c r="AF70"/>
  <c r="AF69"/>
  <c r="AD74"/>
  <c r="AD73"/>
  <c r="AD72"/>
  <c r="AD71"/>
  <c r="AD70"/>
  <c r="AD69"/>
  <c r="AB74"/>
  <c r="AB73"/>
  <c r="AB72"/>
  <c r="AB71"/>
  <c r="AB70"/>
  <c r="AB69"/>
  <c r="Z74"/>
  <c r="Z73"/>
  <c r="Z72"/>
  <c r="Z71"/>
  <c r="Z70"/>
  <c r="Z69"/>
  <c r="X74"/>
  <c r="X73"/>
  <c r="X72"/>
  <c r="X71"/>
  <c r="X70"/>
  <c r="X69"/>
  <c r="V74"/>
  <c r="V73"/>
  <c r="V72"/>
  <c r="V71"/>
  <c r="V70"/>
  <c r="V69"/>
  <c r="T74"/>
  <c r="T73"/>
  <c r="T72"/>
  <c r="T71"/>
  <c r="T70"/>
  <c r="T69"/>
  <c r="R74"/>
  <c r="R73"/>
  <c r="R72"/>
  <c r="R71"/>
  <c r="R70"/>
  <c r="R69"/>
  <c r="O3"/>
  <c r="P3"/>
  <c r="M3"/>
  <c r="N3"/>
  <c r="L3"/>
  <c r="R5"/>
  <c r="R9"/>
  <c r="R8"/>
  <c r="R7"/>
  <c r="R4"/>
  <c r="R6"/>
  <c r="R10"/>
  <c r="N5"/>
  <c r="N10"/>
  <c r="N8"/>
  <c r="N9"/>
  <c r="N7"/>
  <c r="N6"/>
  <c r="N101"/>
  <c r="P8"/>
  <c r="P7"/>
  <c r="P4"/>
  <c r="P6"/>
  <c r="P10"/>
  <c r="P5"/>
  <c r="P9"/>
  <c r="L140"/>
  <c r="V140"/>
  <c r="W140"/>
  <c r="X140"/>
  <c r="Y140"/>
  <c r="V141"/>
  <c r="W141"/>
  <c r="X141"/>
  <c r="Y141"/>
  <c r="V142"/>
  <c r="W142"/>
  <c r="X142"/>
  <c r="Y142"/>
  <c r="V143"/>
  <c r="W143"/>
  <c r="X143"/>
  <c r="Y143"/>
  <c r="T104"/>
  <c r="AC131"/>
  <c r="T111"/>
  <c r="AC138"/>
  <c r="T106"/>
  <c r="AC133"/>
  <c r="T108"/>
  <c r="AC135"/>
  <c r="T102"/>
  <c r="AC129"/>
  <c r="M100"/>
  <c r="AI125"/>
  <c r="AI124"/>
  <c r="AI123"/>
  <c r="AI122"/>
  <c r="AI121"/>
  <c r="AI120"/>
  <c r="AI119"/>
  <c r="AI118"/>
  <c r="AG125"/>
  <c r="AG124"/>
  <c r="AG123"/>
  <c r="AG122"/>
  <c r="AG121"/>
  <c r="AG120"/>
  <c r="AG119"/>
  <c r="AG118"/>
  <c r="AE125"/>
  <c r="AE124"/>
  <c r="AE123"/>
  <c r="AE122"/>
  <c r="AE121"/>
  <c r="AE120"/>
  <c r="AE119"/>
  <c r="AE118"/>
  <c r="AC125"/>
  <c r="AC124"/>
  <c r="AC123"/>
  <c r="AC122"/>
  <c r="AC121"/>
  <c r="AC120"/>
  <c r="AC119"/>
  <c r="AC118"/>
  <c r="AA125"/>
  <c r="AA124"/>
  <c r="AA123"/>
  <c r="AA122"/>
  <c r="AA121"/>
  <c r="AA120"/>
  <c r="AA119"/>
  <c r="AA118"/>
  <c r="Y125"/>
  <c r="Y124"/>
  <c r="Y123"/>
  <c r="Y122"/>
  <c r="Y121"/>
  <c r="Y120"/>
  <c r="Y119"/>
  <c r="Y118"/>
  <c r="W125"/>
  <c r="W124"/>
  <c r="W123"/>
  <c r="W122"/>
  <c r="W121"/>
  <c r="W120"/>
  <c r="W119"/>
  <c r="W118"/>
  <c r="U125"/>
  <c r="U124"/>
  <c r="U123"/>
  <c r="U122"/>
  <c r="U121"/>
  <c r="U120"/>
  <c r="U119"/>
  <c r="U118"/>
  <c r="S125"/>
  <c r="S124"/>
  <c r="S123"/>
  <c r="S122"/>
  <c r="S121"/>
  <c r="S120"/>
  <c r="S119"/>
  <c r="S118"/>
  <c r="Q125"/>
  <c r="Q124"/>
  <c r="Q123"/>
  <c r="Q122"/>
  <c r="Q121"/>
  <c r="Q120"/>
  <c r="Q119"/>
  <c r="Q118"/>
  <c r="O125"/>
  <c r="O124"/>
  <c r="O123"/>
  <c r="O122"/>
  <c r="O121"/>
  <c r="O120"/>
  <c r="O119"/>
  <c r="O118"/>
  <c r="M125"/>
  <c r="M124"/>
  <c r="M123"/>
  <c r="M122"/>
  <c r="M121"/>
  <c r="M120"/>
  <c r="M119"/>
  <c r="M118"/>
  <c r="L125"/>
  <c r="L124"/>
  <c r="L123"/>
  <c r="L122"/>
  <c r="L121"/>
  <c r="L120"/>
  <c r="L119"/>
  <c r="F140"/>
  <c r="H140"/>
  <c r="F141"/>
  <c r="H141"/>
  <c r="F142"/>
  <c r="H142"/>
  <c r="F143"/>
  <c r="H143"/>
  <c r="R124"/>
  <c r="R123"/>
  <c r="P120"/>
  <c r="AB146"/>
  <c r="N123"/>
  <c r="K139"/>
  <c r="G143"/>
  <c r="G142"/>
  <c r="G114"/>
  <c r="G141"/>
  <c r="G140"/>
  <c r="H112"/>
  <c r="H139"/>
  <c r="H111"/>
  <c r="H138"/>
  <c r="H110"/>
  <c r="H137"/>
  <c r="H109"/>
  <c r="H136"/>
  <c r="H108"/>
  <c r="H135"/>
  <c r="H107"/>
  <c r="H134"/>
  <c r="H106"/>
  <c r="H133"/>
  <c r="H105"/>
  <c r="H132"/>
  <c r="H104"/>
  <c r="H131"/>
  <c r="H103"/>
  <c r="H130"/>
  <c r="H102"/>
  <c r="H129"/>
  <c r="H101"/>
  <c r="H128"/>
  <c r="G112"/>
  <c r="G139"/>
  <c r="G111"/>
  <c r="G138"/>
  <c r="G110"/>
  <c r="G137"/>
  <c r="G109"/>
  <c r="G136"/>
  <c r="G108"/>
  <c r="G135"/>
  <c r="G107"/>
  <c r="G134"/>
  <c r="G106"/>
  <c r="G133"/>
  <c r="G105"/>
  <c r="G132"/>
  <c r="G104"/>
  <c r="G131"/>
  <c r="G103"/>
  <c r="G130"/>
  <c r="G102"/>
  <c r="G129"/>
  <c r="G128"/>
  <c r="F112"/>
  <c r="F139"/>
  <c r="F111"/>
  <c r="F138"/>
  <c r="F110"/>
  <c r="F137"/>
  <c r="F109"/>
  <c r="F136"/>
  <c r="F108"/>
  <c r="F135"/>
  <c r="F107"/>
  <c r="F134"/>
  <c r="F103"/>
  <c r="F130"/>
  <c r="F102"/>
  <c r="F129"/>
  <c r="F128"/>
  <c r="K138"/>
  <c r="K137"/>
  <c r="K136"/>
  <c r="K135"/>
  <c r="K134"/>
  <c r="K133"/>
  <c r="K132"/>
  <c r="K131"/>
  <c r="K130"/>
  <c r="K129"/>
  <c r="K128"/>
  <c r="AG143"/>
  <c r="AI116"/>
  <c r="R143"/>
  <c r="AG142"/>
  <c r="AI115"/>
  <c r="R142"/>
  <c r="AG141"/>
  <c r="AI114"/>
  <c r="R141"/>
  <c r="AI113"/>
  <c r="R140"/>
  <c r="AI112"/>
  <c r="R139"/>
  <c r="AI111"/>
  <c r="R138"/>
  <c r="AI110"/>
  <c r="R137"/>
  <c r="AI109"/>
  <c r="R136"/>
  <c r="AI108"/>
  <c r="R135"/>
  <c r="AI107"/>
  <c r="R134"/>
  <c r="AI106"/>
  <c r="R133"/>
  <c r="AI105"/>
  <c r="R132"/>
  <c r="AI104"/>
  <c r="R131"/>
  <c r="AI103"/>
  <c r="R130"/>
  <c r="AI102"/>
  <c r="R129"/>
  <c r="AI101"/>
  <c r="R128"/>
  <c r="AG116"/>
  <c r="AG115"/>
  <c r="AG114"/>
  <c r="AG113"/>
  <c r="AG112"/>
  <c r="AG111"/>
  <c r="AG110"/>
  <c r="AG109"/>
  <c r="AG108"/>
  <c r="AG107"/>
  <c r="AG106"/>
  <c r="AG105"/>
  <c r="AG104"/>
  <c r="AG103"/>
  <c r="AG102"/>
  <c r="AG101"/>
  <c r="AF143"/>
  <c r="AE116"/>
  <c r="Q143"/>
  <c r="AF142"/>
  <c r="AE115"/>
  <c r="Q142"/>
  <c r="AF141"/>
  <c r="AE114"/>
  <c r="Q141"/>
  <c r="AE113"/>
  <c r="Q140"/>
  <c r="AE112"/>
  <c r="Q139"/>
  <c r="AE111"/>
  <c r="Q138"/>
  <c r="AE110"/>
  <c r="Q137"/>
  <c r="AE109"/>
  <c r="Q136"/>
  <c r="AE108"/>
  <c r="Q135"/>
  <c r="AE107"/>
  <c r="Q134"/>
  <c r="AE106"/>
  <c r="Q133"/>
  <c r="AE105"/>
  <c r="Q132"/>
  <c r="AE104"/>
  <c r="Q131"/>
  <c r="AE103"/>
  <c r="Q130"/>
  <c r="AE102"/>
  <c r="Q129"/>
  <c r="AE101"/>
  <c r="Q128"/>
  <c r="AC116"/>
  <c r="AC115"/>
  <c r="AC114"/>
  <c r="AC113"/>
  <c r="AC112"/>
  <c r="AC111"/>
  <c r="AC110"/>
  <c r="AC109"/>
  <c r="AC108"/>
  <c r="AC107"/>
  <c r="AC106"/>
  <c r="AC105"/>
  <c r="AC104"/>
  <c r="AC103"/>
  <c r="AC102"/>
  <c r="AC101"/>
  <c r="AE143"/>
  <c r="AA116"/>
  <c r="P143"/>
  <c r="AE142"/>
  <c r="AA115"/>
  <c r="P142"/>
  <c r="AE141"/>
  <c r="AA114"/>
  <c r="P141"/>
  <c r="AA113"/>
  <c r="P140"/>
  <c r="AA112"/>
  <c r="P139"/>
  <c r="AA111"/>
  <c r="P138"/>
  <c r="AA110"/>
  <c r="P137"/>
  <c r="AA109"/>
  <c r="P136"/>
  <c r="AA108"/>
  <c r="P135"/>
  <c r="AA107"/>
  <c r="P134"/>
  <c r="AA106"/>
  <c r="P133"/>
  <c r="AA105"/>
  <c r="P132"/>
  <c r="AA104"/>
  <c r="P131"/>
  <c r="AA103"/>
  <c r="P130"/>
  <c r="AA102"/>
  <c r="P129"/>
  <c r="AA101"/>
  <c r="P128"/>
  <c r="Y116"/>
  <c r="Y115"/>
  <c r="Y114"/>
  <c r="Y113"/>
  <c r="Y112"/>
  <c r="Y111"/>
  <c r="Y110"/>
  <c r="Y109"/>
  <c r="Y108"/>
  <c r="Y107"/>
  <c r="Y106"/>
  <c r="Y105"/>
  <c r="Y104"/>
  <c r="Y103"/>
  <c r="Y102"/>
  <c r="Y101"/>
  <c r="AD143"/>
  <c r="W116"/>
  <c r="O143"/>
  <c r="AD142"/>
  <c r="W115"/>
  <c r="O142"/>
  <c r="AD141"/>
  <c r="W114"/>
  <c r="O141"/>
  <c r="W113"/>
  <c r="O140"/>
  <c r="W112"/>
  <c r="O139"/>
  <c r="W111"/>
  <c r="O138"/>
  <c r="W110"/>
  <c r="O137"/>
  <c r="W109"/>
  <c r="O136"/>
  <c r="W108"/>
  <c r="O135"/>
  <c r="W107"/>
  <c r="O134"/>
  <c r="W106"/>
  <c r="O133"/>
  <c r="W105"/>
  <c r="O132"/>
  <c r="W104"/>
  <c r="O131"/>
  <c r="W103"/>
  <c r="O130"/>
  <c r="W102"/>
  <c r="O129"/>
  <c r="W101"/>
  <c r="O128"/>
  <c r="U116"/>
  <c r="U115"/>
  <c r="U114"/>
  <c r="U113"/>
  <c r="U111"/>
  <c r="U110"/>
  <c r="U109"/>
  <c r="U108"/>
  <c r="U107"/>
  <c r="U105"/>
  <c r="U104"/>
  <c r="U103"/>
  <c r="U102"/>
  <c r="AC143"/>
  <c r="S116"/>
  <c r="N143"/>
  <c r="AC142"/>
  <c r="S115"/>
  <c r="N142"/>
  <c r="AC141"/>
  <c r="S114"/>
  <c r="N141"/>
  <c r="S113"/>
  <c r="N140"/>
  <c r="T112"/>
  <c r="AC139"/>
  <c r="S112"/>
  <c r="N139"/>
  <c r="S111"/>
  <c r="N138"/>
  <c r="T110"/>
  <c r="AC137"/>
  <c r="S110"/>
  <c r="N137"/>
  <c r="T109"/>
  <c r="AC136"/>
  <c r="S109"/>
  <c r="N136"/>
  <c r="S108"/>
  <c r="N135"/>
  <c r="T107"/>
  <c r="AC134"/>
  <c r="S107"/>
  <c r="N134"/>
  <c r="S106"/>
  <c r="N133"/>
  <c r="S105"/>
  <c r="N132"/>
  <c r="S104"/>
  <c r="N131"/>
  <c r="T103"/>
  <c r="AC130"/>
  <c r="S103"/>
  <c r="N130"/>
  <c r="S102"/>
  <c r="N129"/>
  <c r="S101"/>
  <c r="N128"/>
  <c r="Q105"/>
  <c r="Q116"/>
  <c r="Q115"/>
  <c r="Q114"/>
  <c r="Q113"/>
  <c r="Q112"/>
  <c r="Q111"/>
  <c r="Q110"/>
  <c r="Q109"/>
  <c r="Q108"/>
  <c r="Q107"/>
  <c r="Q104"/>
  <c r="Q103"/>
  <c r="R102"/>
  <c r="Q102"/>
  <c r="R101"/>
  <c r="AB143"/>
  <c r="O116"/>
  <c r="M143"/>
  <c r="AB142"/>
  <c r="O115"/>
  <c r="M142"/>
  <c r="O114"/>
  <c r="M141"/>
  <c r="AB140"/>
  <c r="O113"/>
  <c r="M140"/>
  <c r="M139"/>
  <c r="O111"/>
  <c r="M138"/>
  <c r="O110"/>
  <c r="M137"/>
  <c r="O109"/>
  <c r="M136"/>
  <c r="O108"/>
  <c r="M135"/>
  <c r="O107"/>
  <c r="M134"/>
  <c r="O106"/>
  <c r="M133"/>
  <c r="O105"/>
  <c r="M132"/>
  <c r="O104"/>
  <c r="M131"/>
  <c r="O103"/>
  <c r="M130"/>
  <c r="O102"/>
  <c r="M129"/>
  <c r="M128"/>
  <c r="T143"/>
  <c r="T142"/>
  <c r="T141"/>
  <c r="M114"/>
  <c r="T140"/>
  <c r="M112"/>
  <c r="M111"/>
  <c r="M110"/>
  <c r="M109"/>
  <c r="M108"/>
  <c r="M107"/>
  <c r="M106"/>
  <c r="M105"/>
  <c r="M104"/>
  <c r="M103"/>
  <c r="M102"/>
  <c r="L143"/>
  <c r="L142"/>
  <c r="L114"/>
  <c r="L141"/>
  <c r="L139"/>
  <c r="L111"/>
  <c r="L138"/>
  <c r="L110"/>
  <c r="L137"/>
  <c r="L109"/>
  <c r="L136"/>
  <c r="L108"/>
  <c r="L135"/>
  <c r="L107"/>
  <c r="L134"/>
  <c r="L106"/>
  <c r="L133"/>
  <c r="L132"/>
  <c r="L104"/>
  <c r="L131"/>
  <c r="L130"/>
  <c r="L129"/>
  <c r="AG140"/>
  <c r="AJ8"/>
  <c r="AJ7"/>
  <c r="AJ4"/>
  <c r="AJ6"/>
  <c r="AJ10"/>
  <c r="AJ5"/>
  <c r="AJ9"/>
  <c r="AH8"/>
  <c r="AH10"/>
  <c r="AH5"/>
  <c r="AH9"/>
  <c r="AH7"/>
  <c r="AH6"/>
  <c r="AH4"/>
  <c r="AF140"/>
  <c r="AF7"/>
  <c r="AF6"/>
  <c r="AF4"/>
  <c r="AF5"/>
  <c r="AF9"/>
  <c r="AF10"/>
  <c r="AF8"/>
  <c r="AD5"/>
  <c r="AD9"/>
  <c r="AD10"/>
  <c r="AD8"/>
  <c r="AD7"/>
  <c r="AD6"/>
  <c r="AD4"/>
  <c r="AE140"/>
  <c r="AB8"/>
  <c r="AB7"/>
  <c r="AB4"/>
  <c r="AB6"/>
  <c r="AB10"/>
  <c r="AB5"/>
  <c r="AB9"/>
  <c r="Z6"/>
  <c r="Z10"/>
  <c r="Z5"/>
  <c r="Z9"/>
  <c r="Z8"/>
  <c r="Z7"/>
  <c r="Z4"/>
  <c r="AD140"/>
  <c r="X8"/>
  <c r="X7"/>
  <c r="X4"/>
  <c r="X6"/>
  <c r="X10"/>
  <c r="X5"/>
  <c r="X9"/>
  <c r="V5"/>
  <c r="V9"/>
  <c r="V10"/>
  <c r="V8"/>
  <c r="V7"/>
  <c r="V6"/>
  <c r="V4"/>
  <c r="AC140"/>
  <c r="T7"/>
  <c r="T6"/>
  <c r="T10"/>
  <c r="T5"/>
  <c r="T9"/>
  <c r="T8"/>
  <c r="T122"/>
  <c r="T124"/>
  <c r="V125"/>
  <c r="V119"/>
  <c r="T123"/>
  <c r="T125"/>
  <c r="T105"/>
  <c r="AC132"/>
  <c r="V105"/>
  <c r="U140"/>
  <c r="U142"/>
  <c r="U141"/>
  <c r="U143"/>
  <c r="P122"/>
  <c r="P121"/>
  <c r="AB147"/>
  <c r="R125"/>
  <c r="R122"/>
  <c r="R118"/>
  <c r="R119"/>
  <c r="R120"/>
  <c r="R121"/>
  <c r="T119"/>
  <c r="AC145"/>
  <c r="T120"/>
  <c r="AC146"/>
  <c r="T121"/>
  <c r="AC147"/>
  <c r="V120"/>
  <c r="V121"/>
  <c r="P124"/>
  <c r="P125"/>
  <c r="P123"/>
  <c r="P118"/>
  <c r="AB144"/>
  <c r="N125"/>
  <c r="N124"/>
  <c r="N122"/>
  <c r="P119"/>
  <c r="AB145"/>
  <c r="N120"/>
  <c r="N119"/>
  <c r="N118"/>
  <c r="N121"/>
  <c r="H119"/>
  <c r="F121"/>
  <c r="G122"/>
  <c r="G124"/>
  <c r="H124"/>
  <c r="G119"/>
  <c r="Y145"/>
  <c r="H120"/>
  <c r="F124"/>
  <c r="H123"/>
  <c r="G120"/>
  <c r="Y146"/>
  <c r="H121"/>
  <c r="G123"/>
  <c r="G125"/>
  <c r="F120"/>
  <c r="G121"/>
  <c r="Y147"/>
  <c r="F125"/>
  <c r="H125"/>
  <c r="Y144"/>
  <c r="H122"/>
  <c r="H118"/>
  <c r="N104"/>
  <c r="N105"/>
  <c r="R105"/>
  <c r="R106"/>
  <c r="R107"/>
  <c r="R108"/>
  <c r="R109"/>
  <c r="R110"/>
  <c r="R111"/>
  <c r="AB141"/>
  <c r="P102"/>
  <c r="AB129"/>
  <c r="N108"/>
  <c r="P101"/>
  <c r="AB128"/>
  <c r="P103"/>
  <c r="AB130"/>
  <c r="P104"/>
  <c r="AB131"/>
  <c r="P105"/>
  <c r="AB132"/>
  <c r="P106"/>
  <c r="AB133"/>
  <c r="P107"/>
  <c r="AB134"/>
  <c r="P108"/>
  <c r="AB135"/>
  <c r="P109"/>
  <c r="AB136"/>
  <c r="P110"/>
  <c r="AB137"/>
  <c r="P111"/>
  <c r="AB138"/>
  <c r="P112"/>
  <c r="AB139"/>
  <c r="R104"/>
  <c r="R112"/>
  <c r="N102"/>
  <c r="N110"/>
  <c r="N106"/>
  <c r="N111"/>
  <c r="N109"/>
  <c r="N107"/>
  <c r="F106"/>
  <c r="T118"/>
  <c r="AC144"/>
  <c r="T101"/>
  <c r="AC128"/>
  <c r="V122"/>
  <c r="V118"/>
  <c r="V103"/>
  <c r="V110"/>
  <c r="V111"/>
  <c r="V123"/>
  <c r="V104"/>
  <c r="V101"/>
  <c r="V102"/>
  <c r="V106"/>
  <c r="V109"/>
  <c r="V112"/>
  <c r="V124"/>
  <c r="V107"/>
  <c r="V108"/>
  <c r="F133"/>
  <c r="F123"/>
  <c r="F105"/>
  <c r="F104"/>
  <c r="AK3"/>
  <c r="AI3"/>
  <c r="AG3"/>
  <c r="AE3"/>
  <c r="AC3"/>
  <c r="AA3"/>
  <c r="Y3"/>
  <c r="W3"/>
  <c r="U3"/>
  <c r="S3"/>
  <c r="Q3"/>
  <c r="O100"/>
  <c r="L100"/>
  <c r="X112"/>
  <c r="AD139"/>
  <c r="S100"/>
  <c r="AA100"/>
  <c r="AI100"/>
  <c r="X109"/>
  <c r="AD136"/>
  <c r="X104"/>
  <c r="AD131"/>
  <c r="X123"/>
  <c r="X119"/>
  <c r="AD145"/>
  <c r="W100"/>
  <c r="L127"/>
  <c r="AC100"/>
  <c r="Q100"/>
  <c r="Y100"/>
  <c r="AG100"/>
  <c r="X108"/>
  <c r="AD135"/>
  <c r="X124"/>
  <c r="X107"/>
  <c r="AD134"/>
  <c r="X120"/>
  <c r="AD146"/>
  <c r="X106"/>
  <c r="AD133"/>
  <c r="X101"/>
  <c r="AD128"/>
  <c r="X122"/>
  <c r="X118"/>
  <c r="AD144"/>
  <c r="X111"/>
  <c r="AD138"/>
  <c r="X103"/>
  <c r="AD130"/>
  <c r="X105"/>
  <c r="AD132"/>
  <c r="AE100"/>
  <c r="X102"/>
  <c r="AD129"/>
  <c r="X110"/>
  <c r="AD137"/>
  <c r="X121"/>
  <c r="AD147"/>
  <c r="X125"/>
  <c r="U100"/>
  <c r="F132"/>
  <c r="F122"/>
  <c r="F131"/>
  <c r="F119"/>
  <c r="AA127"/>
  <c r="AG127"/>
  <c r="AB127"/>
  <c r="M127"/>
  <c r="N100"/>
  <c r="R3"/>
  <c r="Z3"/>
  <c r="AH3"/>
  <c r="P100"/>
  <c r="X3"/>
  <c r="AF3"/>
  <c r="V3"/>
  <c r="AD3"/>
  <c r="T3"/>
  <c r="AB3"/>
  <c r="AJ3"/>
  <c r="AE127"/>
  <c r="P127"/>
  <c r="N127"/>
  <c r="AC127"/>
  <c r="O127"/>
  <c r="AF127"/>
  <c r="R127"/>
  <c r="Z101"/>
  <c r="Z118"/>
  <c r="Z122"/>
  <c r="AD100"/>
  <c r="Z106"/>
  <c r="Z110"/>
  <c r="Z125"/>
  <c r="Z121"/>
  <c r="Z103"/>
  <c r="Z111"/>
  <c r="Z108"/>
  <c r="Z109"/>
  <c r="Z105"/>
  <c r="Z112"/>
  <c r="AB100"/>
  <c r="AF100"/>
  <c r="Z100"/>
  <c r="Z124"/>
  <c r="Z107"/>
  <c r="Z120"/>
  <c r="AJ100"/>
  <c r="T100"/>
  <c r="V100"/>
  <c r="X100"/>
  <c r="AH100"/>
  <c r="R100"/>
  <c r="Z102"/>
  <c r="Z104"/>
  <c r="Z123"/>
  <c r="Z119"/>
  <c r="AD127"/>
  <c r="Q127"/>
  <c r="AB124"/>
  <c r="AB107"/>
  <c r="AE134"/>
  <c r="AB120"/>
  <c r="AE146"/>
  <c r="AB112"/>
  <c r="AE139"/>
  <c r="AB108"/>
  <c r="AE135"/>
  <c r="AB111"/>
  <c r="AE138"/>
  <c r="AB105"/>
  <c r="AE132"/>
  <c r="AB110"/>
  <c r="AE137"/>
  <c r="AB121"/>
  <c r="AE147"/>
  <c r="AB125"/>
  <c r="AB123"/>
  <c r="AB104"/>
  <c r="AE131"/>
  <c r="AB119"/>
  <c r="AE145"/>
  <c r="AB101"/>
  <c r="AE128"/>
  <c r="AB122"/>
  <c r="AB118"/>
  <c r="AE144"/>
  <c r="AB102"/>
  <c r="AE129"/>
  <c r="AB103"/>
  <c r="AE130"/>
  <c r="AB109"/>
  <c r="AE136"/>
  <c r="AB106"/>
  <c r="AE133"/>
  <c r="AD106"/>
  <c r="AD109"/>
  <c r="AD102"/>
  <c r="AD101"/>
  <c r="AD118"/>
  <c r="AD122"/>
  <c r="AD123"/>
  <c r="AD104"/>
  <c r="AD119"/>
  <c r="AD110"/>
  <c r="AD125"/>
  <c r="AD121"/>
  <c r="AD105"/>
  <c r="AD111"/>
  <c r="AD112"/>
  <c r="AD124"/>
  <c r="AD107"/>
  <c r="AD120"/>
  <c r="AD103"/>
  <c r="AD108"/>
  <c r="AF124"/>
  <c r="AF107"/>
  <c r="AF134"/>
  <c r="AF120"/>
  <c r="AF146"/>
  <c r="AF112"/>
  <c r="AF139"/>
  <c r="AF110"/>
  <c r="AF137"/>
  <c r="AF121"/>
  <c r="AF147"/>
  <c r="AF125"/>
  <c r="AF101"/>
  <c r="AF128"/>
  <c r="AF122"/>
  <c r="AF118"/>
  <c r="AF144"/>
  <c r="AF109"/>
  <c r="AF136"/>
  <c r="AF106"/>
  <c r="AF133"/>
  <c r="AF108"/>
  <c r="AF135"/>
  <c r="AF105"/>
  <c r="AF132"/>
  <c r="AF103"/>
  <c r="AF130"/>
  <c r="AF111"/>
  <c r="AF138"/>
  <c r="AF123"/>
  <c r="AF104"/>
  <c r="AF131"/>
  <c r="AF119"/>
  <c r="AF145"/>
  <c r="AF102"/>
  <c r="AF129"/>
  <c r="AH111"/>
  <c r="AH105"/>
  <c r="AH108"/>
  <c r="AH109"/>
  <c r="AH110"/>
  <c r="AH125"/>
  <c r="AH121"/>
  <c r="AH106"/>
  <c r="AH123"/>
  <c r="AH104"/>
  <c r="AH119"/>
  <c r="AH103"/>
  <c r="AH102"/>
  <c r="AH112"/>
  <c r="AH124"/>
  <c r="AH107"/>
  <c r="AH120"/>
  <c r="AH101"/>
  <c r="AH118"/>
  <c r="AH122"/>
  <c r="AJ109"/>
  <c r="AG136"/>
  <c r="AJ111"/>
  <c r="AG138"/>
  <c r="AJ123"/>
  <c r="AJ119"/>
  <c r="AG145"/>
  <c r="AJ104"/>
  <c r="AG131"/>
  <c r="AJ106"/>
  <c r="AG133"/>
  <c r="AJ101"/>
  <c r="AG128"/>
  <c r="AJ118"/>
  <c r="AG144"/>
  <c r="AJ122"/>
  <c r="AJ124"/>
  <c r="AJ107"/>
  <c r="AG134"/>
  <c r="AJ120"/>
  <c r="AG146"/>
  <c r="AJ103"/>
  <c r="AG130"/>
  <c r="AJ108"/>
  <c r="AG135"/>
  <c r="AJ112"/>
  <c r="AG139"/>
  <c r="AJ102"/>
  <c r="AG129"/>
  <c r="AJ110"/>
  <c r="AG137"/>
  <c r="AJ121"/>
  <c r="AG147"/>
  <c r="AJ125"/>
  <c r="AJ105"/>
  <c r="AG132"/>
  <c r="N25" i="17"/>
  <c r="N70"/>
  <c r="N5"/>
  <c r="N6"/>
  <c r="N7"/>
  <c r="N8"/>
  <c r="N9"/>
  <c r="N10"/>
  <c r="N11"/>
  <c r="N12"/>
  <c r="N13"/>
  <c r="N14"/>
  <c r="N15"/>
  <c r="N16"/>
  <c r="N17"/>
  <c r="N18"/>
  <c r="N19"/>
  <c r="N20"/>
  <c r="N21"/>
  <c r="N22"/>
  <c r="N23"/>
  <c r="N24"/>
  <c r="N47"/>
  <c r="N48"/>
  <c r="N49"/>
  <c r="N50"/>
  <c r="N51"/>
  <c r="N52"/>
  <c r="N53"/>
  <c r="N54"/>
  <c r="N55"/>
  <c r="N56"/>
  <c r="N57"/>
  <c r="N58"/>
  <c r="N59"/>
  <c r="N60"/>
  <c r="N61"/>
  <c r="N62"/>
  <c r="N63"/>
  <c r="N64"/>
  <c r="N65"/>
  <c r="N66"/>
  <c r="N67"/>
  <c r="N68"/>
  <c r="N69"/>
  <c r="N105"/>
  <c r="N94"/>
  <c r="N71"/>
  <c r="N72"/>
  <c r="N73"/>
  <c r="N74"/>
  <c r="N75"/>
  <c r="N76"/>
  <c r="N77"/>
  <c r="N78"/>
  <c r="N79"/>
  <c r="N80"/>
  <c r="N81"/>
  <c r="N82"/>
  <c r="N83"/>
  <c r="N84"/>
  <c r="N85"/>
  <c r="N86"/>
  <c r="N106"/>
  <c r="N107"/>
  <c r="L70"/>
  <c r="L94"/>
  <c r="L47"/>
  <c r="L48"/>
  <c r="L49"/>
  <c r="L50"/>
  <c r="L51"/>
  <c r="L52"/>
  <c r="L53"/>
  <c r="L54"/>
  <c r="L55"/>
  <c r="L56"/>
  <c r="L57"/>
  <c r="L58"/>
  <c r="L59"/>
  <c r="L60"/>
  <c r="L61"/>
  <c r="L62"/>
  <c r="L63"/>
  <c r="L64"/>
  <c r="L65"/>
  <c r="L66"/>
  <c r="L67"/>
  <c r="L68"/>
  <c r="L69"/>
  <c r="L71"/>
  <c r="L72"/>
  <c r="L73"/>
  <c r="L74"/>
  <c r="L75"/>
  <c r="L76"/>
  <c r="L77"/>
  <c r="L78"/>
  <c r="L79"/>
  <c r="L80"/>
  <c r="L81"/>
  <c r="L82"/>
  <c r="L83"/>
  <c r="L84"/>
  <c r="L85"/>
  <c r="L86"/>
  <c r="L87"/>
  <c r="L88"/>
  <c r="L89"/>
  <c r="L90"/>
  <c r="L91"/>
  <c r="L92"/>
  <c r="L93"/>
  <c r="L107"/>
  <c r="M70"/>
  <c r="M94"/>
  <c r="M47"/>
  <c r="M48"/>
  <c r="M49"/>
  <c r="M50"/>
  <c r="M51"/>
  <c r="M52"/>
  <c r="M53"/>
  <c r="M54"/>
  <c r="M55"/>
  <c r="M56"/>
  <c r="M57"/>
  <c r="M58"/>
  <c r="M59"/>
  <c r="M60"/>
  <c r="M61"/>
  <c r="M62"/>
  <c r="M63"/>
  <c r="M64"/>
  <c r="M65"/>
  <c r="M66"/>
  <c r="M67"/>
  <c r="M68"/>
  <c r="M69"/>
  <c r="M71"/>
  <c r="M72"/>
  <c r="M73"/>
  <c r="M74"/>
  <c r="M75"/>
  <c r="M76"/>
  <c r="M77"/>
  <c r="M78"/>
  <c r="M79"/>
  <c r="M80"/>
  <c r="M81"/>
  <c r="M82"/>
  <c r="M83"/>
  <c r="M84"/>
  <c r="M85"/>
  <c r="M86"/>
  <c r="M87"/>
  <c r="M88"/>
  <c r="M89"/>
  <c r="M90"/>
  <c r="M91"/>
  <c r="M92"/>
  <c r="M93"/>
  <c r="M107"/>
  <c r="M25"/>
  <c r="M5"/>
  <c r="M6"/>
  <c r="M7"/>
  <c r="M8"/>
  <c r="M9"/>
  <c r="M10"/>
  <c r="M11"/>
  <c r="M12"/>
  <c r="M13"/>
  <c r="M14"/>
  <c r="M15"/>
  <c r="M16"/>
  <c r="M17"/>
  <c r="M18"/>
  <c r="M19"/>
  <c r="M20"/>
  <c r="M21"/>
  <c r="M22"/>
  <c r="M23"/>
  <c r="M24"/>
  <c r="M106"/>
  <c r="L25"/>
  <c r="L5"/>
  <c r="L6"/>
  <c r="L7"/>
  <c r="L8"/>
  <c r="L9"/>
  <c r="L10"/>
  <c r="L11"/>
  <c r="L12"/>
  <c r="L13"/>
  <c r="L14"/>
  <c r="L15"/>
  <c r="L16"/>
  <c r="L17"/>
  <c r="L18"/>
  <c r="L19"/>
  <c r="L20"/>
  <c r="L21"/>
  <c r="L22"/>
  <c r="L23"/>
  <c r="L24"/>
  <c r="L106"/>
  <c r="M105"/>
  <c r="L105"/>
  <c r="N103"/>
  <c r="N102"/>
  <c r="M103"/>
  <c r="M102"/>
  <c r="N99"/>
  <c r="N98"/>
  <c r="M99"/>
  <c r="M98"/>
  <c r="L103"/>
  <c r="L102"/>
  <c r="L99"/>
  <c r="L98"/>
  <c r="AJ94"/>
  <c r="AI94"/>
  <c r="AH94"/>
  <c r="AG94"/>
  <c r="AF94"/>
  <c r="AE94"/>
  <c r="AD94"/>
  <c r="AC94"/>
  <c r="AB94"/>
  <c r="AA94"/>
  <c r="Z94"/>
  <c r="Y94"/>
  <c r="X94"/>
  <c r="W94"/>
  <c r="V94"/>
  <c r="U94"/>
  <c r="T94"/>
  <c r="S94"/>
  <c r="R94"/>
  <c r="Q94"/>
  <c r="P94"/>
  <c r="O94"/>
  <c r="K94"/>
  <c r="J94"/>
  <c r="I94"/>
  <c r="H94"/>
  <c r="G94"/>
  <c r="F94"/>
  <c r="E94"/>
  <c r="D94"/>
  <c r="C94"/>
  <c r="B94"/>
  <c r="A94"/>
  <c r="AJ86"/>
  <c r="AI86"/>
  <c r="AH86"/>
  <c r="AG86"/>
  <c r="AF86"/>
  <c r="AE86"/>
  <c r="AD86"/>
  <c r="AC86"/>
  <c r="AB86"/>
  <c r="AA86"/>
  <c r="Z86"/>
  <c r="Y86"/>
  <c r="X86"/>
  <c r="W86"/>
  <c r="V86"/>
  <c r="U86"/>
  <c r="T86"/>
  <c r="S86"/>
  <c r="R86"/>
  <c r="Q86"/>
  <c r="P86"/>
  <c r="O86"/>
  <c r="K86"/>
  <c r="J86"/>
  <c r="I86"/>
  <c r="H86"/>
  <c r="G86"/>
  <c r="F86"/>
  <c r="E86"/>
  <c r="D86"/>
  <c r="C86"/>
  <c r="B86"/>
  <c r="A86"/>
  <c r="AJ78"/>
  <c r="AI78"/>
  <c r="AH78"/>
  <c r="AG78"/>
  <c r="AF78"/>
  <c r="AE78"/>
  <c r="AD78"/>
  <c r="AC78"/>
  <c r="AB78"/>
  <c r="AA78"/>
  <c r="Z78"/>
  <c r="Y78"/>
  <c r="X78"/>
  <c r="W78"/>
  <c r="V78"/>
  <c r="U78"/>
  <c r="T78"/>
  <c r="S78"/>
  <c r="R78"/>
  <c r="Q78"/>
  <c r="P78"/>
  <c r="O78"/>
  <c r="K78"/>
  <c r="J78"/>
  <c r="I78"/>
  <c r="H78"/>
  <c r="G78"/>
  <c r="F78"/>
  <c r="E78"/>
  <c r="D78"/>
  <c r="C78"/>
  <c r="B78"/>
  <c r="A78"/>
  <c r="AJ70"/>
  <c r="AI70"/>
  <c r="AH70"/>
  <c r="AG70"/>
  <c r="AF70"/>
  <c r="AE70"/>
  <c r="AD70"/>
  <c r="AC70"/>
  <c r="AB70"/>
  <c r="AA70"/>
  <c r="Z70"/>
  <c r="Y70"/>
  <c r="X70"/>
  <c r="W70"/>
  <c r="V70"/>
  <c r="U70"/>
  <c r="T70"/>
  <c r="S70"/>
  <c r="R70"/>
  <c r="Q70"/>
  <c r="P70"/>
  <c r="O70"/>
  <c r="K70"/>
  <c r="J70"/>
  <c r="I70"/>
  <c r="H70"/>
  <c r="G70"/>
  <c r="F70"/>
  <c r="E70"/>
  <c r="D70"/>
  <c r="C70"/>
  <c r="B70"/>
  <c r="A70"/>
  <c r="AJ62"/>
  <c r="AI62"/>
  <c r="AH62"/>
  <c r="AG62"/>
  <c r="AF62"/>
  <c r="AE62"/>
  <c r="AD62"/>
  <c r="AC62"/>
  <c r="AB62"/>
  <c r="AA62"/>
  <c r="Z62"/>
  <c r="Y62"/>
  <c r="X62"/>
  <c r="W62"/>
  <c r="V62"/>
  <c r="U62"/>
  <c r="T62"/>
  <c r="S62"/>
  <c r="R62"/>
  <c r="Q62"/>
  <c r="P62"/>
  <c r="O62"/>
  <c r="K62"/>
  <c r="J62"/>
  <c r="I62"/>
  <c r="H62"/>
  <c r="G62"/>
  <c r="F62"/>
  <c r="E62"/>
  <c r="D62"/>
  <c r="C62"/>
  <c r="B62"/>
  <c r="A62"/>
  <c r="AJ54"/>
  <c r="AI54"/>
  <c r="AH54"/>
  <c r="AG54"/>
  <c r="AF54"/>
  <c r="AE54"/>
  <c r="AD54"/>
  <c r="AC54"/>
  <c r="AB54"/>
  <c r="AA54"/>
  <c r="Z54"/>
  <c r="Y54"/>
  <c r="X54"/>
  <c r="W54"/>
  <c r="V54"/>
  <c r="U54"/>
  <c r="T54"/>
  <c r="S54"/>
  <c r="R54"/>
  <c r="Q54"/>
  <c r="P54"/>
  <c r="O54"/>
  <c r="K54"/>
  <c r="J54"/>
  <c r="I54"/>
  <c r="H54"/>
  <c r="G54"/>
  <c r="F54"/>
  <c r="E54"/>
  <c r="D54"/>
  <c r="C54"/>
  <c r="B54"/>
  <c r="A54"/>
  <c r="I99"/>
  <c r="I98"/>
  <c r="I97"/>
  <c r="I96"/>
  <c r="P93"/>
  <c r="P85"/>
  <c r="P61"/>
  <c r="P69"/>
  <c r="K93"/>
  <c r="O93"/>
  <c r="Q93"/>
  <c r="K85"/>
  <c r="O85"/>
  <c r="Q85"/>
  <c r="K61"/>
  <c r="O61"/>
  <c r="Q61"/>
  <c r="S61"/>
  <c r="K69"/>
  <c r="O69"/>
  <c r="Q69"/>
  <c r="S69"/>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5"/>
  <c r="O56"/>
  <c r="O57"/>
  <c r="O58"/>
  <c r="O59"/>
  <c r="O60"/>
  <c r="O63"/>
  <c r="O64"/>
  <c r="O65"/>
  <c r="O66"/>
  <c r="O67"/>
  <c r="O68"/>
  <c r="O71"/>
  <c r="O72"/>
  <c r="O73"/>
  <c r="O74"/>
  <c r="O75"/>
  <c r="O76"/>
  <c r="O77"/>
  <c r="O79"/>
  <c r="O80"/>
  <c r="O81"/>
  <c r="O82"/>
  <c r="O83"/>
  <c r="O84"/>
  <c r="O87"/>
  <c r="O88"/>
  <c r="O89"/>
  <c r="O90"/>
  <c r="O91"/>
  <c r="O92"/>
  <c r="K5"/>
  <c r="K6"/>
  <c r="K7"/>
  <c r="K8"/>
  <c r="K9"/>
  <c r="K10"/>
  <c r="K11"/>
  <c r="K12"/>
  <c r="K13"/>
  <c r="K14"/>
  <c r="K15"/>
  <c r="K16"/>
  <c r="K17"/>
  <c r="K18"/>
  <c r="K19"/>
  <c r="K20"/>
  <c r="K21"/>
  <c r="K22"/>
  <c r="K23"/>
  <c r="K24"/>
  <c r="K25"/>
  <c r="K26"/>
  <c r="L26"/>
  <c r="M26"/>
  <c r="K27"/>
  <c r="L27"/>
  <c r="M27"/>
  <c r="K28"/>
  <c r="L28"/>
  <c r="M28"/>
  <c r="K29"/>
  <c r="L29"/>
  <c r="M29"/>
  <c r="K30"/>
  <c r="L30"/>
  <c r="M30"/>
  <c r="K31"/>
  <c r="L31"/>
  <c r="M31"/>
  <c r="K32"/>
  <c r="L32"/>
  <c r="M32"/>
  <c r="K33"/>
  <c r="L33"/>
  <c r="M33"/>
  <c r="K34"/>
  <c r="L34"/>
  <c r="M34"/>
  <c r="K35"/>
  <c r="L35"/>
  <c r="M35"/>
  <c r="K36"/>
  <c r="L36"/>
  <c r="M36"/>
  <c r="K37"/>
  <c r="L37"/>
  <c r="M37"/>
  <c r="K38"/>
  <c r="L38"/>
  <c r="M38"/>
  <c r="K39"/>
  <c r="L39"/>
  <c r="M39"/>
  <c r="K40"/>
  <c r="L40"/>
  <c r="M40"/>
  <c r="K41"/>
  <c r="L41"/>
  <c r="M41"/>
  <c r="K42"/>
  <c r="L42"/>
  <c r="M42"/>
  <c r="K43"/>
  <c r="L43"/>
  <c r="M43"/>
  <c r="K44"/>
  <c r="L44"/>
  <c r="M44"/>
  <c r="K45"/>
  <c r="L45"/>
  <c r="M45"/>
  <c r="K46"/>
  <c r="L46"/>
  <c r="M46"/>
  <c r="K47"/>
  <c r="K48"/>
  <c r="K49"/>
  <c r="K50"/>
  <c r="K51"/>
  <c r="K52"/>
  <c r="K53"/>
  <c r="K55"/>
  <c r="K56"/>
  <c r="K57"/>
  <c r="K58"/>
  <c r="K59"/>
  <c r="K60"/>
  <c r="K63"/>
  <c r="K64"/>
  <c r="K65"/>
  <c r="K66"/>
  <c r="K67"/>
  <c r="K68"/>
  <c r="K71"/>
  <c r="K72"/>
  <c r="K73"/>
  <c r="K74"/>
  <c r="K75"/>
  <c r="K76"/>
  <c r="K77"/>
  <c r="K79"/>
  <c r="K80"/>
  <c r="K81"/>
  <c r="K82"/>
  <c r="K83"/>
  <c r="K84"/>
  <c r="K87"/>
  <c r="K88"/>
  <c r="K89"/>
  <c r="K90"/>
  <c r="K91"/>
  <c r="K92"/>
  <c r="N93"/>
  <c r="M96"/>
  <c r="R5"/>
  <c r="L100"/>
  <c r="L101"/>
  <c r="L97"/>
  <c r="M104"/>
  <c r="L96"/>
  <c r="M97"/>
  <c r="O102"/>
  <c r="O103"/>
  <c r="O101"/>
  <c r="M101"/>
  <c r="O98"/>
  <c r="M100"/>
  <c r="O105"/>
  <c r="O97"/>
  <c r="O99"/>
  <c r="O106"/>
  <c r="O96"/>
  <c r="O100"/>
  <c r="O104"/>
  <c r="L104"/>
  <c r="P8"/>
  <c r="P5"/>
  <c r="P6"/>
  <c r="P7"/>
  <c r="P9"/>
  <c r="P10"/>
  <c r="P11"/>
  <c r="P12"/>
  <c r="P13"/>
  <c r="P14"/>
  <c r="P15"/>
  <c r="P16"/>
  <c r="P17"/>
  <c r="P18"/>
  <c r="P19"/>
  <c r="P20"/>
  <c r="P21"/>
  <c r="P22"/>
  <c r="P23"/>
  <c r="P24"/>
  <c r="P25"/>
  <c r="P96"/>
  <c r="I95"/>
  <c r="H95"/>
  <c r="G95"/>
  <c r="F95"/>
  <c r="E95"/>
  <c r="D95"/>
  <c r="C95"/>
  <c r="B95"/>
  <c r="A95"/>
  <c r="AI93"/>
  <c r="AG93"/>
  <c r="AE93"/>
  <c r="AC93"/>
  <c r="AA93"/>
  <c r="Y93"/>
  <c r="W93"/>
  <c r="U93"/>
  <c r="S93"/>
  <c r="J93"/>
  <c r="I93"/>
  <c r="H93"/>
  <c r="G93"/>
  <c r="F93"/>
  <c r="E93"/>
  <c r="D93"/>
  <c r="C93"/>
  <c r="B93"/>
  <c r="A93"/>
  <c r="AI92"/>
  <c r="AG92"/>
  <c r="AE92"/>
  <c r="AC92"/>
  <c r="AA92"/>
  <c r="Y92"/>
  <c r="W92"/>
  <c r="U92"/>
  <c r="S92"/>
  <c r="Q92"/>
  <c r="P92"/>
  <c r="N92"/>
  <c r="J92"/>
  <c r="I92"/>
  <c r="H92"/>
  <c r="G92"/>
  <c r="F92"/>
  <c r="E92"/>
  <c r="D92"/>
  <c r="C92"/>
  <c r="B92"/>
  <c r="A92"/>
  <c r="AI91"/>
  <c r="AG91"/>
  <c r="AE91"/>
  <c r="AC91"/>
  <c r="AA91"/>
  <c r="Y91"/>
  <c r="W91"/>
  <c r="U91"/>
  <c r="S91"/>
  <c r="Q91"/>
  <c r="P91"/>
  <c r="N91"/>
  <c r="J91"/>
  <c r="I91"/>
  <c r="H91"/>
  <c r="G91"/>
  <c r="F91"/>
  <c r="E91"/>
  <c r="D91"/>
  <c r="C91"/>
  <c r="B91"/>
  <c r="A91"/>
  <c r="AI90"/>
  <c r="AG90"/>
  <c r="AE90"/>
  <c r="AC90"/>
  <c r="AA90"/>
  <c r="Y90"/>
  <c r="W90"/>
  <c r="U90"/>
  <c r="S90"/>
  <c r="Q90"/>
  <c r="P90"/>
  <c r="N90"/>
  <c r="J90"/>
  <c r="I90"/>
  <c r="H90"/>
  <c r="G90"/>
  <c r="F90"/>
  <c r="E90"/>
  <c r="D90"/>
  <c r="C90"/>
  <c r="B90"/>
  <c r="A90"/>
  <c r="AI89"/>
  <c r="AG89"/>
  <c r="AE89"/>
  <c r="AC89"/>
  <c r="AA89"/>
  <c r="Y89"/>
  <c r="W89"/>
  <c r="U89"/>
  <c r="S89"/>
  <c r="Q89"/>
  <c r="P89"/>
  <c r="N89"/>
  <c r="J89"/>
  <c r="I89"/>
  <c r="H89"/>
  <c r="G89"/>
  <c r="F89"/>
  <c r="E89"/>
  <c r="D89"/>
  <c r="C89"/>
  <c r="B89"/>
  <c r="A89"/>
  <c r="AI88"/>
  <c r="AG88"/>
  <c r="AE88"/>
  <c r="AC88"/>
  <c r="AA88"/>
  <c r="Y88"/>
  <c r="W88"/>
  <c r="U88"/>
  <c r="S88"/>
  <c r="Q88"/>
  <c r="P88"/>
  <c r="N88"/>
  <c r="J88"/>
  <c r="I88"/>
  <c r="H88"/>
  <c r="G88"/>
  <c r="F88"/>
  <c r="E88"/>
  <c r="D88"/>
  <c r="C88"/>
  <c r="B88"/>
  <c r="A88"/>
  <c r="AI87"/>
  <c r="AG87"/>
  <c r="AE87"/>
  <c r="AC87"/>
  <c r="AA87"/>
  <c r="Y87"/>
  <c r="W87"/>
  <c r="U87"/>
  <c r="S87"/>
  <c r="Q87"/>
  <c r="P87"/>
  <c r="N87"/>
  <c r="J87"/>
  <c r="I87"/>
  <c r="H87"/>
  <c r="G87"/>
  <c r="F87"/>
  <c r="E87"/>
  <c r="D87"/>
  <c r="C87"/>
  <c r="B87"/>
  <c r="A87"/>
  <c r="AI85"/>
  <c r="AG85"/>
  <c r="AE85"/>
  <c r="AC85"/>
  <c r="AA85"/>
  <c r="Y85"/>
  <c r="W85"/>
  <c r="U85"/>
  <c r="S85"/>
  <c r="J85"/>
  <c r="I85"/>
  <c r="H85"/>
  <c r="G85"/>
  <c r="F85"/>
  <c r="E85"/>
  <c r="D85"/>
  <c r="C85"/>
  <c r="B85"/>
  <c r="A85"/>
  <c r="AI84"/>
  <c r="AG84"/>
  <c r="AE84"/>
  <c r="AC84"/>
  <c r="AA84"/>
  <c r="Y84"/>
  <c r="W84"/>
  <c r="U84"/>
  <c r="S84"/>
  <c r="Q84"/>
  <c r="P84"/>
  <c r="J84"/>
  <c r="I84"/>
  <c r="H84"/>
  <c r="G84"/>
  <c r="F84"/>
  <c r="E84"/>
  <c r="D84"/>
  <c r="C84"/>
  <c r="B84"/>
  <c r="A84"/>
  <c r="AI83"/>
  <c r="AG83"/>
  <c r="AE83"/>
  <c r="AC83"/>
  <c r="AA83"/>
  <c r="Y83"/>
  <c r="W83"/>
  <c r="U83"/>
  <c r="S83"/>
  <c r="Q83"/>
  <c r="P83"/>
  <c r="J83"/>
  <c r="I83"/>
  <c r="H83"/>
  <c r="G83"/>
  <c r="F83"/>
  <c r="E83"/>
  <c r="D83"/>
  <c r="C83"/>
  <c r="B83"/>
  <c r="A83"/>
  <c r="AI82"/>
  <c r="AG82"/>
  <c r="AE82"/>
  <c r="AC82"/>
  <c r="AA82"/>
  <c r="Y82"/>
  <c r="W82"/>
  <c r="U82"/>
  <c r="S82"/>
  <c r="Q82"/>
  <c r="P82"/>
  <c r="J82"/>
  <c r="I82"/>
  <c r="H82"/>
  <c r="G82"/>
  <c r="F82"/>
  <c r="E82"/>
  <c r="D82"/>
  <c r="C82"/>
  <c r="B82"/>
  <c r="A82"/>
  <c r="AI81"/>
  <c r="AG81"/>
  <c r="AE81"/>
  <c r="AC81"/>
  <c r="AA81"/>
  <c r="Y81"/>
  <c r="W81"/>
  <c r="U81"/>
  <c r="S81"/>
  <c r="Q81"/>
  <c r="P81"/>
  <c r="J81"/>
  <c r="I81"/>
  <c r="H81"/>
  <c r="G81"/>
  <c r="F81"/>
  <c r="E81"/>
  <c r="D81"/>
  <c r="C81"/>
  <c r="B81"/>
  <c r="A81"/>
  <c r="AI80"/>
  <c r="AG80"/>
  <c r="AE80"/>
  <c r="AC80"/>
  <c r="AA80"/>
  <c r="Y80"/>
  <c r="W80"/>
  <c r="U80"/>
  <c r="S80"/>
  <c r="Q80"/>
  <c r="P80"/>
  <c r="J80"/>
  <c r="I80"/>
  <c r="H80"/>
  <c r="G80"/>
  <c r="F80"/>
  <c r="E80"/>
  <c r="D80"/>
  <c r="C80"/>
  <c r="B80"/>
  <c r="A80"/>
  <c r="AI79"/>
  <c r="AG79"/>
  <c r="AE79"/>
  <c r="AC79"/>
  <c r="AA79"/>
  <c r="Y79"/>
  <c r="W79"/>
  <c r="U79"/>
  <c r="S79"/>
  <c r="Q79"/>
  <c r="P79"/>
  <c r="J79"/>
  <c r="I79"/>
  <c r="H79"/>
  <c r="G79"/>
  <c r="F79"/>
  <c r="E79"/>
  <c r="D79"/>
  <c r="C79"/>
  <c r="B79"/>
  <c r="A79"/>
  <c r="AI77"/>
  <c r="AG77"/>
  <c r="AE77"/>
  <c r="AC77"/>
  <c r="AA77"/>
  <c r="Y77"/>
  <c r="W77"/>
  <c r="U77"/>
  <c r="S77"/>
  <c r="Q77"/>
  <c r="P77"/>
  <c r="J77"/>
  <c r="I77"/>
  <c r="H77"/>
  <c r="G77"/>
  <c r="F77"/>
  <c r="E77"/>
  <c r="D77"/>
  <c r="C77"/>
  <c r="B77"/>
  <c r="A77"/>
  <c r="AI76"/>
  <c r="AG76"/>
  <c r="AE76"/>
  <c r="AC76"/>
  <c r="AA76"/>
  <c r="Y76"/>
  <c r="W76"/>
  <c r="U76"/>
  <c r="S76"/>
  <c r="Q76"/>
  <c r="P76"/>
  <c r="J76"/>
  <c r="I76"/>
  <c r="H76"/>
  <c r="G76"/>
  <c r="F76"/>
  <c r="E76"/>
  <c r="D76"/>
  <c r="C76"/>
  <c r="B76"/>
  <c r="A76"/>
  <c r="AI75"/>
  <c r="AG75"/>
  <c r="AE75"/>
  <c r="AC75"/>
  <c r="AA75"/>
  <c r="Y75"/>
  <c r="W75"/>
  <c r="U75"/>
  <c r="S75"/>
  <c r="Q75"/>
  <c r="P75"/>
  <c r="J75"/>
  <c r="I75"/>
  <c r="H75"/>
  <c r="G75"/>
  <c r="F75"/>
  <c r="E75"/>
  <c r="D75"/>
  <c r="C75"/>
  <c r="B75"/>
  <c r="A75"/>
  <c r="AI74"/>
  <c r="AG74"/>
  <c r="AE74"/>
  <c r="AC74"/>
  <c r="AA74"/>
  <c r="Y74"/>
  <c r="W74"/>
  <c r="U74"/>
  <c r="S74"/>
  <c r="Q74"/>
  <c r="P74"/>
  <c r="J74"/>
  <c r="I74"/>
  <c r="H74"/>
  <c r="G74"/>
  <c r="F74"/>
  <c r="E74"/>
  <c r="D74"/>
  <c r="C74"/>
  <c r="B74"/>
  <c r="A74"/>
  <c r="AI73"/>
  <c r="AG73"/>
  <c r="AE73"/>
  <c r="AC73"/>
  <c r="AA73"/>
  <c r="Y73"/>
  <c r="W73"/>
  <c r="U73"/>
  <c r="S73"/>
  <c r="Q73"/>
  <c r="P73"/>
  <c r="J73"/>
  <c r="I73"/>
  <c r="H73"/>
  <c r="G73"/>
  <c r="F73"/>
  <c r="E73"/>
  <c r="D73"/>
  <c r="C73"/>
  <c r="B73"/>
  <c r="A73"/>
  <c r="AI72"/>
  <c r="AG72"/>
  <c r="AE72"/>
  <c r="AC72"/>
  <c r="AA72"/>
  <c r="Y72"/>
  <c r="W72"/>
  <c r="U72"/>
  <c r="S72"/>
  <c r="Q72"/>
  <c r="P72"/>
  <c r="J72"/>
  <c r="I72"/>
  <c r="H72"/>
  <c r="G72"/>
  <c r="F72"/>
  <c r="E72"/>
  <c r="D72"/>
  <c r="C72"/>
  <c r="B72"/>
  <c r="A72"/>
  <c r="AI71"/>
  <c r="AG71"/>
  <c r="AE71"/>
  <c r="AC71"/>
  <c r="AA71"/>
  <c r="Y71"/>
  <c r="W71"/>
  <c r="U71"/>
  <c r="S71"/>
  <c r="Q71"/>
  <c r="P71"/>
  <c r="J71"/>
  <c r="I71"/>
  <c r="I103"/>
  <c r="H71"/>
  <c r="H99"/>
  <c r="H103"/>
  <c r="G71"/>
  <c r="G99"/>
  <c r="G103"/>
  <c r="F71"/>
  <c r="F99"/>
  <c r="F103"/>
  <c r="E71"/>
  <c r="D71"/>
  <c r="C71"/>
  <c r="B71"/>
  <c r="A71"/>
  <c r="AI69"/>
  <c r="AG69"/>
  <c r="AE69"/>
  <c r="AC69"/>
  <c r="AA69"/>
  <c r="Y69"/>
  <c r="W69"/>
  <c r="U69"/>
  <c r="J69"/>
  <c r="I69"/>
  <c r="H69"/>
  <c r="G69"/>
  <c r="F69"/>
  <c r="E69"/>
  <c r="D69"/>
  <c r="C69"/>
  <c r="B69"/>
  <c r="A69"/>
  <c r="AI68"/>
  <c r="AG68"/>
  <c r="AE68"/>
  <c r="AC68"/>
  <c r="AA68"/>
  <c r="Y68"/>
  <c r="W68"/>
  <c r="U68"/>
  <c r="S68"/>
  <c r="Q68"/>
  <c r="P68"/>
  <c r="J68"/>
  <c r="I68"/>
  <c r="H68"/>
  <c r="G68"/>
  <c r="F68"/>
  <c r="E68"/>
  <c r="D68"/>
  <c r="C68"/>
  <c r="B68"/>
  <c r="A68"/>
  <c r="AI67"/>
  <c r="AG67"/>
  <c r="AE67"/>
  <c r="AC67"/>
  <c r="AA67"/>
  <c r="Y67"/>
  <c r="W67"/>
  <c r="U67"/>
  <c r="S67"/>
  <c r="Q67"/>
  <c r="P67"/>
  <c r="J67"/>
  <c r="I67"/>
  <c r="H67"/>
  <c r="G67"/>
  <c r="F67"/>
  <c r="E67"/>
  <c r="D67"/>
  <c r="C67"/>
  <c r="B67"/>
  <c r="A67"/>
  <c r="AI66"/>
  <c r="AG66"/>
  <c r="AE66"/>
  <c r="AC66"/>
  <c r="AA66"/>
  <c r="Y66"/>
  <c r="W66"/>
  <c r="U66"/>
  <c r="S66"/>
  <c r="Q66"/>
  <c r="P66"/>
  <c r="J66"/>
  <c r="I66"/>
  <c r="H66"/>
  <c r="G66"/>
  <c r="F66"/>
  <c r="E66"/>
  <c r="D66"/>
  <c r="C66"/>
  <c r="B66"/>
  <c r="A66"/>
  <c r="AI65"/>
  <c r="AG65"/>
  <c r="AE65"/>
  <c r="AC65"/>
  <c r="AA65"/>
  <c r="Y65"/>
  <c r="W65"/>
  <c r="U65"/>
  <c r="S65"/>
  <c r="Q65"/>
  <c r="P65"/>
  <c r="J65"/>
  <c r="I65"/>
  <c r="H65"/>
  <c r="G65"/>
  <c r="F65"/>
  <c r="E65"/>
  <c r="D65"/>
  <c r="C65"/>
  <c r="B65"/>
  <c r="A65"/>
  <c r="AI64"/>
  <c r="AG64"/>
  <c r="AE64"/>
  <c r="AC64"/>
  <c r="AA64"/>
  <c r="Y64"/>
  <c r="W64"/>
  <c r="U64"/>
  <c r="S64"/>
  <c r="Q64"/>
  <c r="P64"/>
  <c r="J64"/>
  <c r="I64"/>
  <c r="H64"/>
  <c r="G64"/>
  <c r="F64"/>
  <c r="E64"/>
  <c r="D64"/>
  <c r="C64"/>
  <c r="B64"/>
  <c r="A64"/>
  <c r="AI63"/>
  <c r="AG63"/>
  <c r="AE63"/>
  <c r="AC63"/>
  <c r="AA63"/>
  <c r="Y63"/>
  <c r="W63"/>
  <c r="U63"/>
  <c r="S63"/>
  <c r="Q63"/>
  <c r="P63"/>
  <c r="J63"/>
  <c r="I63"/>
  <c r="H63"/>
  <c r="G63"/>
  <c r="F63"/>
  <c r="E63"/>
  <c r="D63"/>
  <c r="C63"/>
  <c r="B63"/>
  <c r="A63"/>
  <c r="AI61"/>
  <c r="AG61"/>
  <c r="AE61"/>
  <c r="AC61"/>
  <c r="AA61"/>
  <c r="Y61"/>
  <c r="W61"/>
  <c r="U61"/>
  <c r="J61"/>
  <c r="I61"/>
  <c r="H61"/>
  <c r="G61"/>
  <c r="F61"/>
  <c r="E61"/>
  <c r="D61"/>
  <c r="C61"/>
  <c r="B61"/>
  <c r="A61"/>
  <c r="AI60"/>
  <c r="AG60"/>
  <c r="AE60"/>
  <c r="AC60"/>
  <c r="AA60"/>
  <c r="Y60"/>
  <c r="W60"/>
  <c r="U60"/>
  <c r="S60"/>
  <c r="Q60"/>
  <c r="P60"/>
  <c r="J60"/>
  <c r="I60"/>
  <c r="H60"/>
  <c r="G60"/>
  <c r="F60"/>
  <c r="E60"/>
  <c r="D60"/>
  <c r="C60"/>
  <c r="B60"/>
  <c r="A60"/>
  <c r="AI59"/>
  <c r="AG59"/>
  <c r="AE59"/>
  <c r="AC59"/>
  <c r="AA59"/>
  <c r="Y59"/>
  <c r="W59"/>
  <c r="U59"/>
  <c r="S59"/>
  <c r="Q59"/>
  <c r="P59"/>
  <c r="J59"/>
  <c r="I59"/>
  <c r="H59"/>
  <c r="G59"/>
  <c r="F59"/>
  <c r="E59"/>
  <c r="D59"/>
  <c r="C59"/>
  <c r="B59"/>
  <c r="A59"/>
  <c r="AI58"/>
  <c r="AG58"/>
  <c r="AE58"/>
  <c r="AC58"/>
  <c r="AA58"/>
  <c r="Y58"/>
  <c r="W58"/>
  <c r="U58"/>
  <c r="S58"/>
  <c r="Q58"/>
  <c r="P58"/>
  <c r="J58"/>
  <c r="I58"/>
  <c r="H58"/>
  <c r="G58"/>
  <c r="F58"/>
  <c r="E58"/>
  <c r="D58"/>
  <c r="C58"/>
  <c r="B58"/>
  <c r="A58"/>
  <c r="AI57"/>
  <c r="AG57"/>
  <c r="AE57"/>
  <c r="AC57"/>
  <c r="AA57"/>
  <c r="Y57"/>
  <c r="W57"/>
  <c r="U57"/>
  <c r="S57"/>
  <c r="Q57"/>
  <c r="P57"/>
  <c r="J57"/>
  <c r="I57"/>
  <c r="H57"/>
  <c r="G57"/>
  <c r="F57"/>
  <c r="E57"/>
  <c r="D57"/>
  <c r="C57"/>
  <c r="B57"/>
  <c r="A57"/>
  <c r="AI56"/>
  <c r="AG56"/>
  <c r="AE56"/>
  <c r="AC56"/>
  <c r="AA56"/>
  <c r="Y56"/>
  <c r="W56"/>
  <c r="U56"/>
  <c r="S56"/>
  <c r="Q56"/>
  <c r="P56"/>
  <c r="J56"/>
  <c r="I56"/>
  <c r="H56"/>
  <c r="G56"/>
  <c r="F56"/>
  <c r="E56"/>
  <c r="D56"/>
  <c r="C56"/>
  <c r="B56"/>
  <c r="A56"/>
  <c r="AI55"/>
  <c r="AG55"/>
  <c r="AE55"/>
  <c r="AC55"/>
  <c r="AA55"/>
  <c r="Y55"/>
  <c r="W55"/>
  <c r="U55"/>
  <c r="S55"/>
  <c r="Q55"/>
  <c r="P55"/>
  <c r="J55"/>
  <c r="I55"/>
  <c r="H55"/>
  <c r="G55"/>
  <c r="F55"/>
  <c r="E55"/>
  <c r="D55"/>
  <c r="C55"/>
  <c r="B55"/>
  <c r="A55"/>
  <c r="AI53"/>
  <c r="AG53"/>
  <c r="AE53"/>
  <c r="AC53"/>
  <c r="AA53"/>
  <c r="Y53"/>
  <c r="W53"/>
  <c r="U53"/>
  <c r="S53"/>
  <c r="Q53"/>
  <c r="P53"/>
  <c r="J53"/>
  <c r="I53"/>
  <c r="H53"/>
  <c r="G53"/>
  <c r="F53"/>
  <c r="E53"/>
  <c r="D53"/>
  <c r="C53"/>
  <c r="B53"/>
  <c r="A53"/>
  <c r="AI52"/>
  <c r="AG52"/>
  <c r="AE52"/>
  <c r="AC52"/>
  <c r="AA52"/>
  <c r="Y52"/>
  <c r="W52"/>
  <c r="U52"/>
  <c r="S52"/>
  <c r="Q52"/>
  <c r="P52"/>
  <c r="J52"/>
  <c r="I52"/>
  <c r="H52"/>
  <c r="G52"/>
  <c r="F52"/>
  <c r="E52"/>
  <c r="D52"/>
  <c r="C52"/>
  <c r="B52"/>
  <c r="A52"/>
  <c r="AI51"/>
  <c r="AG51"/>
  <c r="AE51"/>
  <c r="AC51"/>
  <c r="AA51"/>
  <c r="Y51"/>
  <c r="W51"/>
  <c r="U51"/>
  <c r="S51"/>
  <c r="Q51"/>
  <c r="P51"/>
  <c r="J51"/>
  <c r="I51"/>
  <c r="H51"/>
  <c r="G51"/>
  <c r="F51"/>
  <c r="E51"/>
  <c r="D51"/>
  <c r="C51"/>
  <c r="B51"/>
  <c r="A51"/>
  <c r="AI50"/>
  <c r="AG50"/>
  <c r="AE50"/>
  <c r="AC50"/>
  <c r="AA50"/>
  <c r="Y50"/>
  <c r="W50"/>
  <c r="U50"/>
  <c r="S50"/>
  <c r="Q50"/>
  <c r="P50"/>
  <c r="J50"/>
  <c r="I50"/>
  <c r="H50"/>
  <c r="G50"/>
  <c r="F50"/>
  <c r="E50"/>
  <c r="D50"/>
  <c r="C50"/>
  <c r="B50"/>
  <c r="A50"/>
  <c r="AI49"/>
  <c r="AG49"/>
  <c r="AE49"/>
  <c r="AC49"/>
  <c r="AA49"/>
  <c r="Y49"/>
  <c r="W49"/>
  <c r="U49"/>
  <c r="S49"/>
  <c r="Q49"/>
  <c r="P49"/>
  <c r="J49"/>
  <c r="I49"/>
  <c r="H49"/>
  <c r="G49"/>
  <c r="F49"/>
  <c r="E49"/>
  <c r="D49"/>
  <c r="C49"/>
  <c r="B49"/>
  <c r="A49"/>
  <c r="AI48"/>
  <c r="AG48"/>
  <c r="AE48"/>
  <c r="AC48"/>
  <c r="AA48"/>
  <c r="Y48"/>
  <c r="W48"/>
  <c r="U48"/>
  <c r="S48"/>
  <c r="Q48"/>
  <c r="P48"/>
  <c r="J48"/>
  <c r="I48"/>
  <c r="H48"/>
  <c r="G48"/>
  <c r="F48"/>
  <c r="E48"/>
  <c r="D48"/>
  <c r="C48"/>
  <c r="B48"/>
  <c r="A48"/>
  <c r="AI47"/>
  <c r="AG47"/>
  <c r="AE47"/>
  <c r="AC47"/>
  <c r="AA47"/>
  <c r="Y47"/>
  <c r="W47"/>
  <c r="U47"/>
  <c r="S47"/>
  <c r="Q47"/>
  <c r="P47"/>
  <c r="J47"/>
  <c r="I47"/>
  <c r="I102"/>
  <c r="H47"/>
  <c r="H98"/>
  <c r="H102"/>
  <c r="G47"/>
  <c r="G98"/>
  <c r="G102"/>
  <c r="F47"/>
  <c r="F98"/>
  <c r="F102"/>
  <c r="E47"/>
  <c r="D47"/>
  <c r="C47"/>
  <c r="B47"/>
  <c r="A47"/>
  <c r="AI46"/>
  <c r="AG46"/>
  <c r="AE46"/>
  <c r="AC46"/>
  <c r="AA46"/>
  <c r="Y46"/>
  <c r="W46"/>
  <c r="U46"/>
  <c r="S46"/>
  <c r="Q46"/>
  <c r="P46"/>
  <c r="N46"/>
  <c r="J46"/>
  <c r="I46"/>
  <c r="H46"/>
  <c r="G46"/>
  <c r="F46"/>
  <c r="E46"/>
  <c r="D46"/>
  <c r="C46"/>
  <c r="B46"/>
  <c r="A46"/>
  <c r="AI45"/>
  <c r="AG45"/>
  <c r="AE45"/>
  <c r="AC45"/>
  <c r="AA45"/>
  <c r="Y45"/>
  <c r="W45"/>
  <c r="U45"/>
  <c r="S45"/>
  <c r="Q45"/>
  <c r="P45"/>
  <c r="N45"/>
  <c r="J45"/>
  <c r="I45"/>
  <c r="H45"/>
  <c r="G45"/>
  <c r="F45"/>
  <c r="E45"/>
  <c r="D45"/>
  <c r="C45"/>
  <c r="B45"/>
  <c r="A45"/>
  <c r="AI44"/>
  <c r="AG44"/>
  <c r="AE44"/>
  <c r="AC44"/>
  <c r="AA44"/>
  <c r="Y44"/>
  <c r="W44"/>
  <c r="U44"/>
  <c r="S44"/>
  <c r="Q44"/>
  <c r="P44"/>
  <c r="N44"/>
  <c r="J44"/>
  <c r="I44"/>
  <c r="H44"/>
  <c r="G44"/>
  <c r="F44"/>
  <c r="E44"/>
  <c r="D44"/>
  <c r="C44"/>
  <c r="B44"/>
  <c r="A44"/>
  <c r="AI43"/>
  <c r="AG43"/>
  <c r="AE43"/>
  <c r="AC43"/>
  <c r="AA43"/>
  <c r="Y43"/>
  <c r="W43"/>
  <c r="U43"/>
  <c r="S43"/>
  <c r="Q43"/>
  <c r="P43"/>
  <c r="N43"/>
  <c r="J43"/>
  <c r="I43"/>
  <c r="H43"/>
  <c r="G43"/>
  <c r="F43"/>
  <c r="E43"/>
  <c r="D43"/>
  <c r="C43"/>
  <c r="B43"/>
  <c r="A43"/>
  <c r="AI42"/>
  <c r="AG42"/>
  <c r="AE42"/>
  <c r="AC42"/>
  <c r="AA42"/>
  <c r="Y42"/>
  <c r="W42"/>
  <c r="U42"/>
  <c r="S42"/>
  <c r="Q42"/>
  <c r="P42"/>
  <c r="N42"/>
  <c r="J42"/>
  <c r="I42"/>
  <c r="H42"/>
  <c r="G42"/>
  <c r="F42"/>
  <c r="E42"/>
  <c r="D42"/>
  <c r="C42"/>
  <c r="B42"/>
  <c r="A42"/>
  <c r="AI41"/>
  <c r="AG41"/>
  <c r="AE41"/>
  <c r="AC41"/>
  <c r="AA41"/>
  <c r="Y41"/>
  <c r="W41"/>
  <c r="U41"/>
  <c r="S41"/>
  <c r="Q41"/>
  <c r="P41"/>
  <c r="N41"/>
  <c r="J41"/>
  <c r="I41"/>
  <c r="H41"/>
  <c r="G41"/>
  <c r="F41"/>
  <c r="E41"/>
  <c r="D41"/>
  <c r="C41"/>
  <c r="B41"/>
  <c r="A41"/>
  <c r="AI40"/>
  <c r="AG40"/>
  <c r="AE40"/>
  <c r="AC40"/>
  <c r="AA40"/>
  <c r="Y40"/>
  <c r="W40"/>
  <c r="U40"/>
  <c r="S40"/>
  <c r="Q40"/>
  <c r="P40"/>
  <c r="N40"/>
  <c r="J40"/>
  <c r="I40"/>
  <c r="H40"/>
  <c r="G40"/>
  <c r="F40"/>
  <c r="E40"/>
  <c r="D40"/>
  <c r="C40"/>
  <c r="B40"/>
  <c r="A40"/>
  <c r="AI39"/>
  <c r="AG39"/>
  <c r="AE39"/>
  <c r="AC39"/>
  <c r="AA39"/>
  <c r="Y39"/>
  <c r="W39"/>
  <c r="U39"/>
  <c r="S39"/>
  <c r="Q39"/>
  <c r="P39"/>
  <c r="N39"/>
  <c r="J39"/>
  <c r="I39"/>
  <c r="H39"/>
  <c r="G39"/>
  <c r="F39"/>
  <c r="E39"/>
  <c r="D39"/>
  <c r="C39"/>
  <c r="B39"/>
  <c r="A39"/>
  <c r="AI38"/>
  <c r="AG38"/>
  <c r="AE38"/>
  <c r="AC38"/>
  <c r="AA38"/>
  <c r="Y38"/>
  <c r="W38"/>
  <c r="U38"/>
  <c r="S38"/>
  <c r="Q38"/>
  <c r="P38"/>
  <c r="N38"/>
  <c r="J38"/>
  <c r="I38"/>
  <c r="H38"/>
  <c r="G38"/>
  <c r="F38"/>
  <c r="E38"/>
  <c r="D38"/>
  <c r="C38"/>
  <c r="B38"/>
  <c r="A38"/>
  <c r="AI37"/>
  <c r="AG37"/>
  <c r="AE37"/>
  <c r="AC37"/>
  <c r="AA37"/>
  <c r="Y37"/>
  <c r="W37"/>
  <c r="U37"/>
  <c r="S37"/>
  <c r="Q37"/>
  <c r="P37"/>
  <c r="N37"/>
  <c r="J37"/>
  <c r="I37"/>
  <c r="H37"/>
  <c r="G37"/>
  <c r="F37"/>
  <c r="E37"/>
  <c r="D37"/>
  <c r="C37"/>
  <c r="B37"/>
  <c r="A37"/>
  <c r="AI36"/>
  <c r="AG36"/>
  <c r="AE36"/>
  <c r="AC36"/>
  <c r="AA36"/>
  <c r="Y36"/>
  <c r="W36"/>
  <c r="U36"/>
  <c r="S36"/>
  <c r="Q36"/>
  <c r="P36"/>
  <c r="N36"/>
  <c r="J36"/>
  <c r="I36"/>
  <c r="H36"/>
  <c r="G36"/>
  <c r="F36"/>
  <c r="E36"/>
  <c r="D36"/>
  <c r="C36"/>
  <c r="B36"/>
  <c r="A36"/>
  <c r="AI35"/>
  <c r="AG35"/>
  <c r="AE35"/>
  <c r="AC35"/>
  <c r="AA35"/>
  <c r="Y35"/>
  <c r="W35"/>
  <c r="U35"/>
  <c r="S35"/>
  <c r="Q35"/>
  <c r="P35"/>
  <c r="N35"/>
  <c r="J35"/>
  <c r="I35"/>
  <c r="H35"/>
  <c r="G35"/>
  <c r="F35"/>
  <c r="E35"/>
  <c r="D35"/>
  <c r="C35"/>
  <c r="B35"/>
  <c r="A35"/>
  <c r="AI34"/>
  <c r="AG34"/>
  <c r="AE34"/>
  <c r="AC34"/>
  <c r="AA34"/>
  <c r="Y34"/>
  <c r="W34"/>
  <c r="U34"/>
  <c r="S34"/>
  <c r="Q34"/>
  <c r="P34"/>
  <c r="N34"/>
  <c r="J34"/>
  <c r="I34"/>
  <c r="H34"/>
  <c r="G34"/>
  <c r="F34"/>
  <c r="E34"/>
  <c r="D34"/>
  <c r="C34"/>
  <c r="B34"/>
  <c r="A34"/>
  <c r="AI33"/>
  <c r="AG33"/>
  <c r="AE33"/>
  <c r="AC33"/>
  <c r="AA33"/>
  <c r="Y33"/>
  <c r="W33"/>
  <c r="U33"/>
  <c r="S33"/>
  <c r="Q33"/>
  <c r="P33"/>
  <c r="N33"/>
  <c r="J33"/>
  <c r="I33"/>
  <c r="H33"/>
  <c r="G33"/>
  <c r="F33"/>
  <c r="E33"/>
  <c r="D33"/>
  <c r="C33"/>
  <c r="B33"/>
  <c r="A33"/>
  <c r="AI32"/>
  <c r="AG32"/>
  <c r="AE32"/>
  <c r="AC32"/>
  <c r="AA32"/>
  <c r="Y32"/>
  <c r="W32"/>
  <c r="U32"/>
  <c r="S32"/>
  <c r="Q32"/>
  <c r="P32"/>
  <c r="N32"/>
  <c r="J32"/>
  <c r="I32"/>
  <c r="H32"/>
  <c r="G32"/>
  <c r="F32"/>
  <c r="E32"/>
  <c r="D32"/>
  <c r="C32"/>
  <c r="B32"/>
  <c r="A32"/>
  <c r="AI31"/>
  <c r="AG31"/>
  <c r="AE31"/>
  <c r="AC31"/>
  <c r="AA31"/>
  <c r="Y31"/>
  <c r="W31"/>
  <c r="U31"/>
  <c r="S31"/>
  <c r="Q31"/>
  <c r="P31"/>
  <c r="N31"/>
  <c r="J31"/>
  <c r="I31"/>
  <c r="H31"/>
  <c r="G31"/>
  <c r="F31"/>
  <c r="E31"/>
  <c r="D31"/>
  <c r="C31"/>
  <c r="B31"/>
  <c r="A31"/>
  <c r="AI30"/>
  <c r="AG30"/>
  <c r="AE30"/>
  <c r="AC30"/>
  <c r="AA30"/>
  <c r="Y30"/>
  <c r="W30"/>
  <c r="U30"/>
  <c r="S30"/>
  <c r="Q30"/>
  <c r="P30"/>
  <c r="N30"/>
  <c r="J30"/>
  <c r="I30"/>
  <c r="H30"/>
  <c r="G30"/>
  <c r="F30"/>
  <c r="E30"/>
  <c r="D30"/>
  <c r="C30"/>
  <c r="B30"/>
  <c r="A30"/>
  <c r="AI29"/>
  <c r="AG29"/>
  <c r="AE29"/>
  <c r="AC29"/>
  <c r="AA29"/>
  <c r="Y29"/>
  <c r="W29"/>
  <c r="U29"/>
  <c r="S29"/>
  <c r="Q29"/>
  <c r="P29"/>
  <c r="N29"/>
  <c r="J29"/>
  <c r="I29"/>
  <c r="H29"/>
  <c r="G29"/>
  <c r="F29"/>
  <c r="E29"/>
  <c r="D29"/>
  <c r="C29"/>
  <c r="B29"/>
  <c r="A29"/>
  <c r="AI28"/>
  <c r="AG28"/>
  <c r="AE28"/>
  <c r="AC28"/>
  <c r="AA28"/>
  <c r="Y28"/>
  <c r="W28"/>
  <c r="U28"/>
  <c r="S28"/>
  <c r="Q28"/>
  <c r="P28"/>
  <c r="N28"/>
  <c r="J28"/>
  <c r="I28"/>
  <c r="H28"/>
  <c r="G28"/>
  <c r="F28"/>
  <c r="E28"/>
  <c r="D28"/>
  <c r="C28"/>
  <c r="B28"/>
  <c r="A28"/>
  <c r="AI27"/>
  <c r="AG27"/>
  <c r="AE27"/>
  <c r="AC27"/>
  <c r="AA27"/>
  <c r="Y27"/>
  <c r="W27"/>
  <c r="U27"/>
  <c r="S27"/>
  <c r="Q27"/>
  <c r="P27"/>
  <c r="N27"/>
  <c r="J27"/>
  <c r="I27"/>
  <c r="H27"/>
  <c r="G27"/>
  <c r="F27"/>
  <c r="E27"/>
  <c r="D27"/>
  <c r="C27"/>
  <c r="B27"/>
  <c r="A27"/>
  <c r="AI26"/>
  <c r="AG26"/>
  <c r="AE26"/>
  <c r="AC26"/>
  <c r="AA26"/>
  <c r="Y26"/>
  <c r="W26"/>
  <c r="U26"/>
  <c r="S26"/>
  <c r="Q26"/>
  <c r="P26"/>
  <c r="N26"/>
  <c r="J26"/>
  <c r="I26"/>
  <c r="I101"/>
  <c r="H26"/>
  <c r="H97"/>
  <c r="H101"/>
  <c r="G26"/>
  <c r="G97"/>
  <c r="G101"/>
  <c r="F26"/>
  <c r="F97"/>
  <c r="F101"/>
  <c r="E26"/>
  <c r="D26"/>
  <c r="C26"/>
  <c r="B26"/>
  <c r="A26"/>
  <c r="AI25"/>
  <c r="AG25"/>
  <c r="AE25"/>
  <c r="AC25"/>
  <c r="AA25"/>
  <c r="Y25"/>
  <c r="W25"/>
  <c r="U25"/>
  <c r="S25"/>
  <c r="Q25"/>
  <c r="J25"/>
  <c r="I25"/>
  <c r="H25"/>
  <c r="G25"/>
  <c r="F25"/>
  <c r="E25"/>
  <c r="D25"/>
  <c r="C25"/>
  <c r="B25"/>
  <c r="A25"/>
  <c r="AI24"/>
  <c r="AG24"/>
  <c r="AE24"/>
  <c r="AC24"/>
  <c r="AA24"/>
  <c r="Y24"/>
  <c r="W24"/>
  <c r="U24"/>
  <c r="S24"/>
  <c r="Q24"/>
  <c r="J24"/>
  <c r="I24"/>
  <c r="H24"/>
  <c r="G24"/>
  <c r="F24"/>
  <c r="E24"/>
  <c r="D24"/>
  <c r="C24"/>
  <c r="B24"/>
  <c r="A24"/>
  <c r="AI23"/>
  <c r="AG23"/>
  <c r="AE23"/>
  <c r="AC23"/>
  <c r="AA23"/>
  <c r="Y23"/>
  <c r="W23"/>
  <c r="U23"/>
  <c r="S23"/>
  <c r="Q23"/>
  <c r="J23"/>
  <c r="I23"/>
  <c r="H23"/>
  <c r="G23"/>
  <c r="F23"/>
  <c r="E23"/>
  <c r="D23"/>
  <c r="C23"/>
  <c r="B23"/>
  <c r="A23"/>
  <c r="AI22"/>
  <c r="AG22"/>
  <c r="AE22"/>
  <c r="AC22"/>
  <c r="AA22"/>
  <c r="Y22"/>
  <c r="W22"/>
  <c r="U22"/>
  <c r="S22"/>
  <c r="Q22"/>
  <c r="J22"/>
  <c r="I22"/>
  <c r="H22"/>
  <c r="G22"/>
  <c r="F22"/>
  <c r="E22"/>
  <c r="D22"/>
  <c r="C22"/>
  <c r="B22"/>
  <c r="A22"/>
  <c r="AI21"/>
  <c r="AG21"/>
  <c r="AE21"/>
  <c r="AC21"/>
  <c r="AA21"/>
  <c r="Y21"/>
  <c r="W21"/>
  <c r="U21"/>
  <c r="S21"/>
  <c r="Q21"/>
  <c r="J21"/>
  <c r="I21"/>
  <c r="H21"/>
  <c r="G21"/>
  <c r="F21"/>
  <c r="E21"/>
  <c r="D21"/>
  <c r="C21"/>
  <c r="B21"/>
  <c r="A21"/>
  <c r="AI20"/>
  <c r="AG20"/>
  <c r="AE20"/>
  <c r="AC20"/>
  <c r="AA20"/>
  <c r="Y20"/>
  <c r="W20"/>
  <c r="U20"/>
  <c r="S20"/>
  <c r="Q20"/>
  <c r="J20"/>
  <c r="I20"/>
  <c r="H20"/>
  <c r="G20"/>
  <c r="F20"/>
  <c r="E20"/>
  <c r="D20"/>
  <c r="C20"/>
  <c r="B20"/>
  <c r="A20"/>
  <c r="AI19"/>
  <c r="AG19"/>
  <c r="AE19"/>
  <c r="AC19"/>
  <c r="AA19"/>
  <c r="Y19"/>
  <c r="W19"/>
  <c r="U19"/>
  <c r="S19"/>
  <c r="Q19"/>
  <c r="J19"/>
  <c r="I19"/>
  <c r="H19"/>
  <c r="G19"/>
  <c r="F19"/>
  <c r="E19"/>
  <c r="D19"/>
  <c r="C19"/>
  <c r="B19"/>
  <c r="A19"/>
  <c r="AI18"/>
  <c r="AG18"/>
  <c r="AE18"/>
  <c r="AC18"/>
  <c r="AA18"/>
  <c r="Y18"/>
  <c r="W18"/>
  <c r="U18"/>
  <c r="S18"/>
  <c r="Q18"/>
  <c r="J18"/>
  <c r="I18"/>
  <c r="H18"/>
  <c r="G18"/>
  <c r="F18"/>
  <c r="E18"/>
  <c r="D18"/>
  <c r="C18"/>
  <c r="B18"/>
  <c r="A18"/>
  <c r="AI17"/>
  <c r="AG17"/>
  <c r="AE17"/>
  <c r="AC17"/>
  <c r="AA17"/>
  <c r="Y17"/>
  <c r="W17"/>
  <c r="U17"/>
  <c r="S17"/>
  <c r="Q17"/>
  <c r="J17"/>
  <c r="I17"/>
  <c r="H17"/>
  <c r="G17"/>
  <c r="F17"/>
  <c r="E17"/>
  <c r="D17"/>
  <c r="C17"/>
  <c r="B17"/>
  <c r="A17"/>
  <c r="AI16"/>
  <c r="AG16"/>
  <c r="AE16"/>
  <c r="AC16"/>
  <c r="AA16"/>
  <c r="Y16"/>
  <c r="W16"/>
  <c r="U16"/>
  <c r="S16"/>
  <c r="Q16"/>
  <c r="J16"/>
  <c r="I16"/>
  <c r="H16"/>
  <c r="G16"/>
  <c r="F16"/>
  <c r="E16"/>
  <c r="D16"/>
  <c r="C16"/>
  <c r="B16"/>
  <c r="A16"/>
  <c r="AI15"/>
  <c r="AG15"/>
  <c r="AE15"/>
  <c r="AC15"/>
  <c r="AA15"/>
  <c r="Y15"/>
  <c r="W15"/>
  <c r="U15"/>
  <c r="S15"/>
  <c r="Q15"/>
  <c r="J15"/>
  <c r="I15"/>
  <c r="H15"/>
  <c r="G15"/>
  <c r="F15"/>
  <c r="E15"/>
  <c r="D15"/>
  <c r="C15"/>
  <c r="B15"/>
  <c r="A15"/>
  <c r="AI14"/>
  <c r="AG14"/>
  <c r="AE14"/>
  <c r="AC14"/>
  <c r="AA14"/>
  <c r="Y14"/>
  <c r="W14"/>
  <c r="U14"/>
  <c r="S14"/>
  <c r="Q14"/>
  <c r="J14"/>
  <c r="I14"/>
  <c r="H14"/>
  <c r="G14"/>
  <c r="F14"/>
  <c r="E14"/>
  <c r="D14"/>
  <c r="C14"/>
  <c r="B14"/>
  <c r="A14"/>
  <c r="AI13"/>
  <c r="AG13"/>
  <c r="AE13"/>
  <c r="AC13"/>
  <c r="AA13"/>
  <c r="Y13"/>
  <c r="W13"/>
  <c r="U13"/>
  <c r="S13"/>
  <c r="Q13"/>
  <c r="J13"/>
  <c r="I13"/>
  <c r="H13"/>
  <c r="G13"/>
  <c r="F13"/>
  <c r="E13"/>
  <c r="D13"/>
  <c r="C13"/>
  <c r="B13"/>
  <c r="A13"/>
  <c r="AI12"/>
  <c r="AG12"/>
  <c r="AE12"/>
  <c r="AC12"/>
  <c r="AA12"/>
  <c r="Y12"/>
  <c r="W12"/>
  <c r="U12"/>
  <c r="S12"/>
  <c r="Q12"/>
  <c r="J12"/>
  <c r="I12"/>
  <c r="H12"/>
  <c r="G12"/>
  <c r="F12"/>
  <c r="E12"/>
  <c r="D12"/>
  <c r="C12"/>
  <c r="B12"/>
  <c r="A12"/>
  <c r="AI11"/>
  <c r="AG11"/>
  <c r="AE11"/>
  <c r="AC11"/>
  <c r="AA11"/>
  <c r="Y11"/>
  <c r="W11"/>
  <c r="U11"/>
  <c r="S11"/>
  <c r="Q11"/>
  <c r="J11"/>
  <c r="I11"/>
  <c r="H11"/>
  <c r="G11"/>
  <c r="F11"/>
  <c r="E11"/>
  <c r="D11"/>
  <c r="C11"/>
  <c r="B11"/>
  <c r="A11"/>
  <c r="AI10"/>
  <c r="AG10"/>
  <c r="AE10"/>
  <c r="AC10"/>
  <c r="AA10"/>
  <c r="Y10"/>
  <c r="W10"/>
  <c r="U10"/>
  <c r="S10"/>
  <c r="Q10"/>
  <c r="J10"/>
  <c r="I10"/>
  <c r="H10"/>
  <c r="G10"/>
  <c r="F10"/>
  <c r="E10"/>
  <c r="D10"/>
  <c r="C10"/>
  <c r="B10"/>
  <c r="A10"/>
  <c r="AI9"/>
  <c r="AG9"/>
  <c r="AE9"/>
  <c r="AC9"/>
  <c r="AA9"/>
  <c r="Y9"/>
  <c r="W9"/>
  <c r="U9"/>
  <c r="S9"/>
  <c r="Q9"/>
  <c r="J9"/>
  <c r="I9"/>
  <c r="H9"/>
  <c r="G9"/>
  <c r="F9"/>
  <c r="E9"/>
  <c r="D9"/>
  <c r="C9"/>
  <c r="B9"/>
  <c r="A9"/>
  <c r="AI8"/>
  <c r="AG8"/>
  <c r="AE8"/>
  <c r="AC8"/>
  <c r="AA8"/>
  <c r="Y8"/>
  <c r="W8"/>
  <c r="U8"/>
  <c r="S8"/>
  <c r="Q8"/>
  <c r="J8"/>
  <c r="I8"/>
  <c r="H8"/>
  <c r="G8"/>
  <c r="F8"/>
  <c r="E8"/>
  <c r="D8"/>
  <c r="C8"/>
  <c r="B8"/>
  <c r="A8"/>
  <c r="AI7"/>
  <c r="AG7"/>
  <c r="AE7"/>
  <c r="AC7"/>
  <c r="AA7"/>
  <c r="Y7"/>
  <c r="W7"/>
  <c r="U7"/>
  <c r="S7"/>
  <c r="Q7"/>
  <c r="J7"/>
  <c r="I7"/>
  <c r="H7"/>
  <c r="G7"/>
  <c r="F7"/>
  <c r="E7"/>
  <c r="D7"/>
  <c r="C7"/>
  <c r="B7"/>
  <c r="A7"/>
  <c r="AI6"/>
  <c r="AG6"/>
  <c r="AE6"/>
  <c r="AC6"/>
  <c r="AA6"/>
  <c r="Y6"/>
  <c r="W6"/>
  <c r="U6"/>
  <c r="S6"/>
  <c r="Q6"/>
  <c r="J6"/>
  <c r="I6"/>
  <c r="H6"/>
  <c r="G6"/>
  <c r="F6"/>
  <c r="E6"/>
  <c r="D6"/>
  <c r="C6"/>
  <c r="B6"/>
  <c r="A6"/>
  <c r="AI5"/>
  <c r="AG5"/>
  <c r="AE5"/>
  <c r="AC5"/>
  <c r="AA5"/>
  <c r="Y5"/>
  <c r="W5"/>
  <c r="U5"/>
  <c r="S5"/>
  <c r="Q5"/>
  <c r="J5"/>
  <c r="I5"/>
  <c r="H5"/>
  <c r="H96"/>
  <c r="H100"/>
  <c r="G5"/>
  <c r="G96"/>
  <c r="G100"/>
  <c r="F5"/>
  <c r="F96"/>
  <c r="F100"/>
  <c r="E5"/>
  <c r="D5"/>
  <c r="C5"/>
  <c r="B5"/>
  <c r="A5"/>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 r="AJ93"/>
  <c r="AJ92"/>
  <c r="AJ91"/>
  <c r="AJ90"/>
  <c r="AJ88"/>
  <c r="AJ87"/>
  <c r="AJ85"/>
  <c r="AJ84"/>
  <c r="AJ83"/>
  <c r="AJ82"/>
  <c r="AJ80"/>
  <c r="AJ79"/>
  <c r="AJ77"/>
  <c r="AJ76"/>
  <c r="AJ75"/>
  <c r="AJ74"/>
  <c r="AJ72"/>
  <c r="AJ71"/>
  <c r="AJ69"/>
  <c r="AJ68"/>
  <c r="AJ67"/>
  <c r="AJ66"/>
  <c r="AJ64"/>
  <c r="AJ63"/>
  <c r="AJ61"/>
  <c r="AJ60"/>
  <c r="AJ59"/>
  <c r="AJ58"/>
  <c r="AJ56"/>
  <c r="AJ55"/>
  <c r="AJ53"/>
  <c r="AJ52"/>
  <c r="AJ51"/>
  <c r="AJ50"/>
  <c r="AJ48"/>
  <c r="AJ47"/>
  <c r="AJ46"/>
  <c r="AJ45"/>
  <c r="AJ44"/>
  <c r="AJ43"/>
  <c r="AJ41"/>
  <c r="AJ40"/>
  <c r="AJ39"/>
  <c r="AJ38"/>
  <c r="AJ37"/>
  <c r="AJ36"/>
  <c r="AJ34"/>
  <c r="AJ33"/>
  <c r="AJ32"/>
  <c r="AJ31"/>
  <c r="AJ30"/>
  <c r="AJ29"/>
  <c r="AJ27"/>
  <c r="AJ26"/>
  <c r="AJ25"/>
  <c r="AJ24"/>
  <c r="AJ23"/>
  <c r="AJ22"/>
  <c r="AJ20"/>
  <c r="AJ19"/>
  <c r="AJ18"/>
  <c r="AJ17"/>
  <c r="AJ16"/>
  <c r="AJ15"/>
  <c r="AJ13"/>
  <c r="AJ12"/>
  <c r="AH93"/>
  <c r="AH92"/>
  <c r="AH91"/>
  <c r="AH90"/>
  <c r="AH88"/>
  <c r="AH87"/>
  <c r="AH85"/>
  <c r="AH84"/>
  <c r="AH83"/>
  <c r="AH82"/>
  <c r="AH80"/>
  <c r="AH79"/>
  <c r="AH77"/>
  <c r="AH76"/>
  <c r="AH75"/>
  <c r="AH74"/>
  <c r="AH72"/>
  <c r="AH71"/>
  <c r="AH69"/>
  <c r="AH68"/>
  <c r="AH67"/>
  <c r="AH66"/>
  <c r="AH64"/>
  <c r="AH63"/>
  <c r="AH61"/>
  <c r="AH60"/>
  <c r="AH59"/>
  <c r="AH58"/>
  <c r="AH56"/>
  <c r="AH55"/>
  <c r="AH53"/>
  <c r="AH52"/>
  <c r="AH51"/>
  <c r="AH50"/>
  <c r="AH48"/>
  <c r="AH47"/>
  <c r="AH46"/>
  <c r="AH45"/>
  <c r="AH44"/>
  <c r="AH43"/>
  <c r="AH41"/>
  <c r="AH40"/>
  <c r="AH39"/>
  <c r="AH38"/>
  <c r="AH37"/>
  <c r="AH36"/>
  <c r="AH34"/>
  <c r="AH33"/>
  <c r="AH32"/>
  <c r="AH31"/>
  <c r="AH30"/>
  <c r="AH29"/>
  <c r="AH27"/>
  <c r="AH26"/>
  <c r="AH25"/>
  <c r="AH24"/>
  <c r="AH23"/>
  <c r="AH22"/>
  <c r="AH20"/>
  <c r="AH19"/>
  <c r="AH18"/>
  <c r="AH17"/>
  <c r="AH16"/>
  <c r="AH15"/>
  <c r="AH13"/>
  <c r="AH12"/>
  <c r="AF93"/>
  <c r="AF92"/>
  <c r="AF91"/>
  <c r="AF90"/>
  <c r="AF88"/>
  <c r="AF87"/>
  <c r="AF85"/>
  <c r="AF84"/>
  <c r="AF83"/>
  <c r="AF82"/>
  <c r="AF80"/>
  <c r="AF79"/>
  <c r="AF77"/>
  <c r="AF76"/>
  <c r="AF75"/>
  <c r="AF74"/>
  <c r="AF72"/>
  <c r="AF71"/>
  <c r="AF69"/>
  <c r="AF68"/>
  <c r="AF67"/>
  <c r="AF66"/>
  <c r="AF64"/>
  <c r="AF63"/>
  <c r="AF61"/>
  <c r="AF60"/>
  <c r="AF59"/>
  <c r="AF58"/>
  <c r="AF56"/>
  <c r="AF55"/>
  <c r="AF53"/>
  <c r="AF52"/>
  <c r="AF51"/>
  <c r="AF50"/>
  <c r="AF48"/>
  <c r="AF47"/>
  <c r="AF46"/>
  <c r="AF45"/>
  <c r="AF44"/>
  <c r="AF43"/>
  <c r="AF41"/>
  <c r="AF40"/>
  <c r="AF39"/>
  <c r="AF38"/>
  <c r="AF37"/>
  <c r="AF36"/>
  <c r="AF34"/>
  <c r="AF33"/>
  <c r="AF32"/>
  <c r="AF31"/>
  <c r="AF30"/>
  <c r="AF29"/>
  <c r="AF27"/>
  <c r="AF26"/>
  <c r="AF25"/>
  <c r="AF24"/>
  <c r="AF23"/>
  <c r="AF22"/>
  <c r="AF20"/>
  <c r="AF19"/>
  <c r="AF18"/>
  <c r="AF17"/>
  <c r="AF16"/>
  <c r="AF15"/>
  <c r="AF13"/>
  <c r="AF12"/>
  <c r="AD93"/>
  <c r="AD92"/>
  <c r="AD91"/>
  <c r="AD90"/>
  <c r="AD88"/>
  <c r="AD87"/>
  <c r="AD85"/>
  <c r="AD84"/>
  <c r="AD83"/>
  <c r="AD82"/>
  <c r="AD80"/>
  <c r="AD79"/>
  <c r="AD77"/>
  <c r="AD76"/>
  <c r="AD75"/>
  <c r="AD74"/>
  <c r="AD72"/>
  <c r="AD71"/>
  <c r="AD69"/>
  <c r="AD68"/>
  <c r="AD67"/>
  <c r="AD66"/>
  <c r="AD64"/>
  <c r="AD63"/>
  <c r="AD61"/>
  <c r="AD60"/>
  <c r="AD59"/>
  <c r="AD58"/>
  <c r="AD56"/>
  <c r="AD55"/>
  <c r="AD53"/>
  <c r="AD52"/>
  <c r="AD51"/>
  <c r="AD50"/>
  <c r="AD48"/>
  <c r="AD47"/>
  <c r="AD46"/>
  <c r="AD45"/>
  <c r="AD44"/>
  <c r="AD43"/>
  <c r="AD41"/>
  <c r="AD40"/>
  <c r="AD39"/>
  <c r="AD38"/>
  <c r="AD37"/>
  <c r="AD36"/>
  <c r="AD34"/>
  <c r="AD33"/>
  <c r="AD32"/>
  <c r="AD31"/>
  <c r="AD30"/>
  <c r="AD29"/>
  <c r="AD27"/>
  <c r="AD26"/>
  <c r="AD25"/>
  <c r="AD24"/>
  <c r="AD23"/>
  <c r="AD22"/>
  <c r="AD20"/>
  <c r="AD19"/>
  <c r="AD18"/>
  <c r="AD17"/>
  <c r="AD16"/>
  <c r="AD15"/>
  <c r="AD13"/>
  <c r="AD12"/>
  <c r="AB93"/>
  <c r="AB92"/>
  <c r="AB91"/>
  <c r="AB90"/>
  <c r="AB88"/>
  <c r="AB87"/>
  <c r="AB85"/>
  <c r="AB84"/>
  <c r="AB83"/>
  <c r="AB82"/>
  <c r="AB80"/>
  <c r="AB79"/>
  <c r="AB77"/>
  <c r="AB76"/>
  <c r="AB75"/>
  <c r="AB74"/>
  <c r="AB72"/>
  <c r="AB71"/>
  <c r="AB69"/>
  <c r="AB68"/>
  <c r="AB67"/>
  <c r="AB66"/>
  <c r="AB64"/>
  <c r="AB63"/>
  <c r="AB61"/>
  <c r="AB60"/>
  <c r="AB59"/>
  <c r="AB58"/>
  <c r="AB56"/>
  <c r="AB55"/>
  <c r="AB53"/>
  <c r="AB52"/>
  <c r="AB51"/>
  <c r="AB50"/>
  <c r="AB48"/>
  <c r="AB47"/>
  <c r="AB46"/>
  <c r="AB45"/>
  <c r="AB44"/>
  <c r="AB43"/>
  <c r="AB41"/>
  <c r="AB40"/>
  <c r="AB39"/>
  <c r="AB38"/>
  <c r="AB37"/>
  <c r="AB36"/>
  <c r="AB34"/>
  <c r="AB33"/>
  <c r="AB32"/>
  <c r="AB31"/>
  <c r="AB30"/>
  <c r="AB29"/>
  <c r="AB27"/>
  <c r="AB26"/>
  <c r="AB25"/>
  <c r="AB24"/>
  <c r="AB23"/>
  <c r="AB22"/>
  <c r="AB20"/>
  <c r="AB19"/>
  <c r="AB18"/>
  <c r="AB17"/>
  <c r="AB16"/>
  <c r="AB15"/>
  <c r="AB13"/>
  <c r="AB12"/>
  <c r="Z93"/>
  <c r="Z92"/>
  <c r="Z91"/>
  <c r="Z90"/>
  <c r="Z88"/>
  <c r="Z87"/>
  <c r="Z85"/>
  <c r="Z84"/>
  <c r="Z83"/>
  <c r="Z82"/>
  <c r="Z80"/>
  <c r="Z79"/>
  <c r="Z77"/>
  <c r="Z76"/>
  <c r="Z75"/>
  <c r="Z74"/>
  <c r="Z72"/>
  <c r="Z71"/>
  <c r="Z69"/>
  <c r="Z68"/>
  <c r="Z67"/>
  <c r="Z66"/>
  <c r="Z64"/>
  <c r="Z63"/>
  <c r="Z61"/>
  <c r="Z60"/>
  <c r="Z59"/>
  <c r="Z58"/>
  <c r="Z56"/>
  <c r="Z55"/>
  <c r="Z53"/>
  <c r="Z52"/>
  <c r="Z51"/>
  <c r="Z50"/>
  <c r="Z48"/>
  <c r="Z47"/>
  <c r="Z46"/>
  <c r="Z45"/>
  <c r="Z44"/>
  <c r="Z43"/>
  <c r="Z41"/>
  <c r="Z40"/>
  <c r="Z39"/>
  <c r="Z38"/>
  <c r="Z37"/>
  <c r="Z36"/>
  <c r="Z34"/>
  <c r="Z33"/>
  <c r="Z32"/>
  <c r="Z31"/>
  <c r="Z30"/>
  <c r="Z29"/>
  <c r="Z27"/>
  <c r="Z26"/>
  <c r="Z25"/>
  <c r="Z24"/>
  <c r="Z23"/>
  <c r="Z22"/>
  <c r="Z20"/>
  <c r="Z19"/>
  <c r="Z18"/>
  <c r="Z17"/>
  <c r="Z16"/>
  <c r="Z15"/>
  <c r="Z13"/>
  <c r="Z12"/>
  <c r="X93"/>
  <c r="X92"/>
  <c r="X91"/>
  <c r="X90"/>
  <c r="X88"/>
  <c r="X87"/>
  <c r="X85"/>
  <c r="X84"/>
  <c r="X83"/>
  <c r="X82"/>
  <c r="X80"/>
  <c r="X79"/>
  <c r="X77"/>
  <c r="X76"/>
  <c r="X75"/>
  <c r="X74"/>
  <c r="X72"/>
  <c r="X71"/>
  <c r="X69"/>
  <c r="X68"/>
  <c r="X67"/>
  <c r="X66"/>
  <c r="X64"/>
  <c r="X63"/>
  <c r="X61"/>
  <c r="X60"/>
  <c r="X59"/>
  <c r="X58"/>
  <c r="X56"/>
  <c r="X55"/>
  <c r="X53"/>
  <c r="X52"/>
  <c r="X51"/>
  <c r="X50"/>
  <c r="X48"/>
  <c r="X47"/>
  <c r="X46"/>
  <c r="X45"/>
  <c r="X44"/>
  <c r="X43"/>
  <c r="X41"/>
  <c r="X40"/>
  <c r="X39"/>
  <c r="X38"/>
  <c r="X37"/>
  <c r="X36"/>
  <c r="X34"/>
  <c r="X33"/>
  <c r="X32"/>
  <c r="X31"/>
  <c r="X30"/>
  <c r="X29"/>
  <c r="X27"/>
  <c r="X26"/>
  <c r="X25"/>
  <c r="X24"/>
  <c r="X23"/>
  <c r="X22"/>
  <c r="X20"/>
  <c r="X19"/>
  <c r="X18"/>
  <c r="X17"/>
  <c r="X16"/>
  <c r="X15"/>
  <c r="X13"/>
  <c r="X12"/>
  <c r="V93"/>
  <c r="V92"/>
  <c r="V91"/>
  <c r="V90"/>
  <c r="V88"/>
  <c r="V87"/>
  <c r="V85"/>
  <c r="V84"/>
  <c r="V83"/>
  <c r="V82"/>
  <c r="V80"/>
  <c r="V79"/>
  <c r="V77"/>
  <c r="V76"/>
  <c r="V75"/>
  <c r="V74"/>
  <c r="V72"/>
  <c r="V71"/>
  <c r="V69"/>
  <c r="V68"/>
  <c r="V67"/>
  <c r="V66"/>
  <c r="V64"/>
  <c r="V63"/>
  <c r="V61"/>
  <c r="V60"/>
  <c r="V59"/>
  <c r="V58"/>
  <c r="V56"/>
  <c r="V55"/>
  <c r="V53"/>
  <c r="V52"/>
  <c r="V51"/>
  <c r="V50"/>
  <c r="V48"/>
  <c r="V47"/>
  <c r="V46"/>
  <c r="V45"/>
  <c r="V44"/>
  <c r="V43"/>
  <c r="V41"/>
  <c r="V40"/>
  <c r="V39"/>
  <c r="V38"/>
  <c r="V37"/>
  <c r="V36"/>
  <c r="V34"/>
  <c r="V33"/>
  <c r="V32"/>
  <c r="V31"/>
  <c r="V30"/>
  <c r="V29"/>
  <c r="V27"/>
  <c r="V26"/>
  <c r="V25"/>
  <c r="V24"/>
  <c r="V23"/>
  <c r="V22"/>
  <c r="V20"/>
  <c r="V19"/>
  <c r="V18"/>
  <c r="V17"/>
  <c r="V16"/>
  <c r="V15"/>
  <c r="V13"/>
  <c r="V12"/>
  <c r="T93"/>
  <c r="T92"/>
  <c r="T91"/>
  <c r="T90"/>
  <c r="T88"/>
  <c r="T87"/>
  <c r="T85"/>
  <c r="T84"/>
  <c r="T83"/>
  <c r="T82"/>
  <c r="T80"/>
  <c r="T79"/>
  <c r="T77"/>
  <c r="T76"/>
  <c r="T75"/>
  <c r="T74"/>
  <c r="T72"/>
  <c r="T71"/>
  <c r="T69"/>
  <c r="T68"/>
  <c r="T67"/>
  <c r="T66"/>
  <c r="T64"/>
  <c r="T63"/>
  <c r="T61"/>
  <c r="T60"/>
  <c r="T59"/>
  <c r="T58"/>
  <c r="T56"/>
  <c r="T55"/>
  <c r="T53"/>
  <c r="T52"/>
  <c r="T51"/>
  <c r="T50"/>
  <c r="T48"/>
  <c r="T47"/>
  <c r="T46"/>
  <c r="T45"/>
  <c r="T44"/>
  <c r="T43"/>
  <c r="T41"/>
  <c r="T40"/>
  <c r="T39"/>
  <c r="T38"/>
  <c r="T37"/>
  <c r="T36"/>
  <c r="T34"/>
  <c r="T33"/>
  <c r="T32"/>
  <c r="T31"/>
  <c r="T30"/>
  <c r="T29"/>
  <c r="T27"/>
  <c r="T26"/>
  <c r="T25"/>
  <c r="T24"/>
  <c r="T23"/>
  <c r="T22"/>
  <c r="T20"/>
  <c r="T19"/>
  <c r="T18"/>
  <c r="T17"/>
  <c r="T16"/>
  <c r="T15"/>
  <c r="T13"/>
  <c r="T12"/>
  <c r="R93"/>
  <c r="R92"/>
  <c r="R91"/>
  <c r="R90"/>
  <c r="R88"/>
  <c r="R87"/>
  <c r="R85"/>
  <c r="R84"/>
  <c r="R83"/>
  <c r="R82"/>
  <c r="R80"/>
  <c r="R79"/>
  <c r="R77"/>
  <c r="R76"/>
  <c r="R75"/>
  <c r="R74"/>
  <c r="R72"/>
  <c r="R71"/>
  <c r="R69"/>
  <c r="R68"/>
  <c r="R67"/>
  <c r="R66"/>
  <c r="R65"/>
  <c r="R64"/>
  <c r="R63"/>
  <c r="R61"/>
  <c r="R60"/>
  <c r="R59"/>
  <c r="R58"/>
  <c r="R57"/>
  <c r="R56"/>
  <c r="R55"/>
  <c r="R53"/>
  <c r="R52"/>
  <c r="R51"/>
  <c r="R50"/>
  <c r="R49"/>
  <c r="R48"/>
  <c r="R47"/>
  <c r="R46"/>
  <c r="R45"/>
  <c r="R44"/>
  <c r="R43"/>
  <c r="R42"/>
  <c r="R41"/>
  <c r="R40"/>
  <c r="R39"/>
  <c r="R38"/>
  <c r="R37"/>
  <c r="R36"/>
  <c r="R35"/>
  <c r="R34"/>
  <c r="R33"/>
  <c r="R32"/>
  <c r="R31"/>
  <c r="R30"/>
  <c r="R29"/>
  <c r="R27"/>
  <c r="R26"/>
  <c r="R6"/>
  <c r="R7"/>
  <c r="R8"/>
  <c r="R9"/>
  <c r="R10"/>
  <c r="R11"/>
  <c r="R12"/>
  <c r="R13"/>
  <c r="R14"/>
  <c r="R15"/>
  <c r="R16"/>
  <c r="R17"/>
  <c r="R18"/>
  <c r="R19"/>
  <c r="R20"/>
  <c r="R21"/>
  <c r="R22"/>
  <c r="R23"/>
  <c r="R24"/>
  <c r="R25"/>
  <c r="R28"/>
  <c r="R104"/>
  <c r="AA104"/>
  <c r="AE104"/>
  <c r="AI104"/>
  <c r="R96"/>
  <c r="S104"/>
  <c r="S100"/>
  <c r="S96"/>
  <c r="U101"/>
  <c r="U97"/>
  <c r="Q98"/>
  <c r="Q102"/>
  <c r="U107"/>
  <c r="U102"/>
  <c r="U98"/>
  <c r="Q103"/>
  <c r="Q99"/>
  <c r="U103"/>
  <c r="U99"/>
  <c r="Y107"/>
  <c r="AC107"/>
  <c r="AG107"/>
  <c r="W104"/>
  <c r="W100"/>
  <c r="W96"/>
  <c r="N97"/>
  <c r="N101"/>
  <c r="U100"/>
  <c r="U96"/>
  <c r="S101"/>
  <c r="S97"/>
  <c r="W101"/>
  <c r="W97"/>
  <c r="Q101"/>
  <c r="Q97"/>
  <c r="S102"/>
  <c r="S98"/>
  <c r="W102"/>
  <c r="W98"/>
  <c r="S103"/>
  <c r="S99"/>
  <c r="W103"/>
  <c r="W99"/>
  <c r="Q100"/>
  <c r="Q96"/>
  <c r="P99"/>
  <c r="P103"/>
  <c r="R98"/>
  <c r="R102"/>
  <c r="P102"/>
  <c r="P98"/>
  <c r="P101"/>
  <c r="P97"/>
  <c r="R100"/>
  <c r="P100"/>
  <c r="Q107"/>
  <c r="I100"/>
  <c r="S106"/>
  <c r="W106"/>
  <c r="AA106"/>
  <c r="AE106"/>
  <c r="AI106"/>
  <c r="AA101"/>
  <c r="AE101"/>
  <c r="AI101"/>
  <c r="AA98"/>
  <c r="AE102"/>
  <c r="AI102"/>
  <c r="Y103"/>
  <c r="AC103"/>
  <c r="AG103"/>
  <c r="Q106"/>
  <c r="U106"/>
  <c r="Y106"/>
  <c r="AC106"/>
  <c r="AG106"/>
  <c r="Y101"/>
  <c r="AC101"/>
  <c r="AG101"/>
  <c r="Y102"/>
  <c r="AC102"/>
  <c r="AG98"/>
  <c r="AA103"/>
  <c r="AE103"/>
  <c r="AI103"/>
  <c r="Q104"/>
  <c r="U104"/>
  <c r="Y104"/>
  <c r="AC104"/>
  <c r="AG104"/>
  <c r="S107"/>
  <c r="W107"/>
  <c r="AA107"/>
  <c r="AE107"/>
  <c r="AI107"/>
  <c r="R73"/>
  <c r="R81"/>
  <c r="R105"/>
  <c r="R89"/>
  <c r="P105"/>
  <c r="P104"/>
  <c r="O107"/>
  <c r="AC98"/>
  <c r="AI98"/>
  <c r="AA102"/>
  <c r="Y97"/>
  <c r="AA97"/>
  <c r="AC97"/>
  <c r="AE97"/>
  <c r="AG97"/>
  <c r="AI97"/>
  <c r="Q105"/>
  <c r="S105"/>
  <c r="U105"/>
  <c r="W105"/>
  <c r="Y105"/>
  <c r="AA105"/>
  <c r="AC105"/>
  <c r="AE105"/>
  <c r="AG105"/>
  <c r="AI105"/>
  <c r="P107"/>
  <c r="Y98"/>
  <c r="AE98"/>
  <c r="AG102"/>
  <c r="Y96"/>
  <c r="AA96"/>
  <c r="AC96"/>
  <c r="AE96"/>
  <c r="AG96"/>
  <c r="AI96"/>
  <c r="Y100"/>
  <c r="AA100"/>
  <c r="AC100"/>
  <c r="AE100"/>
  <c r="AG100"/>
  <c r="AI100"/>
  <c r="P106"/>
  <c r="R106"/>
  <c r="Y99"/>
  <c r="AA99"/>
  <c r="AC99"/>
  <c r="AE99"/>
  <c r="AG99"/>
  <c r="AI99"/>
  <c r="M95"/>
  <c r="N96"/>
  <c r="N100"/>
  <c r="N104"/>
  <c r="AJ9"/>
  <c r="AJ8"/>
  <c r="AJ5"/>
  <c r="AJ11"/>
  <c r="AJ6"/>
  <c r="AJ10"/>
  <c r="AH9"/>
  <c r="AH11"/>
  <c r="AH6"/>
  <c r="AH10"/>
  <c r="AH8"/>
  <c r="AH5"/>
  <c r="AF8"/>
  <c r="AF5"/>
  <c r="AF6"/>
  <c r="AF10"/>
  <c r="AF11"/>
  <c r="AF9"/>
  <c r="AD6"/>
  <c r="AD10"/>
  <c r="AD11"/>
  <c r="AD9"/>
  <c r="AD8"/>
  <c r="AD7"/>
  <c r="AD5"/>
  <c r="AB9"/>
  <c r="AB8"/>
  <c r="AB5"/>
  <c r="AB11"/>
  <c r="AB6"/>
  <c r="AB10"/>
  <c r="Z11"/>
  <c r="Z6"/>
  <c r="Z10"/>
  <c r="Z9"/>
  <c r="Z8"/>
  <c r="Z5"/>
  <c r="X9"/>
  <c r="X8"/>
  <c r="X5"/>
  <c r="X11"/>
  <c r="X6"/>
  <c r="X10"/>
  <c r="V6"/>
  <c r="V10"/>
  <c r="V11"/>
  <c r="V9"/>
  <c r="V8"/>
  <c r="V5"/>
  <c r="T8"/>
  <c r="T7"/>
  <c r="T11"/>
  <c r="T6"/>
  <c r="T10"/>
  <c r="T9"/>
  <c r="R107"/>
  <c r="R99"/>
  <c r="R103"/>
  <c r="R97"/>
  <c r="R101"/>
  <c r="T57"/>
  <c r="T81"/>
  <c r="T73"/>
  <c r="T49"/>
  <c r="T14"/>
  <c r="T65"/>
  <c r="T89"/>
  <c r="T21"/>
  <c r="T28"/>
  <c r="T35"/>
  <c r="T42"/>
  <c r="T5"/>
  <c r="T104"/>
  <c r="T99"/>
  <c r="T103"/>
  <c r="T102"/>
  <c r="T98"/>
  <c r="T97"/>
  <c r="T101"/>
  <c r="V35"/>
  <c r="V21"/>
  <c r="V73"/>
  <c r="V81"/>
  <c r="V28"/>
  <c r="V7"/>
  <c r="V14"/>
  <c r="V42"/>
  <c r="V65"/>
  <c r="T107"/>
  <c r="V89"/>
  <c r="V49"/>
  <c r="V57"/>
  <c r="O95"/>
  <c r="L95"/>
  <c r="T106"/>
  <c r="T100"/>
  <c r="T105"/>
  <c r="T96"/>
  <c r="V99"/>
  <c r="V103"/>
  <c r="V102"/>
  <c r="V98"/>
  <c r="V97"/>
  <c r="V101"/>
  <c r="V100"/>
  <c r="V96"/>
  <c r="X89"/>
  <c r="S95"/>
  <c r="S4"/>
  <c r="AA95"/>
  <c r="AA4"/>
  <c r="AI95"/>
  <c r="AI4"/>
  <c r="V107"/>
  <c r="X65"/>
  <c r="V104"/>
  <c r="V106"/>
  <c r="V105"/>
  <c r="X28"/>
  <c r="W95"/>
  <c r="W4"/>
  <c r="AC95"/>
  <c r="AC4"/>
  <c r="Q95"/>
  <c r="Q4"/>
  <c r="Y95"/>
  <c r="Y4"/>
  <c r="AG95"/>
  <c r="AG4"/>
  <c r="X57"/>
  <c r="X49"/>
  <c r="X42"/>
  <c r="X7"/>
  <c r="X81"/>
  <c r="X21"/>
  <c r="X35"/>
  <c r="AE95"/>
  <c r="AE4"/>
  <c r="X14"/>
  <c r="X73"/>
  <c r="U95"/>
  <c r="U4"/>
  <c r="N95"/>
  <c r="P95"/>
  <c r="X99"/>
  <c r="X103"/>
  <c r="X102"/>
  <c r="X98"/>
  <c r="X97"/>
  <c r="X101"/>
  <c r="X100"/>
  <c r="X96"/>
  <c r="Z7"/>
  <c r="X107"/>
  <c r="AD95"/>
  <c r="AD4"/>
  <c r="Z42"/>
  <c r="Z73"/>
  <c r="Z21"/>
  <c r="Z81"/>
  <c r="Z57"/>
  <c r="Z65"/>
  <c r="Z35"/>
  <c r="Z89"/>
  <c r="AB95"/>
  <c r="AB4"/>
  <c r="AF95"/>
  <c r="AF4"/>
  <c r="Z95"/>
  <c r="Z4"/>
  <c r="Z49"/>
  <c r="AJ95"/>
  <c r="AJ4"/>
  <c r="T95"/>
  <c r="T4"/>
  <c r="V95"/>
  <c r="V4"/>
  <c r="X95"/>
  <c r="X4"/>
  <c r="AH95"/>
  <c r="AH4"/>
  <c r="R95"/>
  <c r="R4"/>
  <c r="Z14"/>
  <c r="X104"/>
  <c r="X105"/>
  <c r="X106"/>
  <c r="Z28"/>
  <c r="AB49"/>
  <c r="AB89"/>
  <c r="AB57"/>
  <c r="AB81"/>
  <c r="Z100"/>
  <c r="Z104"/>
  <c r="Z105"/>
  <c r="Z106"/>
  <c r="Z96"/>
  <c r="AB35"/>
  <c r="AB73"/>
  <c r="AB28"/>
  <c r="AB7"/>
  <c r="Z97"/>
  <c r="Z101"/>
  <c r="AB14"/>
  <c r="AB21"/>
  <c r="Z99"/>
  <c r="Z103"/>
  <c r="Z107"/>
  <c r="Z102"/>
  <c r="Z98"/>
  <c r="AB65"/>
  <c r="AB42"/>
  <c r="AD42"/>
  <c r="AD65"/>
  <c r="AD14"/>
  <c r="AB100"/>
  <c r="AB104"/>
  <c r="AB106"/>
  <c r="AB105"/>
  <c r="AB96"/>
  <c r="AB102"/>
  <c r="AB98"/>
  <c r="AB107"/>
  <c r="AD28"/>
  <c r="AD73"/>
  <c r="AD35"/>
  <c r="AD81"/>
  <c r="AD89"/>
  <c r="AD49"/>
  <c r="AB97"/>
  <c r="AB101"/>
  <c r="AB99"/>
  <c r="AB103"/>
  <c r="AD21"/>
  <c r="AD57"/>
  <c r="AD99"/>
  <c r="AD103"/>
  <c r="AF49"/>
  <c r="AF89"/>
  <c r="AF73"/>
  <c r="AD101"/>
  <c r="AD97"/>
  <c r="AF7"/>
  <c r="AF65"/>
  <c r="AF42"/>
  <c r="AF57"/>
  <c r="AF35"/>
  <c r="AF21"/>
  <c r="AF81"/>
  <c r="AD98"/>
  <c r="AD102"/>
  <c r="AD107"/>
  <c r="AF28"/>
  <c r="AD104"/>
  <c r="AD106"/>
  <c r="AD105"/>
  <c r="AD96"/>
  <c r="AD100"/>
  <c r="AF14"/>
  <c r="AH81"/>
  <c r="AH35"/>
  <c r="AH57"/>
  <c r="AH65"/>
  <c r="AH73"/>
  <c r="AF102"/>
  <c r="AF98"/>
  <c r="AF107"/>
  <c r="AH42"/>
  <c r="AH28"/>
  <c r="AH21"/>
  <c r="AF96"/>
  <c r="AF100"/>
  <c r="AF104"/>
  <c r="AF105"/>
  <c r="AF106"/>
  <c r="AH14"/>
  <c r="AF103"/>
  <c r="AF99"/>
  <c r="AH89"/>
  <c r="AH49"/>
  <c r="AF101"/>
  <c r="AF97"/>
  <c r="AH7"/>
  <c r="AH97"/>
  <c r="AH101"/>
  <c r="AJ65"/>
  <c r="AJ81"/>
  <c r="AH96"/>
  <c r="AH100"/>
  <c r="AH104"/>
  <c r="AH106"/>
  <c r="AH105"/>
  <c r="AJ28"/>
  <c r="AJ42"/>
  <c r="AH103"/>
  <c r="AH99"/>
  <c r="AJ7"/>
  <c r="AJ49"/>
  <c r="AJ21"/>
  <c r="AJ57"/>
  <c r="AH107"/>
  <c r="AH102"/>
  <c r="AH98"/>
  <c r="AJ89"/>
  <c r="AJ14"/>
  <c r="AJ73"/>
  <c r="AJ35"/>
  <c r="AJ102"/>
  <c r="AJ98"/>
  <c r="AJ107"/>
  <c r="AJ99"/>
  <c r="AJ103"/>
  <c r="AJ96"/>
  <c r="AJ100"/>
  <c r="AJ106"/>
  <c r="AJ104"/>
  <c r="AJ105"/>
  <c r="AJ97"/>
  <c r="AJ101"/>
  <c r="AJ69" i="19"/>
  <c r="AJ47"/>
  <c r="AJ48"/>
  <c r="AJ49"/>
  <c r="AJ50"/>
  <c r="AJ52"/>
  <c r="AJ55"/>
  <c r="AJ57"/>
  <c r="AJ58"/>
  <c r="AJ60"/>
  <c r="AJ61"/>
  <c r="AJ63"/>
  <c r="AJ64"/>
  <c r="AJ65"/>
  <c r="AJ66"/>
  <c r="AJ67"/>
  <c r="AJ68"/>
  <c r="AJ71"/>
  <c r="AJ72"/>
  <c r="AJ74"/>
  <c r="AJ75"/>
  <c r="AJ77"/>
  <c r="AJ79"/>
  <c r="AJ82"/>
  <c r="AJ84"/>
  <c r="AJ87"/>
  <c r="AJ88"/>
  <c r="AJ89"/>
  <c r="AJ90"/>
  <c r="AJ91"/>
  <c r="AJ92"/>
  <c r="AJ54"/>
  <c r="AJ62"/>
  <c r="AJ78"/>
  <c r="AJ107"/>
  <c r="AI69"/>
  <c r="AI47"/>
  <c r="AI48"/>
  <c r="AI49"/>
  <c r="AI50"/>
  <c r="AI52"/>
  <c r="AI54"/>
  <c r="AI55"/>
  <c r="AI57"/>
  <c r="AI58"/>
  <c r="AI60"/>
  <c r="AI61"/>
  <c r="AI62"/>
  <c r="AI63"/>
  <c r="AI64"/>
  <c r="AI65"/>
  <c r="AI66"/>
  <c r="AI67"/>
  <c r="AI68"/>
  <c r="AI71"/>
  <c r="AI72"/>
  <c r="AI74"/>
  <c r="AI75"/>
  <c r="AI77"/>
  <c r="AI78"/>
  <c r="AI79"/>
  <c r="AI82"/>
  <c r="AI84"/>
  <c r="AI87"/>
  <c r="AI88"/>
  <c r="AI89"/>
  <c r="AI90"/>
  <c r="AI91"/>
  <c r="AI92"/>
  <c r="AI107"/>
  <c r="AH69"/>
  <c r="AH47"/>
  <c r="AH48"/>
  <c r="AH49"/>
  <c r="AH50"/>
  <c r="AH52"/>
  <c r="AH55"/>
  <c r="AH57"/>
  <c r="AH58"/>
  <c r="AH60"/>
  <c r="AH61"/>
  <c r="AH63"/>
  <c r="AH64"/>
  <c r="AH65"/>
  <c r="AH66"/>
  <c r="AH67"/>
  <c r="AH68"/>
  <c r="AH71"/>
  <c r="AH72"/>
  <c r="AH74"/>
  <c r="AH75"/>
  <c r="AH77"/>
  <c r="AH79"/>
  <c r="AH82"/>
  <c r="AH84"/>
  <c r="AH87"/>
  <c r="AH88"/>
  <c r="AH89"/>
  <c r="AH90"/>
  <c r="AH91"/>
  <c r="AH92"/>
  <c r="AH54"/>
  <c r="AH62"/>
  <c r="AH78"/>
  <c r="AH107"/>
  <c r="AG69"/>
  <c r="AG47"/>
  <c r="AG48"/>
  <c r="AG49"/>
  <c r="AG50"/>
  <c r="AG52"/>
  <c r="AG54"/>
  <c r="AG55"/>
  <c r="AG57"/>
  <c r="AG58"/>
  <c r="AG60"/>
  <c r="AG61"/>
  <c r="AG62"/>
  <c r="AG63"/>
  <c r="AG64"/>
  <c r="AG65"/>
  <c r="AG66"/>
  <c r="AG67"/>
  <c r="AG68"/>
  <c r="AG71"/>
  <c r="AG72"/>
  <c r="AG74"/>
  <c r="AG75"/>
  <c r="AG77"/>
  <c r="AG78"/>
  <c r="AG79"/>
  <c r="AG82"/>
  <c r="AG84"/>
  <c r="AG87"/>
  <c r="AG88"/>
  <c r="AG89"/>
  <c r="AG90"/>
  <c r="AG91"/>
  <c r="AG92"/>
  <c r="AG107"/>
  <c r="AF69"/>
  <c r="AF47"/>
  <c r="AF48"/>
  <c r="AF49"/>
  <c r="AF50"/>
  <c r="AF52"/>
  <c r="AF55"/>
  <c r="AF57"/>
  <c r="AF58"/>
  <c r="AF60"/>
  <c r="AF61"/>
  <c r="AF63"/>
  <c r="AF64"/>
  <c r="AF65"/>
  <c r="AF66"/>
  <c r="AF67"/>
  <c r="AF68"/>
  <c r="AF71"/>
  <c r="AF72"/>
  <c r="AF74"/>
  <c r="AF75"/>
  <c r="AF77"/>
  <c r="AF79"/>
  <c r="AF82"/>
  <c r="AF84"/>
  <c r="AF87"/>
  <c r="AF88"/>
  <c r="AF89"/>
  <c r="AF90"/>
  <c r="AF91"/>
  <c r="AF92"/>
  <c r="AF54"/>
  <c r="AF62"/>
  <c r="AF78"/>
  <c r="AF107"/>
  <c r="AE69"/>
  <c r="AE47"/>
  <c r="AE48"/>
  <c r="AE49"/>
  <c r="AE50"/>
  <c r="AE52"/>
  <c r="AE54"/>
  <c r="AE55"/>
  <c r="AE57"/>
  <c r="AE58"/>
  <c r="AE60"/>
  <c r="AE61"/>
  <c r="AE62"/>
  <c r="AE63"/>
  <c r="AE64"/>
  <c r="AE65"/>
  <c r="AE66"/>
  <c r="AE67"/>
  <c r="AE68"/>
  <c r="AE71"/>
  <c r="AE72"/>
  <c r="AE74"/>
  <c r="AE75"/>
  <c r="AE77"/>
  <c r="AE78"/>
  <c r="AE79"/>
  <c r="AE82"/>
  <c r="AE84"/>
  <c r="AE87"/>
  <c r="AE88"/>
  <c r="AE89"/>
  <c r="AE90"/>
  <c r="AE91"/>
  <c r="AE92"/>
  <c r="AE107"/>
  <c r="AD69"/>
  <c r="AD47"/>
  <c r="AD48"/>
  <c r="AD49"/>
  <c r="AD50"/>
  <c r="AD52"/>
  <c r="AD55"/>
  <c r="AD57"/>
  <c r="AD58"/>
  <c r="AD60"/>
  <c r="AD61"/>
  <c r="AD63"/>
  <c r="AD64"/>
  <c r="AD65"/>
  <c r="AD66"/>
  <c r="AD67"/>
  <c r="AD68"/>
  <c r="AD71"/>
  <c r="AD72"/>
  <c r="AD74"/>
  <c r="AD75"/>
  <c r="AD77"/>
  <c r="AD79"/>
  <c r="AD82"/>
  <c r="AD84"/>
  <c r="AD87"/>
  <c r="AD88"/>
  <c r="AD89"/>
  <c r="AD90"/>
  <c r="AD91"/>
  <c r="AD92"/>
  <c r="AD54"/>
  <c r="AD62"/>
  <c r="AD78"/>
  <c r="AD107"/>
  <c r="AC69"/>
  <c r="AC47"/>
  <c r="AC48"/>
  <c r="AC49"/>
  <c r="AC50"/>
  <c r="AC52"/>
  <c r="AC54"/>
  <c r="AC55"/>
  <c r="AC57"/>
  <c r="AC58"/>
  <c r="AC60"/>
  <c r="AC61"/>
  <c r="AC62"/>
  <c r="AC63"/>
  <c r="AC64"/>
  <c r="AC65"/>
  <c r="AC66"/>
  <c r="AC67"/>
  <c r="AC68"/>
  <c r="AC71"/>
  <c r="AC72"/>
  <c r="AC74"/>
  <c r="AC75"/>
  <c r="AC77"/>
  <c r="AC78"/>
  <c r="AC79"/>
  <c r="AC82"/>
  <c r="AC84"/>
  <c r="AC87"/>
  <c r="AC88"/>
  <c r="AC89"/>
  <c r="AC90"/>
  <c r="AC91"/>
  <c r="AC92"/>
  <c r="AC107"/>
  <c r="AB69"/>
  <c r="AB47"/>
  <c r="AB48"/>
  <c r="AB49"/>
  <c r="AB50"/>
  <c r="AB52"/>
  <c r="AB55"/>
  <c r="AB57"/>
  <c r="AB58"/>
  <c r="AB60"/>
  <c r="AB61"/>
  <c r="AB63"/>
  <c r="AB64"/>
  <c r="AB65"/>
  <c r="AB66"/>
  <c r="AB67"/>
  <c r="AB68"/>
  <c r="AB71"/>
  <c r="AB72"/>
  <c r="AB74"/>
  <c r="AB75"/>
  <c r="AB77"/>
  <c r="AB79"/>
  <c r="AB82"/>
  <c r="AB84"/>
  <c r="AB87"/>
  <c r="AB88"/>
  <c r="AB89"/>
  <c r="AB90"/>
  <c r="AB91"/>
  <c r="AB92"/>
  <c r="AB54"/>
  <c r="AB62"/>
  <c r="AB78"/>
  <c r="AB107"/>
  <c r="AA69"/>
  <c r="AA47"/>
  <c r="AA48"/>
  <c r="AA49"/>
  <c r="AA50"/>
  <c r="AA52"/>
  <c r="AA54"/>
  <c r="AA55"/>
  <c r="AA57"/>
  <c r="AA58"/>
  <c r="AA60"/>
  <c r="AA61"/>
  <c r="AA62"/>
  <c r="AA63"/>
  <c r="AA64"/>
  <c r="AA65"/>
  <c r="AA66"/>
  <c r="AA67"/>
  <c r="AA68"/>
  <c r="AA71"/>
  <c r="AA72"/>
  <c r="AA74"/>
  <c r="AA75"/>
  <c r="AA77"/>
  <c r="AA78"/>
  <c r="AA79"/>
  <c r="AA82"/>
  <c r="AA84"/>
  <c r="AA87"/>
  <c r="AA88"/>
  <c r="AA89"/>
  <c r="AA90"/>
  <c r="AA91"/>
  <c r="AA92"/>
  <c r="AA107"/>
  <c r="Z69"/>
  <c r="Z47"/>
  <c r="Z48"/>
  <c r="Z49"/>
  <c r="Z50"/>
  <c r="Z52"/>
  <c r="Z55"/>
  <c r="Z57"/>
  <c r="Z58"/>
  <c r="Z60"/>
  <c r="Z61"/>
  <c r="Z63"/>
  <c r="Z64"/>
  <c r="Z65"/>
  <c r="Z66"/>
  <c r="Z67"/>
  <c r="Z68"/>
  <c r="Z71"/>
  <c r="Z72"/>
  <c r="Z74"/>
  <c r="Z75"/>
  <c r="Z77"/>
  <c r="Z79"/>
  <c r="Z82"/>
  <c r="Z84"/>
  <c r="Z87"/>
  <c r="Z88"/>
  <c r="Z89"/>
  <c r="Z90"/>
  <c r="Z91"/>
  <c r="Z92"/>
  <c r="Z54"/>
  <c r="Z62"/>
  <c r="Z78"/>
  <c r="Z107"/>
  <c r="Y69"/>
  <c r="Y47"/>
  <c r="Y48"/>
  <c r="Y49"/>
  <c r="Y50"/>
  <c r="Y52"/>
  <c r="Y54"/>
  <c r="Y55"/>
  <c r="Y57"/>
  <c r="Y58"/>
  <c r="Y60"/>
  <c r="Y61"/>
  <c r="Y62"/>
  <c r="Y63"/>
  <c r="Y64"/>
  <c r="Y65"/>
  <c r="Y66"/>
  <c r="Y67"/>
  <c r="Y68"/>
  <c r="Y71"/>
  <c r="Y72"/>
  <c r="Y74"/>
  <c r="Y75"/>
  <c r="Y77"/>
  <c r="Y78"/>
  <c r="Y79"/>
  <c r="Y82"/>
  <c r="Y84"/>
  <c r="Y87"/>
  <c r="Y88"/>
  <c r="Y89"/>
  <c r="Y90"/>
  <c r="Y91"/>
  <c r="Y92"/>
  <c r="Y107"/>
  <c r="X69"/>
  <c r="X47"/>
  <c r="X48"/>
  <c r="X49"/>
  <c r="X50"/>
  <c r="X52"/>
  <c r="X55"/>
  <c r="X57"/>
  <c r="X58"/>
  <c r="X60"/>
  <c r="X61"/>
  <c r="X63"/>
  <c r="X64"/>
  <c r="X65"/>
  <c r="X66"/>
  <c r="X67"/>
  <c r="X68"/>
  <c r="X71"/>
  <c r="X72"/>
  <c r="X74"/>
  <c r="X75"/>
  <c r="X77"/>
  <c r="X79"/>
  <c r="X82"/>
  <c r="X84"/>
  <c r="X87"/>
  <c r="X88"/>
  <c r="X89"/>
  <c r="X90"/>
  <c r="X91"/>
  <c r="X92"/>
  <c r="X54"/>
  <c r="X62"/>
  <c r="X78"/>
  <c r="X107"/>
  <c r="W69"/>
  <c r="W47"/>
  <c r="W48"/>
  <c r="W49"/>
  <c r="W50"/>
  <c r="W52"/>
  <c r="W54"/>
  <c r="W55"/>
  <c r="W57"/>
  <c r="W58"/>
  <c r="W60"/>
  <c r="W61"/>
  <c r="W62"/>
  <c r="W63"/>
  <c r="W64"/>
  <c r="W65"/>
  <c r="W66"/>
  <c r="W67"/>
  <c r="W68"/>
  <c r="W71"/>
  <c r="W72"/>
  <c r="W74"/>
  <c r="W75"/>
  <c r="W77"/>
  <c r="W78"/>
  <c r="W79"/>
  <c r="W82"/>
  <c r="W84"/>
  <c r="W87"/>
  <c r="W88"/>
  <c r="W89"/>
  <c r="W90"/>
  <c r="W91"/>
  <c r="W92"/>
  <c r="W107"/>
  <c r="V69"/>
  <c r="V47"/>
  <c r="V48"/>
  <c r="V49"/>
  <c r="V50"/>
  <c r="V52"/>
  <c r="V55"/>
  <c r="V57"/>
  <c r="V58"/>
  <c r="V60"/>
  <c r="V61"/>
  <c r="V63"/>
  <c r="V64"/>
  <c r="V65"/>
  <c r="V66"/>
  <c r="V67"/>
  <c r="V68"/>
  <c r="V71"/>
  <c r="V72"/>
  <c r="V74"/>
  <c r="V75"/>
  <c r="V77"/>
  <c r="V79"/>
  <c r="V82"/>
  <c r="V84"/>
  <c r="V87"/>
  <c r="V88"/>
  <c r="V89"/>
  <c r="V90"/>
  <c r="V91"/>
  <c r="V92"/>
  <c r="V54"/>
  <c r="V62"/>
  <c r="V78"/>
  <c r="V107"/>
  <c r="U69"/>
  <c r="U47"/>
  <c r="U48"/>
  <c r="U49"/>
  <c r="U50"/>
  <c r="U52"/>
  <c r="U54"/>
  <c r="U55"/>
  <c r="U57"/>
  <c r="U58"/>
  <c r="U60"/>
  <c r="U61"/>
  <c r="U62"/>
  <c r="U63"/>
  <c r="U64"/>
  <c r="U65"/>
  <c r="U66"/>
  <c r="U67"/>
  <c r="U68"/>
  <c r="U71"/>
  <c r="U72"/>
  <c r="U74"/>
  <c r="U75"/>
  <c r="U77"/>
  <c r="U78"/>
  <c r="U79"/>
  <c r="U82"/>
  <c r="U84"/>
  <c r="U87"/>
  <c r="U88"/>
  <c r="U89"/>
  <c r="U90"/>
  <c r="U91"/>
  <c r="U92"/>
  <c r="U107"/>
  <c r="T69"/>
  <c r="T47"/>
  <c r="T48"/>
  <c r="T49"/>
  <c r="T50"/>
  <c r="T52"/>
  <c r="T55"/>
  <c r="T57"/>
  <c r="T58"/>
  <c r="T60"/>
  <c r="T61"/>
  <c r="T63"/>
  <c r="T64"/>
  <c r="T65"/>
  <c r="T66"/>
  <c r="T67"/>
  <c r="T68"/>
  <c r="T71"/>
  <c r="T72"/>
  <c r="T74"/>
  <c r="T75"/>
  <c r="T77"/>
  <c r="T79"/>
  <c r="T82"/>
  <c r="T84"/>
  <c r="T87"/>
  <c r="T88"/>
  <c r="T89"/>
  <c r="T90"/>
  <c r="T91"/>
  <c r="T92"/>
  <c r="T54"/>
  <c r="T62"/>
  <c r="T78"/>
  <c r="T107"/>
  <c r="S69"/>
  <c r="S47"/>
  <c r="S48"/>
  <c r="S49"/>
  <c r="S50"/>
  <c r="S52"/>
  <c r="S54"/>
  <c r="S55"/>
  <c r="S57"/>
  <c r="S58"/>
  <c r="S60"/>
  <c r="S61"/>
  <c r="S62"/>
  <c r="S63"/>
  <c r="S64"/>
  <c r="S65"/>
  <c r="S66"/>
  <c r="S67"/>
  <c r="S68"/>
  <c r="S71"/>
  <c r="S72"/>
  <c r="S74"/>
  <c r="S75"/>
  <c r="S77"/>
  <c r="S78"/>
  <c r="S79"/>
  <c r="S82"/>
  <c r="S84"/>
  <c r="S87"/>
  <c r="S88"/>
  <c r="S89"/>
  <c r="S90"/>
  <c r="S91"/>
  <c r="S92"/>
  <c r="S107"/>
  <c r="R69"/>
  <c r="R47"/>
  <c r="R48"/>
  <c r="R49"/>
  <c r="R50"/>
  <c r="R52"/>
  <c r="R55"/>
  <c r="R57"/>
  <c r="R58"/>
  <c r="R60"/>
  <c r="R61"/>
  <c r="R63"/>
  <c r="R64"/>
  <c r="R65"/>
  <c r="R66"/>
  <c r="R67"/>
  <c r="R68"/>
  <c r="R71"/>
  <c r="R72"/>
  <c r="R74"/>
  <c r="R75"/>
  <c r="R77"/>
  <c r="R79"/>
  <c r="R82"/>
  <c r="R84"/>
  <c r="R87"/>
  <c r="R88"/>
  <c r="R89"/>
  <c r="R90"/>
  <c r="R91"/>
  <c r="R92"/>
  <c r="R54"/>
  <c r="R62"/>
  <c r="R78"/>
  <c r="R107"/>
  <c r="Q69"/>
  <c r="Q47"/>
  <c r="Q48"/>
  <c r="Q49"/>
  <c r="Q50"/>
  <c r="Q52"/>
  <c r="Q54"/>
  <c r="Q55"/>
  <c r="Q57"/>
  <c r="Q58"/>
  <c r="Q60"/>
  <c r="Q61"/>
  <c r="Q62"/>
  <c r="Q63"/>
  <c r="Q64"/>
  <c r="Q65"/>
  <c r="Q66"/>
  <c r="Q67"/>
  <c r="Q68"/>
  <c r="Q71"/>
  <c r="Q72"/>
  <c r="Q74"/>
  <c r="Q75"/>
  <c r="Q77"/>
  <c r="Q78"/>
  <c r="Q79"/>
  <c r="Q82"/>
  <c r="Q84"/>
  <c r="Q87"/>
  <c r="Q88"/>
  <c r="Q89"/>
  <c r="Q90"/>
  <c r="Q91"/>
  <c r="Q92"/>
  <c r="Q107"/>
  <c r="P69"/>
  <c r="P47"/>
  <c r="P48"/>
  <c r="P49"/>
  <c r="P50"/>
  <c r="P52"/>
  <c r="P54"/>
  <c r="P55"/>
  <c r="P57"/>
  <c r="P58"/>
  <c r="P60"/>
  <c r="P61"/>
  <c r="P62"/>
  <c r="P63"/>
  <c r="P64"/>
  <c r="P65"/>
  <c r="P66"/>
  <c r="P67"/>
  <c r="P68"/>
  <c r="P71"/>
  <c r="P72"/>
  <c r="P74"/>
  <c r="P75"/>
  <c r="P77"/>
  <c r="P78"/>
  <c r="P79"/>
  <c r="P82"/>
  <c r="P84"/>
  <c r="P87"/>
  <c r="P88"/>
  <c r="P89"/>
  <c r="P90"/>
  <c r="P91"/>
  <c r="P92"/>
  <c r="P107"/>
  <c r="O69"/>
  <c r="O47"/>
  <c r="O48"/>
  <c r="O49"/>
  <c r="O50"/>
  <c r="O52"/>
  <c r="O54"/>
  <c r="O55"/>
  <c r="O57"/>
  <c r="O58"/>
  <c r="O60"/>
  <c r="O61"/>
  <c r="O62"/>
  <c r="O63"/>
  <c r="O64"/>
  <c r="O65"/>
  <c r="O66"/>
  <c r="O67"/>
  <c r="O68"/>
  <c r="O71"/>
  <c r="O72"/>
  <c r="O74"/>
  <c r="O75"/>
  <c r="O77"/>
  <c r="O78"/>
  <c r="O79"/>
  <c r="O82"/>
  <c r="O84"/>
  <c r="O87"/>
  <c r="O88"/>
  <c r="O89"/>
  <c r="O90"/>
  <c r="O91"/>
  <c r="O92"/>
  <c r="O107"/>
  <c r="N70"/>
  <c r="N94"/>
  <c r="N47"/>
  <c r="N48"/>
  <c r="N49"/>
  <c r="N50"/>
  <c r="N52"/>
  <c r="N54"/>
  <c r="N55"/>
  <c r="N57"/>
  <c r="N58"/>
  <c r="N60"/>
  <c r="N61"/>
  <c r="N62"/>
  <c r="N63"/>
  <c r="N64"/>
  <c r="N65"/>
  <c r="N66"/>
  <c r="N67"/>
  <c r="N68"/>
  <c r="N69"/>
  <c r="N71"/>
  <c r="N72"/>
  <c r="N74"/>
  <c r="N75"/>
  <c r="N77"/>
  <c r="N78"/>
  <c r="N79"/>
  <c r="N82"/>
  <c r="N84"/>
  <c r="N87"/>
  <c r="N88"/>
  <c r="N89"/>
  <c r="N90"/>
  <c r="N91"/>
  <c r="N92"/>
  <c r="N107"/>
  <c r="M70"/>
  <c r="M94"/>
  <c r="M47"/>
  <c r="M48"/>
  <c r="M49"/>
  <c r="M50"/>
  <c r="M52"/>
  <c r="M54"/>
  <c r="M55"/>
  <c r="M57"/>
  <c r="M58"/>
  <c r="M60"/>
  <c r="M61"/>
  <c r="M62"/>
  <c r="M63"/>
  <c r="M64"/>
  <c r="M65"/>
  <c r="M66"/>
  <c r="M67"/>
  <c r="M68"/>
  <c r="M69"/>
  <c r="M71"/>
  <c r="M72"/>
  <c r="M74"/>
  <c r="M75"/>
  <c r="M77"/>
  <c r="M78"/>
  <c r="M79"/>
  <c r="M82"/>
  <c r="M84"/>
  <c r="M87"/>
  <c r="M88"/>
  <c r="M89"/>
  <c r="M90"/>
  <c r="M91"/>
  <c r="M92"/>
  <c r="M107"/>
  <c r="L70"/>
  <c r="L94"/>
  <c r="L47"/>
  <c r="L48"/>
  <c r="L49"/>
  <c r="L50"/>
  <c r="L52"/>
  <c r="L54"/>
  <c r="L55"/>
  <c r="L57"/>
  <c r="L58"/>
  <c r="L60"/>
  <c r="L61"/>
  <c r="L62"/>
  <c r="L63"/>
  <c r="L64"/>
  <c r="L65"/>
  <c r="L66"/>
  <c r="L67"/>
  <c r="L68"/>
  <c r="L69"/>
  <c r="L71"/>
  <c r="L72"/>
  <c r="L74"/>
  <c r="L75"/>
  <c r="L77"/>
  <c r="L78"/>
  <c r="L79"/>
  <c r="L82"/>
  <c r="L84"/>
  <c r="L87"/>
  <c r="L88"/>
  <c r="L89"/>
  <c r="L90"/>
  <c r="L91"/>
  <c r="L92"/>
  <c r="L107"/>
  <c r="AJ25"/>
  <c r="AJ5"/>
  <c r="AJ6"/>
  <c r="AJ7"/>
  <c r="AJ8"/>
  <c r="AJ9"/>
  <c r="AJ10"/>
  <c r="AJ11"/>
  <c r="AJ12"/>
  <c r="AJ13"/>
  <c r="AJ14"/>
  <c r="AJ15"/>
  <c r="AJ16"/>
  <c r="AJ17"/>
  <c r="AJ18"/>
  <c r="AJ19"/>
  <c r="AJ20"/>
  <c r="AJ21"/>
  <c r="AJ22"/>
  <c r="AJ23"/>
  <c r="AJ24"/>
  <c r="AJ106"/>
  <c r="AI25"/>
  <c r="AI5"/>
  <c r="AI6"/>
  <c r="AI7"/>
  <c r="AI8"/>
  <c r="AI9"/>
  <c r="AI10"/>
  <c r="AI11"/>
  <c r="AI12"/>
  <c r="AI13"/>
  <c r="AI14"/>
  <c r="AI15"/>
  <c r="AI16"/>
  <c r="AI17"/>
  <c r="AI18"/>
  <c r="AI19"/>
  <c r="AI20"/>
  <c r="AI21"/>
  <c r="AI22"/>
  <c r="AI23"/>
  <c r="AI24"/>
  <c r="AI106"/>
  <c r="AH25"/>
  <c r="AH5"/>
  <c r="AH6"/>
  <c r="AH7"/>
  <c r="AH8"/>
  <c r="AH9"/>
  <c r="AH10"/>
  <c r="AH11"/>
  <c r="AH12"/>
  <c r="AH13"/>
  <c r="AH14"/>
  <c r="AH15"/>
  <c r="AH16"/>
  <c r="AH17"/>
  <c r="AH18"/>
  <c r="AH19"/>
  <c r="AH20"/>
  <c r="AH21"/>
  <c r="AH22"/>
  <c r="AH23"/>
  <c r="AH24"/>
  <c r="AH106"/>
  <c r="AG25"/>
  <c r="AG5"/>
  <c r="AG6"/>
  <c r="AG7"/>
  <c r="AG8"/>
  <c r="AG9"/>
  <c r="AG10"/>
  <c r="AG11"/>
  <c r="AG12"/>
  <c r="AG13"/>
  <c r="AG14"/>
  <c r="AG15"/>
  <c r="AG16"/>
  <c r="AG17"/>
  <c r="AG18"/>
  <c r="AG19"/>
  <c r="AG20"/>
  <c r="AG21"/>
  <c r="AG22"/>
  <c r="AG23"/>
  <c r="AG24"/>
  <c r="AG106"/>
  <c r="AF25"/>
  <c r="AF5"/>
  <c r="AF6"/>
  <c r="AF7"/>
  <c r="AF8"/>
  <c r="AF9"/>
  <c r="AF10"/>
  <c r="AF11"/>
  <c r="AF12"/>
  <c r="AF13"/>
  <c r="AF14"/>
  <c r="AF15"/>
  <c r="AF16"/>
  <c r="AF17"/>
  <c r="AF18"/>
  <c r="AF19"/>
  <c r="AF20"/>
  <c r="AF21"/>
  <c r="AF22"/>
  <c r="AF23"/>
  <c r="AF24"/>
  <c r="AF106"/>
  <c r="AE25"/>
  <c r="AE5"/>
  <c r="AE6"/>
  <c r="AE7"/>
  <c r="AE8"/>
  <c r="AE9"/>
  <c r="AE10"/>
  <c r="AE11"/>
  <c r="AE12"/>
  <c r="AE13"/>
  <c r="AE14"/>
  <c r="AE15"/>
  <c r="AE16"/>
  <c r="AE17"/>
  <c r="AE18"/>
  <c r="AE19"/>
  <c r="AE20"/>
  <c r="AE21"/>
  <c r="AE22"/>
  <c r="AE23"/>
  <c r="AE24"/>
  <c r="AE106"/>
  <c r="AD25"/>
  <c r="AD5"/>
  <c r="AD6"/>
  <c r="AD7"/>
  <c r="AD8"/>
  <c r="AD9"/>
  <c r="AD10"/>
  <c r="AD11"/>
  <c r="AD12"/>
  <c r="AD13"/>
  <c r="AD14"/>
  <c r="AD15"/>
  <c r="AD16"/>
  <c r="AD17"/>
  <c r="AD18"/>
  <c r="AD19"/>
  <c r="AD20"/>
  <c r="AD21"/>
  <c r="AD22"/>
  <c r="AD23"/>
  <c r="AD24"/>
  <c r="AD106"/>
  <c r="AC25"/>
  <c r="AC5"/>
  <c r="AC6"/>
  <c r="AC7"/>
  <c r="AC8"/>
  <c r="AC9"/>
  <c r="AC10"/>
  <c r="AC11"/>
  <c r="AC12"/>
  <c r="AC13"/>
  <c r="AC14"/>
  <c r="AC15"/>
  <c r="AC16"/>
  <c r="AC17"/>
  <c r="AC18"/>
  <c r="AC19"/>
  <c r="AC20"/>
  <c r="AC21"/>
  <c r="AC22"/>
  <c r="AC23"/>
  <c r="AC24"/>
  <c r="AC106"/>
  <c r="AB25"/>
  <c r="AB5"/>
  <c r="AB6"/>
  <c r="AB7"/>
  <c r="AB8"/>
  <c r="AB9"/>
  <c r="AB10"/>
  <c r="AB11"/>
  <c r="AB12"/>
  <c r="AB13"/>
  <c r="AB14"/>
  <c r="AB15"/>
  <c r="AB16"/>
  <c r="AB17"/>
  <c r="AB18"/>
  <c r="AB19"/>
  <c r="AB20"/>
  <c r="AB21"/>
  <c r="AB22"/>
  <c r="AB23"/>
  <c r="AB24"/>
  <c r="AB106"/>
  <c r="AA25"/>
  <c r="AA5"/>
  <c r="AA6"/>
  <c r="AA7"/>
  <c r="AA8"/>
  <c r="AA9"/>
  <c r="AA10"/>
  <c r="AA11"/>
  <c r="AA12"/>
  <c r="AA13"/>
  <c r="AA14"/>
  <c r="AA15"/>
  <c r="AA16"/>
  <c r="AA17"/>
  <c r="AA18"/>
  <c r="AA19"/>
  <c r="AA20"/>
  <c r="AA21"/>
  <c r="AA22"/>
  <c r="AA23"/>
  <c r="AA24"/>
  <c r="AA106"/>
  <c r="Z25"/>
  <c r="Z5"/>
  <c r="Z6"/>
  <c r="Z7"/>
  <c r="Z8"/>
  <c r="Z9"/>
  <c r="Z10"/>
  <c r="Z11"/>
  <c r="Z12"/>
  <c r="Z13"/>
  <c r="Z14"/>
  <c r="Z15"/>
  <c r="Z16"/>
  <c r="Z17"/>
  <c r="Z18"/>
  <c r="Z19"/>
  <c r="Z20"/>
  <c r="Z21"/>
  <c r="Z22"/>
  <c r="Z23"/>
  <c r="Z24"/>
  <c r="Z106"/>
  <c r="Y25"/>
  <c r="Y5"/>
  <c r="Y6"/>
  <c r="Y7"/>
  <c r="Y8"/>
  <c r="Y9"/>
  <c r="Y10"/>
  <c r="Y11"/>
  <c r="Y12"/>
  <c r="Y13"/>
  <c r="Y14"/>
  <c r="Y15"/>
  <c r="Y16"/>
  <c r="Y17"/>
  <c r="Y18"/>
  <c r="Y19"/>
  <c r="Y20"/>
  <c r="Y21"/>
  <c r="Y22"/>
  <c r="Y23"/>
  <c r="Y24"/>
  <c r="Y106"/>
  <c r="X25"/>
  <c r="X5"/>
  <c r="X6"/>
  <c r="X7"/>
  <c r="X8"/>
  <c r="X9"/>
  <c r="X10"/>
  <c r="X11"/>
  <c r="X12"/>
  <c r="X13"/>
  <c r="X14"/>
  <c r="X15"/>
  <c r="X16"/>
  <c r="X17"/>
  <c r="X18"/>
  <c r="X19"/>
  <c r="X20"/>
  <c r="X21"/>
  <c r="X22"/>
  <c r="X23"/>
  <c r="X24"/>
  <c r="X106"/>
  <c r="W25"/>
  <c r="W5"/>
  <c r="W6"/>
  <c r="W7"/>
  <c r="W8"/>
  <c r="W9"/>
  <c r="W10"/>
  <c r="W11"/>
  <c r="W12"/>
  <c r="W13"/>
  <c r="W14"/>
  <c r="W15"/>
  <c r="W16"/>
  <c r="W17"/>
  <c r="W18"/>
  <c r="W19"/>
  <c r="W20"/>
  <c r="W21"/>
  <c r="W22"/>
  <c r="W23"/>
  <c r="W24"/>
  <c r="W106"/>
  <c r="V25"/>
  <c r="V5"/>
  <c r="V6"/>
  <c r="V7"/>
  <c r="V8"/>
  <c r="V9"/>
  <c r="V10"/>
  <c r="V11"/>
  <c r="V12"/>
  <c r="V13"/>
  <c r="V14"/>
  <c r="V15"/>
  <c r="V16"/>
  <c r="V17"/>
  <c r="V18"/>
  <c r="V19"/>
  <c r="V20"/>
  <c r="V21"/>
  <c r="V22"/>
  <c r="V23"/>
  <c r="V24"/>
  <c r="V106"/>
  <c r="U25"/>
  <c r="U5"/>
  <c r="U6"/>
  <c r="U7"/>
  <c r="U8"/>
  <c r="U9"/>
  <c r="U10"/>
  <c r="U11"/>
  <c r="U12"/>
  <c r="U13"/>
  <c r="U14"/>
  <c r="U15"/>
  <c r="U16"/>
  <c r="U17"/>
  <c r="U18"/>
  <c r="U19"/>
  <c r="U20"/>
  <c r="U21"/>
  <c r="U22"/>
  <c r="U23"/>
  <c r="U24"/>
  <c r="U106"/>
  <c r="T25"/>
  <c r="T5"/>
  <c r="T6"/>
  <c r="T7"/>
  <c r="T8"/>
  <c r="T9"/>
  <c r="T10"/>
  <c r="T11"/>
  <c r="T12"/>
  <c r="T13"/>
  <c r="T14"/>
  <c r="T15"/>
  <c r="T16"/>
  <c r="T17"/>
  <c r="T18"/>
  <c r="T19"/>
  <c r="T20"/>
  <c r="T21"/>
  <c r="T22"/>
  <c r="T23"/>
  <c r="T24"/>
  <c r="T106"/>
  <c r="S25"/>
  <c r="S5"/>
  <c r="S6"/>
  <c r="S7"/>
  <c r="S8"/>
  <c r="S9"/>
  <c r="S10"/>
  <c r="S11"/>
  <c r="S12"/>
  <c r="S13"/>
  <c r="S14"/>
  <c r="S15"/>
  <c r="S16"/>
  <c r="S17"/>
  <c r="S18"/>
  <c r="S19"/>
  <c r="S20"/>
  <c r="S21"/>
  <c r="S22"/>
  <c r="S23"/>
  <c r="S24"/>
  <c r="S106"/>
  <c r="R25"/>
  <c r="R5"/>
  <c r="R6"/>
  <c r="R7"/>
  <c r="R8"/>
  <c r="R9"/>
  <c r="R10"/>
  <c r="R11"/>
  <c r="R12"/>
  <c r="R13"/>
  <c r="R14"/>
  <c r="R15"/>
  <c r="R16"/>
  <c r="R17"/>
  <c r="R18"/>
  <c r="R19"/>
  <c r="R20"/>
  <c r="R21"/>
  <c r="R22"/>
  <c r="R23"/>
  <c r="R24"/>
  <c r="R106"/>
  <c r="Q25"/>
  <c r="Q5"/>
  <c r="Q6"/>
  <c r="Q7"/>
  <c r="Q8"/>
  <c r="Q9"/>
  <c r="Q10"/>
  <c r="Q11"/>
  <c r="Q12"/>
  <c r="Q13"/>
  <c r="Q14"/>
  <c r="Q15"/>
  <c r="Q16"/>
  <c r="Q17"/>
  <c r="Q18"/>
  <c r="Q19"/>
  <c r="Q20"/>
  <c r="Q21"/>
  <c r="Q22"/>
  <c r="Q23"/>
  <c r="Q24"/>
  <c r="Q106"/>
  <c r="P25"/>
  <c r="P5"/>
  <c r="P6"/>
  <c r="P7"/>
  <c r="P8"/>
  <c r="P9"/>
  <c r="P10"/>
  <c r="P11"/>
  <c r="P12"/>
  <c r="P13"/>
  <c r="P14"/>
  <c r="P15"/>
  <c r="P16"/>
  <c r="P17"/>
  <c r="P18"/>
  <c r="P19"/>
  <c r="P20"/>
  <c r="P21"/>
  <c r="P22"/>
  <c r="P23"/>
  <c r="P24"/>
  <c r="P106"/>
  <c r="O25"/>
  <c r="O5"/>
  <c r="O6"/>
  <c r="O7"/>
  <c r="O8"/>
  <c r="O9"/>
  <c r="O10"/>
  <c r="O11"/>
  <c r="O12"/>
  <c r="O13"/>
  <c r="O14"/>
  <c r="O15"/>
  <c r="O16"/>
  <c r="O17"/>
  <c r="O18"/>
  <c r="O19"/>
  <c r="O20"/>
  <c r="O21"/>
  <c r="O22"/>
  <c r="O23"/>
  <c r="O24"/>
  <c r="O106"/>
  <c r="N25"/>
  <c r="N5"/>
  <c r="N6"/>
  <c r="N7"/>
  <c r="N8"/>
  <c r="N9"/>
  <c r="N10"/>
  <c r="N11"/>
  <c r="N12"/>
  <c r="N13"/>
  <c r="N14"/>
  <c r="N15"/>
  <c r="N16"/>
  <c r="N17"/>
  <c r="N18"/>
  <c r="N19"/>
  <c r="N20"/>
  <c r="N21"/>
  <c r="N22"/>
  <c r="N23"/>
  <c r="N24"/>
  <c r="N106"/>
  <c r="M25"/>
  <c r="M5"/>
  <c r="M6"/>
  <c r="M7"/>
  <c r="M8"/>
  <c r="M9"/>
  <c r="M10"/>
  <c r="M11"/>
  <c r="M12"/>
  <c r="M13"/>
  <c r="M14"/>
  <c r="M15"/>
  <c r="M16"/>
  <c r="M17"/>
  <c r="M18"/>
  <c r="M19"/>
  <c r="M20"/>
  <c r="M21"/>
  <c r="M22"/>
  <c r="M23"/>
  <c r="M24"/>
  <c r="M106"/>
  <c r="L25"/>
  <c r="L5"/>
  <c r="L6"/>
  <c r="L7"/>
  <c r="L8"/>
  <c r="L9"/>
  <c r="L10"/>
  <c r="L11"/>
  <c r="L12"/>
  <c r="L13"/>
  <c r="L14"/>
  <c r="L15"/>
  <c r="L16"/>
  <c r="L17"/>
  <c r="L18"/>
  <c r="L19"/>
  <c r="L20"/>
  <c r="L21"/>
  <c r="L22"/>
  <c r="L23"/>
  <c r="L24"/>
  <c r="L106"/>
  <c r="AJ105"/>
  <c r="AI105"/>
  <c r="AH105"/>
  <c r="AG105"/>
  <c r="AF105"/>
  <c r="AE105"/>
  <c r="AD105"/>
  <c r="AC105"/>
  <c r="AB105"/>
  <c r="AA105"/>
  <c r="Z105"/>
  <c r="Y105"/>
  <c r="X105"/>
  <c r="W105"/>
  <c r="V105"/>
  <c r="U105"/>
  <c r="T105"/>
  <c r="S105"/>
  <c r="R105"/>
  <c r="Q105"/>
  <c r="P105"/>
  <c r="O105"/>
  <c r="N105"/>
  <c r="M105"/>
  <c r="L105"/>
  <c r="AJ46"/>
  <c r="AJ26"/>
  <c r="AJ27"/>
  <c r="AJ28"/>
  <c r="AJ29"/>
  <c r="AJ30"/>
  <c r="AJ31"/>
  <c r="AJ32"/>
  <c r="AJ33"/>
  <c r="AJ34"/>
  <c r="AJ35"/>
  <c r="AJ36"/>
  <c r="AJ37"/>
  <c r="AJ38"/>
  <c r="AJ39"/>
  <c r="AJ40"/>
  <c r="AJ41"/>
  <c r="AJ42"/>
  <c r="AJ43"/>
  <c r="AJ44"/>
  <c r="AJ45"/>
  <c r="AJ104"/>
  <c r="AI46"/>
  <c r="AI26"/>
  <c r="AI27"/>
  <c r="AI28"/>
  <c r="AI29"/>
  <c r="AI30"/>
  <c r="AI31"/>
  <c r="AI32"/>
  <c r="AI33"/>
  <c r="AI34"/>
  <c r="AI35"/>
  <c r="AI36"/>
  <c r="AI37"/>
  <c r="AI38"/>
  <c r="AI39"/>
  <c r="AI40"/>
  <c r="AI41"/>
  <c r="AI42"/>
  <c r="AI43"/>
  <c r="AI44"/>
  <c r="AI45"/>
  <c r="AI104"/>
  <c r="AH46"/>
  <c r="AH26"/>
  <c r="AH27"/>
  <c r="AH28"/>
  <c r="AH29"/>
  <c r="AH30"/>
  <c r="AH31"/>
  <c r="AH32"/>
  <c r="AH33"/>
  <c r="AH34"/>
  <c r="AH35"/>
  <c r="AH36"/>
  <c r="AH37"/>
  <c r="AH38"/>
  <c r="AH39"/>
  <c r="AH40"/>
  <c r="AH41"/>
  <c r="AH42"/>
  <c r="AH43"/>
  <c r="AH44"/>
  <c r="AH45"/>
  <c r="AH104"/>
  <c r="AG46"/>
  <c r="AG26"/>
  <c r="AG27"/>
  <c r="AG28"/>
  <c r="AG29"/>
  <c r="AG30"/>
  <c r="AG31"/>
  <c r="AG32"/>
  <c r="AG33"/>
  <c r="AG34"/>
  <c r="AG35"/>
  <c r="AG36"/>
  <c r="AG37"/>
  <c r="AG38"/>
  <c r="AG39"/>
  <c r="AG40"/>
  <c r="AG41"/>
  <c r="AG42"/>
  <c r="AG43"/>
  <c r="AG44"/>
  <c r="AG45"/>
  <c r="AG104"/>
  <c r="AF46"/>
  <c r="AF26"/>
  <c r="AF27"/>
  <c r="AF28"/>
  <c r="AF29"/>
  <c r="AF30"/>
  <c r="AF31"/>
  <c r="AF32"/>
  <c r="AF33"/>
  <c r="AF34"/>
  <c r="AF35"/>
  <c r="AF36"/>
  <c r="AF37"/>
  <c r="AF38"/>
  <c r="AF39"/>
  <c r="AF40"/>
  <c r="AF41"/>
  <c r="AF42"/>
  <c r="AF43"/>
  <c r="AF44"/>
  <c r="AF45"/>
  <c r="AF104"/>
  <c r="AE46"/>
  <c r="AE26"/>
  <c r="AE27"/>
  <c r="AE28"/>
  <c r="AE29"/>
  <c r="AE30"/>
  <c r="AE31"/>
  <c r="AE32"/>
  <c r="AE33"/>
  <c r="AE34"/>
  <c r="AE35"/>
  <c r="AE36"/>
  <c r="AE37"/>
  <c r="AE38"/>
  <c r="AE39"/>
  <c r="AE40"/>
  <c r="AE41"/>
  <c r="AE42"/>
  <c r="AE43"/>
  <c r="AE44"/>
  <c r="AE45"/>
  <c r="AE104"/>
  <c r="AD46"/>
  <c r="AD26"/>
  <c r="AD27"/>
  <c r="AD28"/>
  <c r="AD29"/>
  <c r="AD30"/>
  <c r="AD31"/>
  <c r="AD32"/>
  <c r="AD33"/>
  <c r="AD34"/>
  <c r="AD35"/>
  <c r="AD36"/>
  <c r="AD37"/>
  <c r="AD38"/>
  <c r="AD39"/>
  <c r="AD40"/>
  <c r="AD41"/>
  <c r="AD42"/>
  <c r="AD43"/>
  <c r="AD44"/>
  <c r="AD45"/>
  <c r="AD104"/>
  <c r="AC46"/>
  <c r="AC26"/>
  <c r="AC27"/>
  <c r="AC28"/>
  <c r="AC29"/>
  <c r="AC30"/>
  <c r="AC31"/>
  <c r="AC32"/>
  <c r="AC33"/>
  <c r="AC34"/>
  <c r="AC35"/>
  <c r="AC36"/>
  <c r="AC37"/>
  <c r="AC38"/>
  <c r="AC39"/>
  <c r="AC40"/>
  <c r="AC41"/>
  <c r="AC42"/>
  <c r="AC43"/>
  <c r="AC44"/>
  <c r="AC45"/>
  <c r="AC104"/>
  <c r="AB46"/>
  <c r="AB26"/>
  <c r="AB27"/>
  <c r="AB28"/>
  <c r="AB29"/>
  <c r="AB30"/>
  <c r="AB31"/>
  <c r="AB32"/>
  <c r="AB33"/>
  <c r="AB34"/>
  <c r="AB35"/>
  <c r="AB36"/>
  <c r="AB37"/>
  <c r="AB38"/>
  <c r="AB39"/>
  <c r="AB40"/>
  <c r="AB41"/>
  <c r="AB42"/>
  <c r="AB43"/>
  <c r="AB44"/>
  <c r="AB45"/>
  <c r="AB104"/>
  <c r="AA46"/>
  <c r="AA26"/>
  <c r="AA27"/>
  <c r="AA28"/>
  <c r="AA29"/>
  <c r="AA30"/>
  <c r="AA31"/>
  <c r="AA32"/>
  <c r="AA33"/>
  <c r="AA34"/>
  <c r="AA35"/>
  <c r="AA36"/>
  <c r="AA37"/>
  <c r="AA38"/>
  <c r="AA39"/>
  <c r="AA40"/>
  <c r="AA41"/>
  <c r="AA42"/>
  <c r="AA43"/>
  <c r="AA44"/>
  <c r="AA45"/>
  <c r="AA104"/>
  <c r="Z46"/>
  <c r="Z26"/>
  <c r="Z27"/>
  <c r="Z28"/>
  <c r="Z29"/>
  <c r="Z30"/>
  <c r="Z31"/>
  <c r="Z32"/>
  <c r="Z33"/>
  <c r="Z34"/>
  <c r="Z35"/>
  <c r="Z36"/>
  <c r="Z37"/>
  <c r="Z38"/>
  <c r="Z39"/>
  <c r="Z40"/>
  <c r="Z41"/>
  <c r="Z42"/>
  <c r="Z43"/>
  <c r="Z44"/>
  <c r="Z45"/>
  <c r="Z104"/>
  <c r="Y46"/>
  <c r="Y26"/>
  <c r="Y27"/>
  <c r="Y28"/>
  <c r="Y29"/>
  <c r="Y30"/>
  <c r="Y31"/>
  <c r="Y32"/>
  <c r="Y33"/>
  <c r="Y34"/>
  <c r="Y35"/>
  <c r="Y36"/>
  <c r="Y37"/>
  <c r="Y38"/>
  <c r="Y39"/>
  <c r="Y40"/>
  <c r="Y41"/>
  <c r="Y42"/>
  <c r="Y43"/>
  <c r="Y44"/>
  <c r="Y45"/>
  <c r="Y104"/>
  <c r="X46"/>
  <c r="X26"/>
  <c r="X27"/>
  <c r="X28"/>
  <c r="X29"/>
  <c r="X30"/>
  <c r="X31"/>
  <c r="X32"/>
  <c r="X33"/>
  <c r="X34"/>
  <c r="X35"/>
  <c r="X36"/>
  <c r="X37"/>
  <c r="X38"/>
  <c r="X39"/>
  <c r="X40"/>
  <c r="X41"/>
  <c r="X42"/>
  <c r="X43"/>
  <c r="X44"/>
  <c r="X45"/>
  <c r="X104"/>
  <c r="W46"/>
  <c r="W26"/>
  <c r="W27"/>
  <c r="W28"/>
  <c r="W29"/>
  <c r="W30"/>
  <c r="W31"/>
  <c r="W32"/>
  <c r="W33"/>
  <c r="W34"/>
  <c r="W35"/>
  <c r="W36"/>
  <c r="W37"/>
  <c r="W38"/>
  <c r="W39"/>
  <c r="W40"/>
  <c r="W41"/>
  <c r="W42"/>
  <c r="W43"/>
  <c r="W44"/>
  <c r="W45"/>
  <c r="W104"/>
  <c r="V46"/>
  <c r="V26"/>
  <c r="V27"/>
  <c r="V28"/>
  <c r="V29"/>
  <c r="V30"/>
  <c r="V31"/>
  <c r="V32"/>
  <c r="V33"/>
  <c r="V34"/>
  <c r="V35"/>
  <c r="V36"/>
  <c r="V37"/>
  <c r="V38"/>
  <c r="V39"/>
  <c r="V40"/>
  <c r="V41"/>
  <c r="V42"/>
  <c r="V43"/>
  <c r="V44"/>
  <c r="V45"/>
  <c r="V104"/>
  <c r="U46"/>
  <c r="U26"/>
  <c r="U27"/>
  <c r="U28"/>
  <c r="U29"/>
  <c r="U30"/>
  <c r="U31"/>
  <c r="U32"/>
  <c r="U33"/>
  <c r="U34"/>
  <c r="U35"/>
  <c r="U36"/>
  <c r="U37"/>
  <c r="U38"/>
  <c r="U39"/>
  <c r="U40"/>
  <c r="U41"/>
  <c r="U42"/>
  <c r="U43"/>
  <c r="U44"/>
  <c r="U45"/>
  <c r="U104"/>
  <c r="T46"/>
  <c r="T26"/>
  <c r="T27"/>
  <c r="T28"/>
  <c r="T29"/>
  <c r="T30"/>
  <c r="T31"/>
  <c r="T32"/>
  <c r="T33"/>
  <c r="T34"/>
  <c r="T35"/>
  <c r="T36"/>
  <c r="T37"/>
  <c r="T38"/>
  <c r="T39"/>
  <c r="T40"/>
  <c r="T41"/>
  <c r="T42"/>
  <c r="T43"/>
  <c r="T44"/>
  <c r="T45"/>
  <c r="T104"/>
  <c r="S46"/>
  <c r="S26"/>
  <c r="S27"/>
  <c r="S28"/>
  <c r="S29"/>
  <c r="S30"/>
  <c r="S31"/>
  <c r="S32"/>
  <c r="S33"/>
  <c r="S34"/>
  <c r="S35"/>
  <c r="S36"/>
  <c r="S37"/>
  <c r="S38"/>
  <c r="S39"/>
  <c r="S40"/>
  <c r="S41"/>
  <c r="S42"/>
  <c r="S43"/>
  <c r="S44"/>
  <c r="S45"/>
  <c r="S104"/>
  <c r="R46"/>
  <c r="R26"/>
  <c r="R27"/>
  <c r="R28"/>
  <c r="R29"/>
  <c r="R30"/>
  <c r="R31"/>
  <c r="R32"/>
  <c r="R33"/>
  <c r="R34"/>
  <c r="R35"/>
  <c r="R36"/>
  <c r="R37"/>
  <c r="R38"/>
  <c r="R39"/>
  <c r="R40"/>
  <c r="R41"/>
  <c r="R42"/>
  <c r="R43"/>
  <c r="R44"/>
  <c r="R45"/>
  <c r="R104"/>
  <c r="Q46"/>
  <c r="Q26"/>
  <c r="Q27"/>
  <c r="Q28"/>
  <c r="Q29"/>
  <c r="Q30"/>
  <c r="Q31"/>
  <c r="Q32"/>
  <c r="Q33"/>
  <c r="Q34"/>
  <c r="Q35"/>
  <c r="Q36"/>
  <c r="Q37"/>
  <c r="Q38"/>
  <c r="Q39"/>
  <c r="Q40"/>
  <c r="Q41"/>
  <c r="Q42"/>
  <c r="Q43"/>
  <c r="Q44"/>
  <c r="Q45"/>
  <c r="Q104"/>
  <c r="P46"/>
  <c r="P26"/>
  <c r="P27"/>
  <c r="P28"/>
  <c r="P29"/>
  <c r="P30"/>
  <c r="P31"/>
  <c r="P32"/>
  <c r="P33"/>
  <c r="P34"/>
  <c r="P35"/>
  <c r="P36"/>
  <c r="P37"/>
  <c r="P38"/>
  <c r="P39"/>
  <c r="P40"/>
  <c r="P41"/>
  <c r="P42"/>
  <c r="P43"/>
  <c r="P44"/>
  <c r="P45"/>
  <c r="P104"/>
  <c r="O46"/>
  <c r="O26"/>
  <c r="O27"/>
  <c r="O28"/>
  <c r="O29"/>
  <c r="O30"/>
  <c r="O31"/>
  <c r="O32"/>
  <c r="O33"/>
  <c r="O34"/>
  <c r="O35"/>
  <c r="O36"/>
  <c r="O37"/>
  <c r="O38"/>
  <c r="O39"/>
  <c r="O40"/>
  <c r="O41"/>
  <c r="O42"/>
  <c r="O43"/>
  <c r="O44"/>
  <c r="O45"/>
  <c r="O104"/>
  <c r="N46"/>
  <c r="N26"/>
  <c r="N27"/>
  <c r="N28"/>
  <c r="N29"/>
  <c r="N30"/>
  <c r="N31"/>
  <c r="N32"/>
  <c r="N33"/>
  <c r="N34"/>
  <c r="N35"/>
  <c r="N36"/>
  <c r="N37"/>
  <c r="N38"/>
  <c r="N39"/>
  <c r="N40"/>
  <c r="N41"/>
  <c r="N42"/>
  <c r="N43"/>
  <c r="N44"/>
  <c r="N45"/>
  <c r="N104"/>
  <c r="M46"/>
  <c r="M26"/>
  <c r="M27"/>
  <c r="M28"/>
  <c r="M29"/>
  <c r="M30"/>
  <c r="M31"/>
  <c r="M32"/>
  <c r="M33"/>
  <c r="M34"/>
  <c r="M35"/>
  <c r="M36"/>
  <c r="M37"/>
  <c r="M38"/>
  <c r="M39"/>
  <c r="M40"/>
  <c r="M41"/>
  <c r="M42"/>
  <c r="M43"/>
  <c r="M44"/>
  <c r="M45"/>
  <c r="M104"/>
  <c r="L46"/>
  <c r="L26"/>
  <c r="L27"/>
  <c r="L28"/>
  <c r="L29"/>
  <c r="L30"/>
  <c r="L31"/>
  <c r="L32"/>
  <c r="L33"/>
  <c r="L34"/>
  <c r="L35"/>
  <c r="L36"/>
  <c r="L37"/>
  <c r="L38"/>
  <c r="L39"/>
  <c r="L40"/>
  <c r="L41"/>
  <c r="L42"/>
  <c r="L43"/>
  <c r="L44"/>
  <c r="L45"/>
  <c r="L104"/>
  <c r="AJ103"/>
  <c r="AI103"/>
  <c r="AH103"/>
  <c r="AG103"/>
  <c r="AF103"/>
  <c r="AE103"/>
  <c r="AD103"/>
  <c r="AC103"/>
  <c r="AB103"/>
  <c r="AA103"/>
  <c r="Z103"/>
  <c r="Y103"/>
  <c r="X103"/>
  <c r="W103"/>
  <c r="V103"/>
  <c r="U103"/>
  <c r="T103"/>
  <c r="S103"/>
  <c r="R103"/>
  <c r="Q103"/>
  <c r="P103"/>
  <c r="O103"/>
  <c r="N103"/>
  <c r="M103"/>
  <c r="L103"/>
  <c r="I99"/>
  <c r="I103"/>
  <c r="H71"/>
  <c r="H99"/>
  <c r="H103"/>
  <c r="G71"/>
  <c r="G99"/>
  <c r="G103"/>
  <c r="F71"/>
  <c r="F99"/>
  <c r="F103"/>
  <c r="AJ102"/>
  <c r="AI102"/>
  <c r="AH102"/>
  <c r="AG102"/>
  <c r="AF102"/>
  <c r="AE102"/>
  <c r="AD102"/>
  <c r="AC102"/>
  <c r="AB102"/>
  <c r="AA102"/>
  <c r="Z102"/>
  <c r="Y102"/>
  <c r="X102"/>
  <c r="W102"/>
  <c r="V102"/>
  <c r="U102"/>
  <c r="T102"/>
  <c r="S102"/>
  <c r="R102"/>
  <c r="Q102"/>
  <c r="P102"/>
  <c r="O102"/>
  <c r="N102"/>
  <c r="M102"/>
  <c r="L102"/>
  <c r="I98"/>
  <c r="I102"/>
  <c r="H47"/>
  <c r="H98"/>
  <c r="H102"/>
  <c r="G47"/>
  <c r="G98"/>
  <c r="G102"/>
  <c r="F47"/>
  <c r="F98"/>
  <c r="F102"/>
  <c r="AJ101"/>
  <c r="AI101"/>
  <c r="AH101"/>
  <c r="AG101"/>
  <c r="AF101"/>
  <c r="AE101"/>
  <c r="AD101"/>
  <c r="AC101"/>
  <c r="AB101"/>
  <c r="AA101"/>
  <c r="Z101"/>
  <c r="Y101"/>
  <c r="X101"/>
  <c r="W101"/>
  <c r="V101"/>
  <c r="U101"/>
  <c r="T101"/>
  <c r="S101"/>
  <c r="R101"/>
  <c r="Q101"/>
  <c r="P101"/>
  <c r="O101"/>
  <c r="N101"/>
  <c r="M101"/>
  <c r="L101"/>
  <c r="I97"/>
  <c r="I101"/>
  <c r="H26"/>
  <c r="H97"/>
  <c r="H101"/>
  <c r="G26"/>
  <c r="G97"/>
  <c r="G101"/>
  <c r="F26"/>
  <c r="F97"/>
  <c r="F101"/>
  <c r="AJ100"/>
  <c r="AI100"/>
  <c r="AH100"/>
  <c r="AG100"/>
  <c r="AF100"/>
  <c r="AE100"/>
  <c r="AD100"/>
  <c r="AC100"/>
  <c r="AB100"/>
  <c r="AA100"/>
  <c r="Z100"/>
  <c r="Y100"/>
  <c r="X100"/>
  <c r="W100"/>
  <c r="V100"/>
  <c r="U100"/>
  <c r="T100"/>
  <c r="S100"/>
  <c r="R100"/>
  <c r="Q100"/>
  <c r="P100"/>
  <c r="O100"/>
  <c r="N100"/>
  <c r="M100"/>
  <c r="L100"/>
  <c r="I96"/>
  <c r="I100"/>
  <c r="H5"/>
  <c r="H96"/>
  <c r="H100"/>
  <c r="G5"/>
  <c r="G96"/>
  <c r="G100"/>
  <c r="F5"/>
  <c r="F96"/>
  <c r="F100"/>
  <c r="AJ99"/>
  <c r="AI99"/>
  <c r="AH99"/>
  <c r="AG99"/>
  <c r="AF99"/>
  <c r="AE99"/>
  <c r="AD99"/>
  <c r="AC99"/>
  <c r="AB99"/>
  <c r="AA99"/>
  <c r="Z99"/>
  <c r="Y99"/>
  <c r="X99"/>
  <c r="W99"/>
  <c r="V99"/>
  <c r="U99"/>
  <c r="T99"/>
  <c r="S99"/>
  <c r="R99"/>
  <c r="Q99"/>
  <c r="P99"/>
  <c r="O99"/>
  <c r="N99"/>
  <c r="M99"/>
  <c r="L99"/>
  <c r="AJ98"/>
  <c r="AI98"/>
  <c r="AH98"/>
  <c r="AG98"/>
  <c r="AF98"/>
  <c r="AE98"/>
  <c r="AD98"/>
  <c r="AC98"/>
  <c r="AB98"/>
  <c r="AA98"/>
  <c r="Z98"/>
  <c r="Y98"/>
  <c r="X98"/>
  <c r="W98"/>
  <c r="V98"/>
  <c r="U98"/>
  <c r="T98"/>
  <c r="S98"/>
  <c r="R98"/>
  <c r="Q98"/>
  <c r="P98"/>
  <c r="O98"/>
  <c r="N98"/>
  <c r="M98"/>
  <c r="L98"/>
  <c r="AJ97"/>
  <c r="AI97"/>
  <c r="AH97"/>
  <c r="AG97"/>
  <c r="AF97"/>
  <c r="AE97"/>
  <c r="AD97"/>
  <c r="AC97"/>
  <c r="AB97"/>
  <c r="AA97"/>
  <c r="Z97"/>
  <c r="Y97"/>
  <c r="X97"/>
  <c r="W97"/>
  <c r="V97"/>
  <c r="U97"/>
  <c r="T97"/>
  <c r="S97"/>
  <c r="R97"/>
  <c r="Q97"/>
  <c r="P97"/>
  <c r="O97"/>
  <c r="N97"/>
  <c r="M97"/>
  <c r="L97"/>
  <c r="AJ96"/>
  <c r="AI96"/>
  <c r="AH96"/>
  <c r="AG96"/>
  <c r="AF96"/>
  <c r="AE96"/>
  <c r="AD96"/>
  <c r="AC96"/>
  <c r="AB96"/>
  <c r="AA96"/>
  <c r="Z96"/>
  <c r="Y96"/>
  <c r="X96"/>
  <c r="W96"/>
  <c r="V96"/>
  <c r="U96"/>
  <c r="T96"/>
  <c r="S96"/>
  <c r="R96"/>
  <c r="Q96"/>
  <c r="P96"/>
  <c r="O96"/>
  <c r="N96"/>
  <c r="M96"/>
  <c r="L96"/>
  <c r="AJ95"/>
  <c r="AI95"/>
  <c r="AH95"/>
  <c r="AG95"/>
  <c r="AF95"/>
  <c r="AE95"/>
  <c r="AD95"/>
  <c r="AC95"/>
  <c r="AB95"/>
  <c r="AA95"/>
  <c r="Z95"/>
  <c r="Y95"/>
  <c r="X95"/>
  <c r="W95"/>
  <c r="V95"/>
  <c r="U95"/>
  <c r="T95"/>
  <c r="S95"/>
  <c r="R95"/>
  <c r="Q95"/>
  <c r="P95"/>
  <c r="O95"/>
  <c r="N95"/>
  <c r="M95"/>
  <c r="L95"/>
  <c r="I95"/>
  <c r="H95"/>
  <c r="G95"/>
  <c r="F95"/>
  <c r="E95"/>
  <c r="D95"/>
  <c r="C95"/>
  <c r="B95"/>
  <c r="A95"/>
  <c r="AJ94"/>
  <c r="AI94"/>
  <c r="AH94"/>
  <c r="AG94"/>
  <c r="AF94"/>
  <c r="AE94"/>
  <c r="AD94"/>
  <c r="AC94"/>
  <c r="AB94"/>
  <c r="AA94"/>
  <c r="Z94"/>
  <c r="Y94"/>
  <c r="X94"/>
  <c r="W94"/>
  <c r="V94"/>
  <c r="U94"/>
  <c r="T94"/>
  <c r="S94"/>
  <c r="R94"/>
  <c r="Q94"/>
  <c r="P94"/>
  <c r="O94"/>
  <c r="K94"/>
  <c r="J94"/>
  <c r="I94"/>
  <c r="H94"/>
  <c r="G94"/>
  <c r="F94"/>
  <c r="E94"/>
  <c r="D94"/>
  <c r="C94"/>
  <c r="B94"/>
  <c r="A94"/>
  <c r="J93"/>
  <c r="I93"/>
  <c r="H93"/>
  <c r="G93"/>
  <c r="F93"/>
  <c r="E93"/>
  <c r="D93"/>
  <c r="C93"/>
  <c r="B93"/>
  <c r="A93"/>
  <c r="K92"/>
  <c r="J92"/>
  <c r="I92"/>
  <c r="H92"/>
  <c r="G92"/>
  <c r="F92"/>
  <c r="E92"/>
  <c r="D92"/>
  <c r="C92"/>
  <c r="B92"/>
  <c r="A92"/>
  <c r="K91"/>
  <c r="J91"/>
  <c r="I91"/>
  <c r="H91"/>
  <c r="G91"/>
  <c r="F91"/>
  <c r="E91"/>
  <c r="D91"/>
  <c r="C91"/>
  <c r="B91"/>
  <c r="A91"/>
  <c r="K90"/>
  <c r="J90"/>
  <c r="I90"/>
  <c r="H90"/>
  <c r="G90"/>
  <c r="F90"/>
  <c r="E90"/>
  <c r="D90"/>
  <c r="C90"/>
  <c r="B90"/>
  <c r="A90"/>
  <c r="K89"/>
  <c r="J89"/>
  <c r="I89"/>
  <c r="H89"/>
  <c r="G89"/>
  <c r="F89"/>
  <c r="E89"/>
  <c r="D89"/>
  <c r="C89"/>
  <c r="B89"/>
  <c r="A89"/>
  <c r="K88"/>
  <c r="J88"/>
  <c r="I88"/>
  <c r="H88"/>
  <c r="G88"/>
  <c r="F88"/>
  <c r="E88"/>
  <c r="D88"/>
  <c r="C88"/>
  <c r="B88"/>
  <c r="A88"/>
  <c r="K87"/>
  <c r="J87"/>
  <c r="I87"/>
  <c r="H87"/>
  <c r="G87"/>
  <c r="F87"/>
  <c r="E87"/>
  <c r="D87"/>
  <c r="C87"/>
  <c r="B87"/>
  <c r="A87"/>
  <c r="J86"/>
  <c r="I86"/>
  <c r="H86"/>
  <c r="G86"/>
  <c r="F86"/>
  <c r="E86"/>
  <c r="D86"/>
  <c r="C86"/>
  <c r="B86"/>
  <c r="A86"/>
  <c r="J85"/>
  <c r="I85"/>
  <c r="H85"/>
  <c r="G85"/>
  <c r="F85"/>
  <c r="E85"/>
  <c r="D85"/>
  <c r="C85"/>
  <c r="B85"/>
  <c r="A85"/>
  <c r="K84"/>
  <c r="J84"/>
  <c r="I84"/>
  <c r="H84"/>
  <c r="G84"/>
  <c r="F84"/>
  <c r="E84"/>
  <c r="D84"/>
  <c r="C84"/>
  <c r="B84"/>
  <c r="A84"/>
  <c r="J83"/>
  <c r="I83"/>
  <c r="H83"/>
  <c r="G83"/>
  <c r="F83"/>
  <c r="E83"/>
  <c r="D83"/>
  <c r="C83"/>
  <c r="B83"/>
  <c r="A83"/>
  <c r="K82"/>
  <c r="J82"/>
  <c r="I82"/>
  <c r="H82"/>
  <c r="G82"/>
  <c r="F82"/>
  <c r="E82"/>
  <c r="D82"/>
  <c r="C82"/>
  <c r="B82"/>
  <c r="A82"/>
  <c r="J81"/>
  <c r="I81"/>
  <c r="H81"/>
  <c r="G81"/>
  <c r="F81"/>
  <c r="E81"/>
  <c r="D81"/>
  <c r="C81"/>
  <c r="B81"/>
  <c r="A81"/>
  <c r="J80"/>
  <c r="I80"/>
  <c r="H80"/>
  <c r="G80"/>
  <c r="F80"/>
  <c r="E80"/>
  <c r="D80"/>
  <c r="C80"/>
  <c r="B80"/>
  <c r="A80"/>
  <c r="K79"/>
  <c r="J79"/>
  <c r="I79"/>
  <c r="H79"/>
  <c r="G79"/>
  <c r="F79"/>
  <c r="E79"/>
  <c r="D79"/>
  <c r="C79"/>
  <c r="B79"/>
  <c r="A79"/>
  <c r="K78"/>
  <c r="J78"/>
  <c r="I78"/>
  <c r="H78"/>
  <c r="G78"/>
  <c r="F78"/>
  <c r="E78"/>
  <c r="D78"/>
  <c r="C78"/>
  <c r="B78"/>
  <c r="A78"/>
  <c r="K77"/>
  <c r="J77"/>
  <c r="I77"/>
  <c r="H77"/>
  <c r="G77"/>
  <c r="F77"/>
  <c r="E77"/>
  <c r="D77"/>
  <c r="C77"/>
  <c r="B77"/>
  <c r="A77"/>
  <c r="J76"/>
  <c r="I76"/>
  <c r="H76"/>
  <c r="G76"/>
  <c r="F76"/>
  <c r="E76"/>
  <c r="D76"/>
  <c r="C76"/>
  <c r="B76"/>
  <c r="A76"/>
  <c r="K75"/>
  <c r="J75"/>
  <c r="I75"/>
  <c r="H75"/>
  <c r="G75"/>
  <c r="F75"/>
  <c r="E75"/>
  <c r="D75"/>
  <c r="C75"/>
  <c r="B75"/>
  <c r="A75"/>
  <c r="K74"/>
  <c r="J74"/>
  <c r="I74"/>
  <c r="H74"/>
  <c r="G74"/>
  <c r="F74"/>
  <c r="E74"/>
  <c r="D74"/>
  <c r="C74"/>
  <c r="B74"/>
  <c r="A74"/>
  <c r="J73"/>
  <c r="I73"/>
  <c r="H73"/>
  <c r="G73"/>
  <c r="F73"/>
  <c r="E73"/>
  <c r="D73"/>
  <c r="C73"/>
  <c r="B73"/>
  <c r="A73"/>
  <c r="K72"/>
  <c r="J72"/>
  <c r="I72"/>
  <c r="H72"/>
  <c r="G72"/>
  <c r="F72"/>
  <c r="E72"/>
  <c r="D72"/>
  <c r="C72"/>
  <c r="B72"/>
  <c r="A72"/>
  <c r="K71"/>
  <c r="J71"/>
  <c r="I71"/>
  <c r="E71"/>
  <c r="D71"/>
  <c r="C71"/>
  <c r="B71"/>
  <c r="A71"/>
  <c r="AJ70"/>
  <c r="AI70"/>
  <c r="AH70"/>
  <c r="AG70"/>
  <c r="AF70"/>
  <c r="AE70"/>
  <c r="AD70"/>
  <c r="AC70"/>
  <c r="AB70"/>
  <c r="AA70"/>
  <c r="Z70"/>
  <c r="Y70"/>
  <c r="X70"/>
  <c r="W70"/>
  <c r="V70"/>
  <c r="U70"/>
  <c r="T70"/>
  <c r="S70"/>
  <c r="R70"/>
  <c r="Q70"/>
  <c r="P70"/>
  <c r="O70"/>
  <c r="K70"/>
  <c r="J70"/>
  <c r="I70"/>
  <c r="H70"/>
  <c r="G70"/>
  <c r="F70"/>
  <c r="E70"/>
  <c r="D70"/>
  <c r="C70"/>
  <c r="B70"/>
  <c r="A70"/>
  <c r="K69"/>
  <c r="J69"/>
  <c r="I69"/>
  <c r="H69"/>
  <c r="G69"/>
  <c r="F69"/>
  <c r="E69"/>
  <c r="D69"/>
  <c r="C69"/>
  <c r="B69"/>
  <c r="A69"/>
  <c r="K68"/>
  <c r="J68"/>
  <c r="I68"/>
  <c r="H68"/>
  <c r="G68"/>
  <c r="F68"/>
  <c r="E68"/>
  <c r="D68"/>
  <c r="C68"/>
  <c r="B68"/>
  <c r="A68"/>
  <c r="K67"/>
  <c r="J67"/>
  <c r="I67"/>
  <c r="H67"/>
  <c r="G67"/>
  <c r="F67"/>
  <c r="E67"/>
  <c r="D67"/>
  <c r="C67"/>
  <c r="B67"/>
  <c r="A67"/>
  <c r="K66"/>
  <c r="J66"/>
  <c r="I66"/>
  <c r="H66"/>
  <c r="G66"/>
  <c r="F66"/>
  <c r="E66"/>
  <c r="D66"/>
  <c r="C66"/>
  <c r="B66"/>
  <c r="A66"/>
  <c r="K65"/>
  <c r="J65"/>
  <c r="I65"/>
  <c r="H65"/>
  <c r="G65"/>
  <c r="F65"/>
  <c r="E65"/>
  <c r="D65"/>
  <c r="C65"/>
  <c r="B65"/>
  <c r="A65"/>
  <c r="K64"/>
  <c r="J64"/>
  <c r="I64"/>
  <c r="H64"/>
  <c r="G64"/>
  <c r="F64"/>
  <c r="E64"/>
  <c r="D64"/>
  <c r="C64"/>
  <c r="B64"/>
  <c r="A64"/>
  <c r="K63"/>
  <c r="J63"/>
  <c r="I63"/>
  <c r="H63"/>
  <c r="G63"/>
  <c r="F63"/>
  <c r="E63"/>
  <c r="D63"/>
  <c r="C63"/>
  <c r="B63"/>
  <c r="A63"/>
  <c r="K62"/>
  <c r="J62"/>
  <c r="I62"/>
  <c r="H62"/>
  <c r="G62"/>
  <c r="F62"/>
  <c r="E62"/>
  <c r="D62"/>
  <c r="C62"/>
  <c r="B62"/>
  <c r="A62"/>
  <c r="K61"/>
  <c r="J61"/>
  <c r="I61"/>
  <c r="H61"/>
  <c r="G61"/>
  <c r="F61"/>
  <c r="E61"/>
  <c r="D61"/>
  <c r="C61"/>
  <c r="B61"/>
  <c r="A61"/>
  <c r="K60"/>
  <c r="J60"/>
  <c r="I60"/>
  <c r="H60"/>
  <c r="G60"/>
  <c r="F60"/>
  <c r="E60"/>
  <c r="D60"/>
  <c r="C60"/>
  <c r="B60"/>
  <c r="A60"/>
  <c r="J59"/>
  <c r="I59"/>
  <c r="H59"/>
  <c r="G59"/>
  <c r="F59"/>
  <c r="E59"/>
  <c r="D59"/>
  <c r="C59"/>
  <c r="B59"/>
  <c r="A59"/>
  <c r="K58"/>
  <c r="J58"/>
  <c r="I58"/>
  <c r="H58"/>
  <c r="G58"/>
  <c r="F58"/>
  <c r="E58"/>
  <c r="D58"/>
  <c r="C58"/>
  <c r="B58"/>
  <c r="A58"/>
  <c r="K57"/>
  <c r="J57"/>
  <c r="I57"/>
  <c r="H57"/>
  <c r="G57"/>
  <c r="F57"/>
  <c r="E57"/>
  <c r="D57"/>
  <c r="C57"/>
  <c r="B57"/>
  <c r="A57"/>
  <c r="J56"/>
  <c r="I56"/>
  <c r="H56"/>
  <c r="G56"/>
  <c r="F56"/>
  <c r="E56"/>
  <c r="D56"/>
  <c r="C56"/>
  <c r="B56"/>
  <c r="A56"/>
  <c r="K55"/>
  <c r="J55"/>
  <c r="I55"/>
  <c r="H55"/>
  <c r="G55"/>
  <c r="F55"/>
  <c r="E55"/>
  <c r="D55"/>
  <c r="C55"/>
  <c r="B55"/>
  <c r="A55"/>
  <c r="K54"/>
  <c r="J54"/>
  <c r="I54"/>
  <c r="H54"/>
  <c r="G54"/>
  <c r="F54"/>
  <c r="E54"/>
  <c r="D54"/>
  <c r="C54"/>
  <c r="B54"/>
  <c r="A54"/>
  <c r="J53"/>
  <c r="I53"/>
  <c r="H53"/>
  <c r="G53"/>
  <c r="F53"/>
  <c r="E53"/>
  <c r="D53"/>
  <c r="C53"/>
  <c r="B53"/>
  <c r="A53"/>
  <c r="K52"/>
  <c r="J52"/>
  <c r="I52"/>
  <c r="H52"/>
  <c r="G52"/>
  <c r="F52"/>
  <c r="E52"/>
  <c r="D52"/>
  <c r="C52"/>
  <c r="B52"/>
  <c r="A52"/>
  <c r="J51"/>
  <c r="I51"/>
  <c r="H51"/>
  <c r="G51"/>
  <c r="F51"/>
  <c r="E51"/>
  <c r="D51"/>
  <c r="C51"/>
  <c r="B51"/>
  <c r="A51"/>
  <c r="K50"/>
  <c r="J50"/>
  <c r="I50"/>
  <c r="H50"/>
  <c r="G50"/>
  <c r="F50"/>
  <c r="E50"/>
  <c r="D50"/>
  <c r="C50"/>
  <c r="B50"/>
  <c r="A50"/>
  <c r="K49"/>
  <c r="J49"/>
  <c r="I49"/>
  <c r="H49"/>
  <c r="G49"/>
  <c r="F49"/>
  <c r="E49"/>
  <c r="D49"/>
  <c r="C49"/>
  <c r="B49"/>
  <c r="A49"/>
  <c r="K48"/>
  <c r="J48"/>
  <c r="I48"/>
  <c r="H48"/>
  <c r="G48"/>
  <c r="F48"/>
  <c r="E48"/>
  <c r="D48"/>
  <c r="C48"/>
  <c r="B48"/>
  <c r="A48"/>
  <c r="K47"/>
  <c r="J47"/>
  <c r="I47"/>
  <c r="E47"/>
  <c r="D47"/>
  <c r="C47"/>
  <c r="B47"/>
  <c r="A47"/>
  <c r="K46"/>
  <c r="J46"/>
  <c r="I46"/>
  <c r="H46"/>
  <c r="G46"/>
  <c r="F46"/>
  <c r="E46"/>
  <c r="D46"/>
  <c r="C46"/>
  <c r="B46"/>
  <c r="A46"/>
  <c r="K45"/>
  <c r="J45"/>
  <c r="I45"/>
  <c r="H45"/>
  <c r="G45"/>
  <c r="F45"/>
  <c r="E45"/>
  <c r="D45"/>
  <c r="C45"/>
  <c r="B45"/>
  <c r="A45"/>
  <c r="K44"/>
  <c r="J44"/>
  <c r="I44"/>
  <c r="H44"/>
  <c r="G44"/>
  <c r="F44"/>
  <c r="E44"/>
  <c r="D44"/>
  <c r="C44"/>
  <c r="B44"/>
  <c r="A44"/>
  <c r="K43"/>
  <c r="J43"/>
  <c r="I43"/>
  <c r="H43"/>
  <c r="G43"/>
  <c r="F43"/>
  <c r="E43"/>
  <c r="D43"/>
  <c r="C43"/>
  <c r="B43"/>
  <c r="A43"/>
  <c r="K42"/>
  <c r="J42"/>
  <c r="I42"/>
  <c r="H42"/>
  <c r="G42"/>
  <c r="F42"/>
  <c r="E42"/>
  <c r="D42"/>
  <c r="C42"/>
  <c r="B42"/>
  <c r="A42"/>
  <c r="K41"/>
  <c r="J41"/>
  <c r="I41"/>
  <c r="H41"/>
  <c r="G41"/>
  <c r="F41"/>
  <c r="E41"/>
  <c r="D41"/>
  <c r="C41"/>
  <c r="B41"/>
  <c r="A41"/>
  <c r="K40"/>
  <c r="J40"/>
  <c r="I40"/>
  <c r="H40"/>
  <c r="G40"/>
  <c r="F40"/>
  <c r="E40"/>
  <c r="D40"/>
  <c r="C40"/>
  <c r="B40"/>
  <c r="A40"/>
  <c r="K39"/>
  <c r="J39"/>
  <c r="I39"/>
  <c r="H39"/>
  <c r="G39"/>
  <c r="F39"/>
  <c r="E39"/>
  <c r="D39"/>
  <c r="C39"/>
  <c r="B39"/>
  <c r="A39"/>
  <c r="K38"/>
  <c r="J38"/>
  <c r="I38"/>
  <c r="H38"/>
  <c r="G38"/>
  <c r="F38"/>
  <c r="E38"/>
  <c r="D38"/>
  <c r="C38"/>
  <c r="B38"/>
  <c r="A38"/>
  <c r="K37"/>
  <c r="J37"/>
  <c r="I37"/>
  <c r="H37"/>
  <c r="G37"/>
  <c r="F37"/>
  <c r="E37"/>
  <c r="D37"/>
  <c r="C37"/>
  <c r="B37"/>
  <c r="A37"/>
  <c r="K36"/>
  <c r="J36"/>
  <c r="I36"/>
  <c r="H36"/>
  <c r="G36"/>
  <c r="F36"/>
  <c r="E36"/>
  <c r="D36"/>
  <c r="C36"/>
  <c r="B36"/>
  <c r="A36"/>
  <c r="K35"/>
  <c r="J35"/>
  <c r="I35"/>
  <c r="H35"/>
  <c r="G35"/>
  <c r="F35"/>
  <c r="E35"/>
  <c r="D35"/>
  <c r="C35"/>
  <c r="B35"/>
  <c r="A35"/>
  <c r="K34"/>
  <c r="J34"/>
  <c r="I34"/>
  <c r="H34"/>
  <c r="G34"/>
  <c r="F34"/>
  <c r="E34"/>
  <c r="D34"/>
  <c r="C34"/>
  <c r="B34"/>
  <c r="A34"/>
  <c r="K33"/>
  <c r="J33"/>
  <c r="I33"/>
  <c r="H33"/>
  <c r="G33"/>
  <c r="F33"/>
  <c r="E33"/>
  <c r="D33"/>
  <c r="C33"/>
  <c r="B33"/>
  <c r="A33"/>
  <c r="K32"/>
  <c r="J32"/>
  <c r="I32"/>
  <c r="H32"/>
  <c r="G32"/>
  <c r="F32"/>
  <c r="E32"/>
  <c r="D32"/>
  <c r="C32"/>
  <c r="B32"/>
  <c r="A32"/>
  <c r="K31"/>
  <c r="J31"/>
  <c r="I31"/>
  <c r="H31"/>
  <c r="G31"/>
  <c r="F31"/>
  <c r="E31"/>
  <c r="D31"/>
  <c r="C31"/>
  <c r="B31"/>
  <c r="A31"/>
  <c r="K30"/>
  <c r="J30"/>
  <c r="I30"/>
  <c r="H30"/>
  <c r="G30"/>
  <c r="F30"/>
  <c r="E30"/>
  <c r="D30"/>
  <c r="C30"/>
  <c r="B30"/>
  <c r="A30"/>
  <c r="K29"/>
  <c r="J29"/>
  <c r="I29"/>
  <c r="H29"/>
  <c r="G29"/>
  <c r="F29"/>
  <c r="E29"/>
  <c r="D29"/>
  <c r="C29"/>
  <c r="B29"/>
  <c r="A29"/>
  <c r="K28"/>
  <c r="J28"/>
  <c r="I28"/>
  <c r="H28"/>
  <c r="G28"/>
  <c r="F28"/>
  <c r="E28"/>
  <c r="D28"/>
  <c r="C28"/>
  <c r="B28"/>
  <c r="A28"/>
  <c r="K27"/>
  <c r="J27"/>
  <c r="I27"/>
  <c r="H27"/>
  <c r="G27"/>
  <c r="F27"/>
  <c r="E27"/>
  <c r="D27"/>
  <c r="C27"/>
  <c r="B27"/>
  <c r="A27"/>
  <c r="K26"/>
  <c r="J26"/>
  <c r="I26"/>
  <c r="E26"/>
  <c r="D26"/>
  <c r="C26"/>
  <c r="B26"/>
  <c r="A26"/>
  <c r="K25"/>
  <c r="J25"/>
  <c r="I25"/>
  <c r="H25"/>
  <c r="G25"/>
  <c r="F25"/>
  <c r="E25"/>
  <c r="D25"/>
  <c r="C25"/>
  <c r="B25"/>
  <c r="A25"/>
  <c r="K24"/>
  <c r="J24"/>
  <c r="I24"/>
  <c r="H24"/>
  <c r="G24"/>
  <c r="F24"/>
  <c r="E24"/>
  <c r="D24"/>
  <c r="C24"/>
  <c r="B24"/>
  <c r="A24"/>
  <c r="K23"/>
  <c r="J23"/>
  <c r="I23"/>
  <c r="H23"/>
  <c r="G23"/>
  <c r="F23"/>
  <c r="E23"/>
  <c r="D23"/>
  <c r="C23"/>
  <c r="B23"/>
  <c r="A23"/>
  <c r="K22"/>
  <c r="J22"/>
  <c r="I22"/>
  <c r="H22"/>
  <c r="G22"/>
  <c r="F22"/>
  <c r="E22"/>
  <c r="D22"/>
  <c r="C22"/>
  <c r="B22"/>
  <c r="A22"/>
  <c r="K21"/>
  <c r="J21"/>
  <c r="I21"/>
  <c r="H21"/>
  <c r="G21"/>
  <c r="F21"/>
  <c r="E21"/>
  <c r="D21"/>
  <c r="C21"/>
  <c r="B21"/>
  <c r="A21"/>
  <c r="K20"/>
  <c r="J20"/>
  <c r="I20"/>
  <c r="H20"/>
  <c r="G20"/>
  <c r="F20"/>
  <c r="E20"/>
  <c r="D20"/>
  <c r="C20"/>
  <c r="B20"/>
  <c r="A20"/>
  <c r="K19"/>
  <c r="J19"/>
  <c r="I19"/>
  <c r="H19"/>
  <c r="G19"/>
  <c r="F19"/>
  <c r="E19"/>
  <c r="D19"/>
  <c r="C19"/>
  <c r="B19"/>
  <c r="A19"/>
  <c r="K18"/>
  <c r="J18"/>
  <c r="I18"/>
  <c r="H18"/>
  <c r="G18"/>
  <c r="F18"/>
  <c r="E18"/>
  <c r="D18"/>
  <c r="C18"/>
  <c r="B18"/>
  <c r="A18"/>
  <c r="K17"/>
  <c r="J17"/>
  <c r="I17"/>
  <c r="H17"/>
  <c r="G17"/>
  <c r="F17"/>
  <c r="E17"/>
  <c r="D17"/>
  <c r="C17"/>
  <c r="B17"/>
  <c r="A17"/>
  <c r="K16"/>
  <c r="J16"/>
  <c r="I16"/>
  <c r="H16"/>
  <c r="G16"/>
  <c r="F16"/>
  <c r="E16"/>
  <c r="D16"/>
  <c r="C16"/>
  <c r="B16"/>
  <c r="A16"/>
  <c r="K15"/>
  <c r="J15"/>
  <c r="I15"/>
  <c r="H15"/>
  <c r="G15"/>
  <c r="F15"/>
  <c r="E15"/>
  <c r="D15"/>
  <c r="C15"/>
  <c r="B15"/>
  <c r="A15"/>
  <c r="K14"/>
  <c r="J14"/>
  <c r="I14"/>
  <c r="H14"/>
  <c r="G14"/>
  <c r="F14"/>
  <c r="E14"/>
  <c r="D14"/>
  <c r="C14"/>
  <c r="B14"/>
  <c r="A14"/>
  <c r="K13"/>
  <c r="J13"/>
  <c r="I13"/>
  <c r="H13"/>
  <c r="G13"/>
  <c r="F13"/>
  <c r="E13"/>
  <c r="D13"/>
  <c r="C13"/>
  <c r="B13"/>
  <c r="A13"/>
  <c r="K12"/>
  <c r="J12"/>
  <c r="I12"/>
  <c r="H12"/>
  <c r="G12"/>
  <c r="F12"/>
  <c r="E12"/>
  <c r="D12"/>
  <c r="C12"/>
  <c r="B12"/>
  <c r="A12"/>
  <c r="K11"/>
  <c r="J11"/>
  <c r="I11"/>
  <c r="H11"/>
  <c r="G11"/>
  <c r="F11"/>
  <c r="E11"/>
  <c r="D11"/>
  <c r="C11"/>
  <c r="B11"/>
  <c r="A11"/>
  <c r="K10"/>
  <c r="J10"/>
  <c r="I10"/>
  <c r="H10"/>
  <c r="G10"/>
  <c r="F10"/>
  <c r="E10"/>
  <c r="D10"/>
  <c r="C10"/>
  <c r="B10"/>
  <c r="A10"/>
  <c r="K9"/>
  <c r="J9"/>
  <c r="I9"/>
  <c r="H9"/>
  <c r="G9"/>
  <c r="F9"/>
  <c r="E9"/>
  <c r="D9"/>
  <c r="C9"/>
  <c r="B9"/>
  <c r="A9"/>
  <c r="K8"/>
  <c r="J8"/>
  <c r="I8"/>
  <c r="H8"/>
  <c r="G8"/>
  <c r="F8"/>
  <c r="E8"/>
  <c r="D8"/>
  <c r="C8"/>
  <c r="B8"/>
  <c r="A8"/>
  <c r="K7"/>
  <c r="J7"/>
  <c r="I7"/>
  <c r="H7"/>
  <c r="G7"/>
  <c r="F7"/>
  <c r="E7"/>
  <c r="D7"/>
  <c r="C7"/>
  <c r="B7"/>
  <c r="A7"/>
  <c r="K6"/>
  <c r="J6"/>
  <c r="I6"/>
  <c r="H6"/>
  <c r="G6"/>
  <c r="F6"/>
  <c r="E6"/>
  <c r="D6"/>
  <c r="C6"/>
  <c r="B6"/>
  <c r="A6"/>
  <c r="K5"/>
  <c r="J5"/>
  <c r="I5"/>
  <c r="E5"/>
  <c r="D5"/>
  <c r="C5"/>
  <c r="B5"/>
  <c r="A5"/>
  <c r="AJ4"/>
  <c r="AI4"/>
  <c r="AH4"/>
  <c r="AG4"/>
  <c r="AF4"/>
  <c r="AE4"/>
  <c r="AD4"/>
  <c r="AC4"/>
  <c r="AB4"/>
  <c r="AA4"/>
  <c r="Z4"/>
  <c r="Y4"/>
  <c r="X4"/>
  <c r="W4"/>
  <c r="V4"/>
  <c r="U4"/>
  <c r="T4"/>
  <c r="S4"/>
  <c r="R4"/>
  <c r="Q4"/>
  <c r="P4"/>
  <c r="O4"/>
  <c r="N4"/>
  <c r="M4"/>
  <c r="L4"/>
  <c r="K4"/>
  <c r="J4"/>
  <c r="I4"/>
  <c r="H4"/>
  <c r="G4"/>
  <c r="F4"/>
  <c r="E4"/>
  <c r="D4"/>
  <c r="C4"/>
  <c r="B4"/>
  <c r="A4"/>
  <c r="AJ3"/>
  <c r="AI3"/>
  <c r="AH3"/>
  <c r="AG3"/>
  <c r="AF3"/>
  <c r="AE3"/>
  <c r="AD3"/>
  <c r="AC3"/>
  <c r="AB3"/>
  <c r="AA3"/>
  <c r="Z3"/>
  <c r="Y3"/>
  <c r="X3"/>
  <c r="W3"/>
  <c r="V3"/>
  <c r="U3"/>
  <c r="T3"/>
  <c r="S3"/>
  <c r="R3"/>
  <c r="Q3"/>
  <c r="P3"/>
  <c r="O3"/>
  <c r="N3"/>
  <c r="M3"/>
  <c r="L3"/>
  <c r="K3"/>
  <c r="J3"/>
  <c r="I3"/>
  <c r="H3"/>
  <c r="G3"/>
  <c r="F3"/>
  <c r="E3"/>
  <c r="D3"/>
  <c r="C3"/>
  <c r="B3"/>
  <c r="A3"/>
  <c r="AJ2"/>
  <c r="AI2"/>
  <c r="AH2"/>
  <c r="AG2"/>
  <c r="AF2"/>
  <c r="AE2"/>
  <c r="AD2"/>
  <c r="AC2"/>
  <c r="AB2"/>
  <c r="AA2"/>
  <c r="Z2"/>
  <c r="Y2"/>
  <c r="X2"/>
  <c r="W2"/>
  <c r="V2"/>
  <c r="U2"/>
  <c r="T2"/>
  <c r="S2"/>
  <c r="R2"/>
  <c r="Q2"/>
  <c r="P2"/>
  <c r="O2"/>
  <c r="N2"/>
  <c r="M2"/>
  <c r="L2"/>
  <c r="K2"/>
  <c r="J2"/>
  <c r="I2"/>
  <c r="H2"/>
  <c r="G2"/>
  <c r="F2"/>
  <c r="E2"/>
  <c r="D2"/>
  <c r="C2"/>
  <c r="B2"/>
  <c r="A2"/>
</calcChain>
</file>

<file path=xl/comments1.xml><?xml version="1.0" encoding="utf-8"?>
<comments xmlns="http://schemas.openxmlformats.org/spreadsheetml/2006/main">
  <authors>
    <author>Michael Petrascheck</author>
  </authors>
  <commentList>
    <comment ref="F113" authorId="0">
      <text>
        <r>
          <rPr>
            <b/>
            <sz val="9"/>
            <color indexed="81"/>
            <rFont val="Tahoma"/>
            <family val="2"/>
          </rPr>
          <t>Michael Petrascheck:</t>
        </r>
        <r>
          <rPr>
            <sz val="9"/>
            <color indexed="81"/>
            <rFont val="Tahoma"/>
            <family val="2"/>
          </rPr>
          <t xml:space="preserve">
OP50 in culture lyze over time and disapear even without worms. For each condition there is a specific correction factor that is further substracted from dO600 before it is devided by X0</t>
        </r>
      </text>
    </comment>
  </commentList>
</comments>
</file>

<file path=xl/sharedStrings.xml><?xml version="1.0" encoding="utf-8"?>
<sst xmlns="http://schemas.openxmlformats.org/spreadsheetml/2006/main" count="367" uniqueCount="176">
  <si>
    <t>correction factor #1</t>
    <phoneticPr fontId="34" type="noConversion"/>
  </si>
  <si>
    <t>correction factor #2</t>
    <phoneticPr fontId="34" type="noConversion"/>
  </si>
  <si>
    <t>Raw correction factors</t>
    <phoneticPr fontId="34" type="noConversion"/>
  </si>
  <si>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</si>
  <si>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</si>
  <si>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</si>
  <si>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</si>
  <si>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</si>
  <si>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</si>
  <si>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</si>
  <si>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</si>
  <si>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</si>
  <si>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</si>
  <si>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</si>
  <si>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</si>
  <si>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</si>
  <si>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</si>
  <si>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</si>
  <si>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</si>
  <si>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</si>
  <si>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</si>
  <si>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</si>
  <si>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</si>
  <si>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</si>
  <si>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</si>
  <si>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</si>
  <si>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</si>
  <si>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</si>
  <si>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</si>
  <si>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</si>
  <si>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</si>
  <si>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</si>
  <si>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</si>
  <si>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</si>
  <si>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</si>
  <si>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</si>
  <si>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</si>
  <si>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</si>
  <si>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</si>
  <si>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</si>
  <si>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</si>
  <si>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</si>
  <si>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</si>
  <si>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</si>
  <si>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</si>
  <si>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</si>
  <si>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</si>
  <si>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</si>
  <si>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</si>
  <si>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</si>
  <si>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</si>
  <si>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</si>
  <si>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</si>
  <si>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</si>
  <si>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</si>
  <si>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</si>
  <si>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XO &gt; 2</t>
    <phoneticPr fontId="34" type="noConversion"/>
  </si>
  <si>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</si>
  <si>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</si>
  <si>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</si>
  <si>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</si>
  <si>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</si>
  <si>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</si>
  <si>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</si>
  <si>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</si>
  <si>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</si>
  <si>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</si>
  <si>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</si>
  <si>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</si>
  <si>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</si>
  <si>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</si>
  <si>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</si>
  <si>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</si>
  <si>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</si>
  <si>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</si>
  <si>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</si>
  <si>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</si>
  <si>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</si>
  <si>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</si>
  <si>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</si>
  <si>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</si>
  <si>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</si>
  <si>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</si>
  <si>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</si>
  <si>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</si>
  <si>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</si>
  <si>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</si>
  <si>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</si>
  <si>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</si>
  <si>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</si>
  <si>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</si>
  <si>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</si>
  <si>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</si>
  <si>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</si>
  <si>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</si>
  <si>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</si>
  <si>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</si>
  <si>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Drug</t>
  </si>
  <si>
    <t>conc</t>
  </si>
  <si>
    <t>strain</t>
  </si>
  <si>
    <t>set</t>
  </si>
  <si>
    <t>plate</t>
  </si>
  <si>
    <t>row</t>
  </si>
  <si>
    <t>col</t>
  </si>
  <si>
    <t>X0</t>
  </si>
  <si>
    <t>A</t>
  </si>
  <si>
    <t>B</t>
  </si>
  <si>
    <t>C</t>
  </si>
  <si>
    <t>Mianserin</t>
    <phoneticPr fontId="34" type="noConversion"/>
  </si>
  <si>
    <t>RB660</t>
    <phoneticPr fontId="34" type="noConversion"/>
  </si>
  <si>
    <t>RB660</t>
    <phoneticPr fontId="34" type="noConversion"/>
  </si>
  <si>
    <t>water</t>
    <phoneticPr fontId="34" type="noConversion"/>
  </si>
  <si>
    <t>RB660</t>
    <phoneticPr fontId="34" type="noConversion"/>
  </si>
  <si>
    <t>Mianserin</t>
    <phoneticPr fontId="34" type="noConversion"/>
  </si>
  <si>
    <t>RB660</t>
    <phoneticPr fontId="34" type="noConversion"/>
  </si>
  <si>
    <t>RB660</t>
    <phoneticPr fontId="34" type="noConversion"/>
  </si>
  <si>
    <t>Mianserin</t>
    <phoneticPr fontId="34" type="noConversion"/>
  </si>
  <si>
    <t>D</t>
  </si>
  <si>
    <t>E</t>
  </si>
  <si>
    <t>F</t>
  </si>
  <si>
    <t>G</t>
  </si>
  <si>
    <t>H</t>
  </si>
  <si>
    <t>day 0</t>
  </si>
  <si>
    <t>A1</t>
  </si>
  <si>
    <t>B1</t>
  </si>
  <si>
    <t>C1</t>
  </si>
  <si>
    <t>add</t>
  </si>
  <si>
    <t>date</t>
  </si>
  <si>
    <t>no_worms</t>
  </si>
  <si>
    <t>white OD600</t>
  </si>
  <si>
    <t>red fluorescence</t>
  </si>
  <si>
    <t>well</t>
  </si>
  <si>
    <t>N0</t>
  </si>
  <si>
    <t>sd</t>
  </si>
  <si>
    <t>OD600 measured</t>
  </si>
  <si>
    <t xml:space="preserve">day </t>
  </si>
  <si>
    <t>dOD600/X0</t>
  </si>
  <si>
    <t>10mg</t>
  </si>
  <si>
    <t>7mg</t>
  </si>
  <si>
    <t>4mg</t>
  </si>
  <si>
    <t>0mg</t>
  </si>
  <si>
    <t>time</t>
  </si>
  <si>
    <t>summary</t>
  </si>
  <si>
    <t>average</t>
  </si>
  <si>
    <t>summary for graphs</t>
  </si>
  <si>
    <t>reference</t>
  </si>
  <si>
    <t>group summaries</t>
  </si>
  <si>
    <t>rearrangement to make graphs</t>
  </si>
  <si>
    <t>dOD600 values measured for each well</t>
  </si>
  <si>
    <t>dOD600/X0 values calculated for each worm</t>
  </si>
  <si>
    <t>TTESTs</t>
  </si>
  <si>
    <t>av</t>
  </si>
  <si>
    <t>TEST</t>
  </si>
  <si>
    <t>group</t>
  </si>
  <si>
    <t>#1</t>
  </si>
  <si>
    <t>#2</t>
  </si>
  <si>
    <t>#3</t>
  </si>
  <si>
    <t>#4</t>
  </si>
  <si>
    <t>#1 versus #2</t>
  </si>
  <si>
    <t>#1 versus #3</t>
  </si>
  <si>
    <t>#1 versus #4</t>
  </si>
  <si>
    <t>#3versus #4</t>
  </si>
  <si>
    <t>TTEST</t>
  </si>
  <si>
    <t>10mgml+drug</t>
  </si>
  <si>
    <t>This sheet takes compound specific OP50 lysis into account</t>
  </si>
  <si>
    <t>10mgml, selflysis</t>
  </si>
  <si>
    <t xml:space="preserve">analysis by column dOD600 </t>
  </si>
  <si>
    <t>drug</t>
  </si>
  <si>
    <t>N tot</t>
  </si>
  <si>
    <t>correction factor #1</t>
  </si>
  <si>
    <t>correction factor #2</t>
  </si>
  <si>
    <t>N2</t>
    <phoneticPr fontId="34" type="noConversion"/>
  </si>
  <si>
    <t>water</t>
    <phoneticPr fontId="34" type="noConversion"/>
  </si>
  <si>
    <t>Mianserin</t>
    <phoneticPr fontId="34" type="noConversion"/>
  </si>
  <si>
    <t>note: the OD600 per well has no correction factor for self lysis!</t>
  </si>
  <si>
    <t>Notes:</t>
    <phoneticPr fontId="34" type="noConversion"/>
  </si>
</sst>
</file>

<file path=xl/styles.xml><?xml version="1.0" encoding="utf-8"?>
<styleSheet xmlns="http://schemas.openxmlformats.org/spreadsheetml/2006/main">
  <numFmts count="3">
    <numFmt numFmtId="164" formatCode="m/d;@"/>
    <numFmt numFmtId="165" formatCode="0.0000"/>
    <numFmt numFmtId="166" formatCode="0.000"/>
  </numFmts>
  <fonts count="40">
    <font>
      <sz val="10"/>
      <name val="Arial"/>
    </font>
    <font>
      <sz val="8"/>
      <name val="Arial"/>
      <family val="2"/>
    </font>
    <font>
      <sz val="6"/>
      <name val="Arial"/>
      <family val="2"/>
    </font>
    <font>
      <b/>
      <sz val="10"/>
      <name val="Arial"/>
      <family val="2"/>
    </font>
    <font>
      <sz val="10"/>
      <name val="Arial"/>
    </font>
    <font>
      <i/>
      <sz val="8"/>
      <name val="Arial"/>
      <family val="2"/>
    </font>
    <font>
      <sz val="10"/>
      <name val="Arial"/>
    </font>
    <font>
      <sz val="10"/>
      <color indexed="9"/>
      <name val="Arial"/>
      <family val="2"/>
    </font>
    <font>
      <b/>
      <sz val="12"/>
      <color theme="6"/>
      <name val="Arial"/>
      <family val="2"/>
    </font>
    <font>
      <sz val="10"/>
      <color theme="6"/>
      <name val="Arial"/>
      <family val="2"/>
    </font>
    <font>
      <b/>
      <sz val="10"/>
      <color theme="6"/>
      <name val="Arial"/>
      <family val="2"/>
    </font>
    <font>
      <sz val="6"/>
      <color theme="6"/>
      <name val="Arial"/>
      <family val="2"/>
    </font>
    <font>
      <sz val="6"/>
      <color indexed="9"/>
      <name val="Arial"/>
      <family val="2"/>
    </font>
    <font>
      <sz val="6"/>
      <color theme="0" tint="-0.14999847407452621"/>
      <name val="Arial"/>
      <family val="2"/>
    </font>
    <font>
      <b/>
      <sz val="10"/>
      <color indexed="9"/>
      <name val="Arial"/>
      <family val="2"/>
    </font>
    <font>
      <sz val="10"/>
      <color indexed="9"/>
      <name val="Arial"/>
      <family val="2"/>
    </font>
    <font>
      <sz val="10"/>
      <color theme="3"/>
      <name val="Arial"/>
      <family val="2"/>
    </font>
    <font>
      <sz val="10"/>
      <color theme="5"/>
      <name val="Arial"/>
      <family val="2"/>
    </font>
    <font>
      <sz val="10"/>
      <color rgb="FF00B050"/>
      <name val="Arial"/>
      <family val="2"/>
    </font>
    <font>
      <sz val="10"/>
      <color theme="7"/>
      <name val="Arial"/>
      <family val="2"/>
    </font>
    <font>
      <b/>
      <sz val="6"/>
      <name val="Arial"/>
      <family val="2"/>
    </font>
    <font>
      <sz val="6"/>
      <color indexed="9"/>
      <name val="Arial"/>
      <family val="2"/>
    </font>
    <font>
      <sz val="10"/>
      <name val="Arial Narrow"/>
      <family val="2"/>
    </font>
    <font>
      <i/>
      <sz val="6"/>
      <color indexed="9"/>
      <name val="Arial"/>
      <family val="2"/>
    </font>
    <font>
      <b/>
      <sz val="8"/>
      <name val="Arial"/>
      <family val="2"/>
    </font>
    <font>
      <sz val="12"/>
      <name val="Arial"/>
      <family val="2"/>
    </font>
    <font>
      <b/>
      <i/>
      <sz val="8"/>
      <color indexed="9"/>
      <name val="Arial"/>
      <family val="2"/>
    </font>
    <font>
      <sz val="9"/>
      <color indexed="9"/>
      <name val="Arial"/>
      <family val="2"/>
    </font>
    <font>
      <b/>
      <i/>
      <sz val="10"/>
      <color indexed="9"/>
      <name val="Arial"/>
      <family val="2"/>
    </font>
    <font>
      <sz val="9"/>
      <color indexed="81"/>
      <name val="Tahoma"/>
      <family val="2"/>
    </font>
    <font>
      <b/>
      <sz val="9"/>
      <color indexed="81"/>
      <name val="Tahoma"/>
      <family val="2"/>
    </font>
    <font>
      <b/>
      <sz val="6"/>
      <color indexed="10"/>
      <name val="Arial"/>
      <family val="2"/>
    </font>
    <font>
      <i/>
      <sz val="8"/>
      <color indexed="10"/>
      <name val="Arial"/>
      <family val="2"/>
    </font>
    <font>
      <sz val="10"/>
      <color indexed="10"/>
      <name val="Arial"/>
      <family val="2"/>
    </font>
    <font>
      <sz val="8"/>
      <name val="Verdana"/>
    </font>
    <font>
      <sz val="10"/>
      <color indexed="21"/>
      <name val="Arial"/>
      <family val="2"/>
    </font>
    <font>
      <sz val="10"/>
      <color indexed="36"/>
      <name val="Arial"/>
      <family val="2"/>
    </font>
    <font>
      <sz val="10"/>
      <color indexed="56"/>
      <name val="Arial"/>
      <family val="2"/>
    </font>
    <font>
      <sz val="10"/>
      <color indexed="25"/>
      <name val="Arial"/>
      <family val="2"/>
    </font>
    <font>
      <sz val="10"/>
      <color indexed="16"/>
      <name val="Arial"/>
    </font>
  </fonts>
  <fills count="21">
    <fill>
      <patternFill patternType="none"/>
    </fill>
    <fill>
      <patternFill patternType="gray125"/>
    </fill>
    <fill>
      <patternFill patternType="solid">
        <fgColor indexed="55"/>
        <bgColor indexed="64"/>
      </patternFill>
    </fill>
    <fill>
      <patternFill patternType="solid">
        <fgColor indexed="8"/>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1"/>
        <bgColor indexed="64"/>
      </patternFill>
    </fill>
    <fill>
      <patternFill patternType="solid">
        <fgColor theme="5" tint="0.59999389629810485"/>
        <bgColor indexed="64"/>
      </patternFill>
    </fill>
    <fill>
      <patternFill patternType="solid">
        <fgColor theme="3"/>
        <bgColor indexed="64"/>
      </patternFill>
    </fill>
    <fill>
      <patternFill patternType="solid">
        <fgColor theme="0" tint="-0.14999847407452621"/>
        <bgColor indexed="64"/>
      </patternFill>
    </fill>
    <fill>
      <patternFill patternType="solid">
        <fgColor theme="5"/>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indexed="56"/>
        <bgColor indexed="64"/>
      </patternFill>
    </fill>
    <fill>
      <patternFill patternType="solid">
        <fgColor indexed="51"/>
        <bgColor indexed="64"/>
      </patternFill>
    </fill>
    <fill>
      <patternFill patternType="solid">
        <fgColor indexed="13"/>
        <bgColor indexed="64"/>
      </patternFill>
    </fill>
  </fills>
  <borders count="5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style="thin">
        <color indexed="64"/>
      </top>
      <bottom/>
      <diagonal/>
    </border>
    <border>
      <left style="thick">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medium">
        <color indexed="64"/>
      </left>
      <right style="thin">
        <color indexed="64"/>
      </right>
      <top/>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ck">
        <color indexed="64"/>
      </left>
      <right/>
      <top style="thin">
        <color indexed="64"/>
      </top>
      <bottom style="medium">
        <color indexed="64"/>
      </bottom>
      <diagonal/>
    </border>
    <border>
      <left/>
      <right/>
      <top/>
      <bottom style="double">
        <color indexed="64"/>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bottom style="double">
        <color indexed="64"/>
      </bottom>
      <diagonal/>
    </border>
    <border>
      <left style="medium">
        <color indexed="64"/>
      </left>
      <right style="thick">
        <color indexed="64"/>
      </right>
      <top/>
      <bottom/>
      <diagonal/>
    </border>
    <border>
      <left style="thin">
        <color indexed="64"/>
      </left>
      <right style="thick">
        <color indexed="64"/>
      </right>
      <top/>
      <bottom/>
      <diagonal/>
    </border>
    <border>
      <left style="thin">
        <color indexed="64"/>
      </left>
      <right style="thick">
        <color indexed="64"/>
      </right>
      <top style="thin">
        <color indexed="64"/>
      </top>
      <bottom style="double">
        <color indexed="64"/>
      </bottom>
      <diagonal/>
    </border>
  </borders>
  <cellStyleXfs count="1">
    <xf numFmtId="0" fontId="0" fillId="0" borderId="0"/>
  </cellStyleXfs>
  <cellXfs count="202">
    <xf numFmtId="0" fontId="0" fillId="0" borderId="0" xfId="0"/>
    <xf numFmtId="0" fontId="0" fillId="0" borderId="0" xfId="0" applyBorder="1"/>
    <xf numFmtId="0" fontId="2" fillId="0" borderId="0" xfId="0" applyFont="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15" xfId="0" applyBorder="1"/>
    <xf numFmtId="0" fontId="0" fillId="0" borderId="16" xfId="0" applyBorder="1" applyAlignment="1">
      <alignment textRotation="90"/>
    </xf>
    <xf numFmtId="1" fontId="2" fillId="2" borderId="19" xfId="0" applyNumberFormat="1" applyFont="1" applyFill="1" applyBorder="1"/>
    <xf numFmtId="0" fontId="3" fillId="0" borderId="20" xfId="0" applyFont="1" applyBorder="1"/>
    <xf numFmtId="0" fontId="3" fillId="0" borderId="0" xfId="0" applyFont="1" applyFill="1" applyBorder="1"/>
    <xf numFmtId="0" fontId="5" fillId="0" borderId="0" xfId="0" applyFont="1"/>
    <xf numFmtId="1" fontId="4" fillId="0" borderId="0" xfId="0" applyNumberFormat="1" applyFont="1"/>
    <xf numFmtId="0" fontId="0" fillId="0" borderId="26" xfId="0" applyBorder="1"/>
    <xf numFmtId="0" fontId="6" fillId="0" borderId="26" xfId="0" applyFont="1" applyBorder="1"/>
    <xf numFmtId="1" fontId="0" fillId="0" borderId="18" xfId="0" applyNumberFormat="1" applyBorder="1"/>
    <xf numFmtId="0" fontId="8" fillId="0" borderId="0" xfId="0" applyFont="1"/>
    <xf numFmtId="0" fontId="10" fillId="0" borderId="21" xfId="0" applyFont="1" applyBorder="1"/>
    <xf numFmtId="0" fontId="9" fillId="0" borderId="15" xfId="0" applyFont="1" applyBorder="1"/>
    <xf numFmtId="0" fontId="10" fillId="3" borderId="21" xfId="0" applyFont="1" applyFill="1" applyBorder="1"/>
    <xf numFmtId="164" fontId="11" fillId="3" borderId="23" xfId="0" applyNumberFormat="1" applyFont="1" applyFill="1" applyBorder="1"/>
    <xf numFmtId="1" fontId="4" fillId="0" borderId="22" xfId="0" applyNumberFormat="1" applyFont="1" applyFill="1" applyBorder="1"/>
    <xf numFmtId="1" fontId="0" fillId="0" borderId="30" xfId="0" applyNumberFormat="1" applyBorder="1"/>
    <xf numFmtId="0" fontId="5" fillId="0" borderId="4" xfId="0" applyFont="1" applyFill="1" applyBorder="1"/>
    <xf numFmtId="0" fontId="5" fillId="0" borderId="30" xfId="0" applyFont="1" applyFill="1" applyBorder="1"/>
    <xf numFmtId="0" fontId="5" fillId="0" borderId="18" xfId="0" applyFont="1" applyFill="1" applyBorder="1"/>
    <xf numFmtId="1" fontId="4" fillId="0" borderId="1" xfId="0" applyNumberFormat="1" applyFont="1" applyFill="1" applyBorder="1"/>
    <xf numFmtId="1" fontId="4" fillId="0" borderId="26" xfId="0" applyNumberFormat="1" applyFont="1" applyFill="1" applyBorder="1"/>
    <xf numFmtId="1" fontId="4" fillId="0" borderId="30" xfId="0" applyNumberFormat="1" applyFont="1" applyFill="1" applyBorder="1"/>
    <xf numFmtId="1" fontId="4" fillId="0" borderId="31" xfId="0" applyNumberFormat="1" applyFont="1" applyFill="1" applyBorder="1"/>
    <xf numFmtId="16" fontId="9" fillId="3" borderId="22" xfId="0" applyNumberFormat="1" applyFont="1" applyFill="1" applyBorder="1"/>
    <xf numFmtId="0" fontId="3" fillId="0" borderId="32" xfId="0" applyFont="1" applyBorder="1"/>
    <xf numFmtId="0" fontId="3" fillId="0" borderId="27" xfId="0" applyFont="1" applyBorder="1"/>
    <xf numFmtId="0" fontId="3" fillId="0" borderId="33" xfId="0" applyFont="1" applyBorder="1"/>
    <xf numFmtId="0" fontId="3" fillId="0" borderId="27" xfId="0" applyFont="1" applyFill="1" applyBorder="1"/>
    <xf numFmtId="0" fontId="3" fillId="0" borderId="34" xfId="0" applyFont="1" applyBorder="1"/>
    <xf numFmtId="0" fontId="3" fillId="0" borderId="35" xfId="0" applyFont="1" applyBorder="1"/>
    <xf numFmtId="0" fontId="5" fillId="4" borderId="22" xfId="0" applyFont="1" applyFill="1" applyBorder="1"/>
    <xf numFmtId="0" fontId="0" fillId="4" borderId="2" xfId="0" applyFill="1" applyBorder="1"/>
    <xf numFmtId="0" fontId="5" fillId="5" borderId="22" xfId="0" applyFont="1" applyFill="1" applyBorder="1"/>
    <xf numFmtId="0" fontId="0" fillId="5" borderId="29" xfId="0" applyFill="1" applyBorder="1"/>
    <xf numFmtId="0" fontId="2" fillId="0" borderId="0" xfId="0" applyFont="1"/>
    <xf numFmtId="0" fontId="2" fillId="0" borderId="0" xfId="0" applyFont="1" applyFill="1" applyBorder="1"/>
    <xf numFmtId="0" fontId="2" fillId="0" borderId="7" xfId="0" applyFont="1" applyBorder="1"/>
    <xf numFmtId="0" fontId="2" fillId="0" borderId="7" xfId="0" applyFont="1" applyFill="1" applyBorder="1"/>
    <xf numFmtId="0" fontId="13" fillId="0" borderId="7" xfId="0" applyFont="1" applyFill="1" applyBorder="1"/>
    <xf numFmtId="0" fontId="2" fillId="0" borderId="11" xfId="0" applyFont="1" applyFill="1" applyBorder="1"/>
    <xf numFmtId="0" fontId="2" fillId="0" borderId="28" xfId="0" applyFont="1" applyFill="1" applyBorder="1"/>
    <xf numFmtId="0" fontId="2" fillId="0" borderId="12" xfId="0" applyFont="1" applyFill="1" applyBorder="1"/>
    <xf numFmtId="0" fontId="2" fillId="0" borderId="13" xfId="0" applyFont="1" applyFill="1" applyBorder="1"/>
    <xf numFmtId="0" fontId="2" fillId="0" borderId="14" xfId="0" applyFont="1" applyFill="1" applyBorder="1"/>
    <xf numFmtId="0" fontId="12" fillId="0" borderId="0" xfId="0" applyFont="1" applyFill="1"/>
    <xf numFmtId="0" fontId="2" fillId="0" borderId="0" xfId="0" applyFont="1" applyFill="1"/>
    <xf numFmtId="0" fontId="14" fillId="6" borderId="21" xfId="0" applyFont="1" applyFill="1" applyBorder="1"/>
    <xf numFmtId="0" fontId="7" fillId="6" borderId="15" xfId="0" applyFont="1" applyFill="1" applyBorder="1"/>
    <xf numFmtId="0" fontId="14" fillId="6" borderId="20" xfId="0" applyFont="1" applyFill="1" applyBorder="1"/>
    <xf numFmtId="0" fontId="14" fillId="6" borderId="0" xfId="0" applyFont="1" applyFill="1" applyBorder="1"/>
    <xf numFmtId="0" fontId="4" fillId="0" borderId="17" xfId="0" applyFont="1" applyBorder="1" applyAlignment="1">
      <alignment textRotation="90"/>
    </xf>
    <xf numFmtId="0" fontId="4" fillId="0" borderId="24" xfId="0" applyFont="1" applyBorder="1"/>
    <xf numFmtId="0" fontId="4" fillId="0" borderId="26" xfId="0" applyFont="1" applyBorder="1"/>
    <xf numFmtId="0" fontId="15" fillId="0" borderId="0" xfId="0" applyFont="1" applyFill="1"/>
    <xf numFmtId="0" fontId="0" fillId="0" borderId="0" xfId="0" applyFill="1"/>
    <xf numFmtId="1" fontId="4" fillId="0" borderId="0" xfId="0" applyNumberFormat="1" applyFont="1" applyFill="1"/>
    <xf numFmtId="1" fontId="0" fillId="0" borderId="0" xfId="0" applyNumberFormat="1"/>
    <xf numFmtId="0" fontId="4" fillId="0" borderId="0" xfId="0" applyFont="1"/>
    <xf numFmtId="1" fontId="16" fillId="0" borderId="0" xfId="0" applyNumberFormat="1" applyFont="1" applyAlignment="1">
      <alignment horizontal="center"/>
    </xf>
    <xf numFmtId="1" fontId="17" fillId="0" borderId="0" xfId="0" applyNumberFormat="1" applyFont="1" applyAlignment="1">
      <alignment horizontal="center"/>
    </xf>
    <xf numFmtId="1" fontId="18" fillId="0" borderId="0" xfId="0" applyNumberFormat="1" applyFont="1" applyAlignment="1">
      <alignment horizontal="center"/>
    </xf>
    <xf numFmtId="1" fontId="19" fillId="0" borderId="0" xfId="0" applyNumberFormat="1" applyFont="1" applyAlignment="1">
      <alignment horizontal="center"/>
    </xf>
    <xf numFmtId="1" fontId="7" fillId="8" borderId="0" xfId="0" applyNumberFormat="1" applyFont="1" applyFill="1"/>
    <xf numFmtId="0" fontId="2" fillId="0" borderId="0" xfId="0" applyFont="1" applyBorder="1" applyAlignment="1">
      <alignment textRotation="90"/>
    </xf>
    <xf numFmtId="0" fontId="2" fillId="0" borderId="0" xfId="0" applyFont="1" applyFill="1" applyBorder="1" applyAlignment="1">
      <alignment textRotation="90"/>
    </xf>
    <xf numFmtId="1" fontId="4" fillId="0" borderId="0" xfId="0" applyNumberFormat="1" applyFont="1" applyFill="1" applyBorder="1"/>
    <xf numFmtId="1" fontId="0" fillId="0" borderId="0" xfId="0" applyNumberFormat="1" applyBorder="1"/>
    <xf numFmtId="0" fontId="5" fillId="0" borderId="0" xfId="0" applyFont="1" applyFill="1" applyBorder="1"/>
    <xf numFmtId="0" fontId="6" fillId="0" borderId="0" xfId="0" applyFont="1" applyBorder="1"/>
    <xf numFmtId="164" fontId="11" fillId="9" borderId="0" xfId="0" applyNumberFormat="1" applyFont="1" applyFill="1" applyBorder="1"/>
    <xf numFmtId="1" fontId="2" fillId="9" borderId="19" xfId="0" applyNumberFormat="1" applyFont="1" applyFill="1" applyBorder="1"/>
    <xf numFmtId="0" fontId="12" fillId="11" borderId="0" xfId="0" applyFont="1" applyFill="1" applyBorder="1"/>
    <xf numFmtId="0" fontId="0" fillId="0" borderId="0" xfId="0" applyFill="1" applyBorder="1"/>
    <xf numFmtId="1" fontId="0" fillId="0" borderId="0" xfId="0" applyNumberFormat="1" applyFill="1" applyBorder="1"/>
    <xf numFmtId="0" fontId="20" fillId="0" borderId="0" xfId="0" applyFont="1" applyAlignment="1">
      <alignment textRotation="90"/>
    </xf>
    <xf numFmtId="0" fontId="2" fillId="0" borderId="4" xfId="0" applyFont="1" applyBorder="1"/>
    <xf numFmtId="1" fontId="2" fillId="0" borderId="24" xfId="0" applyNumberFormat="1" applyFont="1" applyBorder="1"/>
    <xf numFmtId="0" fontId="12" fillId="9" borderId="24" xfId="0" applyFont="1" applyFill="1" applyBorder="1"/>
    <xf numFmtId="0" fontId="2" fillId="0" borderId="24" xfId="0" applyFont="1" applyFill="1" applyBorder="1"/>
    <xf numFmtId="0" fontId="3" fillId="0" borderId="38" xfId="0" applyFont="1" applyBorder="1"/>
    <xf numFmtId="0" fontId="3" fillId="0" borderId="41" xfId="0" applyFont="1" applyFill="1" applyBorder="1"/>
    <xf numFmtId="0" fontId="6" fillId="0" borderId="20" xfId="0" applyFont="1" applyBorder="1"/>
    <xf numFmtId="0" fontId="6" fillId="0" borderId="20" xfId="0" applyFont="1" applyFill="1" applyBorder="1"/>
    <xf numFmtId="0" fontId="3" fillId="0" borderId="42" xfId="0" applyFont="1" applyFill="1" applyBorder="1"/>
    <xf numFmtId="1" fontId="14" fillId="8" borderId="39" xfId="0" applyNumberFormat="1" applyFont="1" applyFill="1" applyBorder="1" applyAlignment="1">
      <alignment horizontal="center"/>
    </xf>
    <xf numFmtId="1" fontId="14" fillId="8" borderId="16" xfId="0" applyNumberFormat="1" applyFont="1" applyFill="1" applyBorder="1" applyAlignment="1">
      <alignment horizontal="center"/>
    </xf>
    <xf numFmtId="0" fontId="0" fillId="12" borderId="0" xfId="0" applyFill="1" applyBorder="1"/>
    <xf numFmtId="1" fontId="4" fillId="12" borderId="0" xfId="0" applyNumberFormat="1" applyFont="1" applyFill="1" applyBorder="1"/>
    <xf numFmtId="0" fontId="6" fillId="12" borderId="0" xfId="0" applyFont="1" applyFill="1" applyBorder="1"/>
    <xf numFmtId="0" fontId="3" fillId="12" borderId="43" xfId="0" applyFont="1" applyFill="1" applyBorder="1"/>
    <xf numFmtId="1" fontId="14" fillId="12" borderId="16" xfId="0" applyNumberFormat="1" applyFont="1" applyFill="1" applyBorder="1" applyAlignment="1">
      <alignment horizontal="center"/>
    </xf>
    <xf numFmtId="0" fontId="2" fillId="12" borderId="0" xfId="0" applyFont="1" applyFill="1" applyBorder="1"/>
    <xf numFmtId="0" fontId="3" fillId="12" borderId="37" xfId="0" applyFont="1" applyFill="1" applyBorder="1"/>
    <xf numFmtId="0" fontId="2" fillId="9" borderId="25" xfId="0" applyFont="1" applyFill="1" applyBorder="1"/>
    <xf numFmtId="0" fontId="2" fillId="9" borderId="44" xfId="0" applyFont="1" applyFill="1" applyBorder="1"/>
    <xf numFmtId="0" fontId="3" fillId="0" borderId="0" xfId="0" applyFont="1"/>
    <xf numFmtId="1" fontId="7" fillId="10" borderId="0" xfId="0" applyNumberFormat="1" applyFont="1" applyFill="1"/>
    <xf numFmtId="1" fontId="7" fillId="11" borderId="0" xfId="0" applyNumberFormat="1" applyFont="1" applyFill="1"/>
    <xf numFmtId="2" fontId="0" fillId="0" borderId="0" xfId="0" applyNumberFormat="1"/>
    <xf numFmtId="2" fontId="4" fillId="0" borderId="0" xfId="0" applyNumberFormat="1" applyFont="1" applyFill="1"/>
    <xf numFmtId="166" fontId="21" fillId="13" borderId="0" xfId="0" applyNumberFormat="1" applyFont="1" applyFill="1"/>
    <xf numFmtId="165" fontId="21" fillId="13" borderId="0" xfId="0" applyNumberFormat="1" applyFont="1" applyFill="1"/>
    <xf numFmtId="2" fontId="0" fillId="12" borderId="0" xfId="0" applyNumberFormat="1" applyFill="1"/>
    <xf numFmtId="2" fontId="4" fillId="12" borderId="0" xfId="0" applyNumberFormat="1" applyFont="1" applyFill="1"/>
    <xf numFmtId="165" fontId="21" fillId="12" borderId="0" xfId="0" applyNumberFormat="1" applyFont="1" applyFill="1"/>
    <xf numFmtId="166" fontId="21" fillId="0" borderId="0" xfId="0" applyNumberFormat="1" applyFont="1" applyFill="1"/>
    <xf numFmtId="165" fontId="21" fillId="0" borderId="0" xfId="0" applyNumberFormat="1" applyFont="1" applyFill="1"/>
    <xf numFmtId="2" fontId="21" fillId="0" borderId="0" xfId="0" applyNumberFormat="1" applyFont="1" applyFill="1"/>
    <xf numFmtId="2" fontId="7" fillId="0" borderId="0" xfId="0" applyNumberFormat="1" applyFont="1" applyFill="1"/>
    <xf numFmtId="1" fontId="7" fillId="12" borderId="0" xfId="0" applyNumberFormat="1" applyFont="1" applyFill="1" applyBorder="1" applyAlignment="1">
      <alignment horizontal="center"/>
    </xf>
    <xf numFmtId="165" fontId="2" fillId="0" borderId="0" xfId="0" applyNumberFormat="1" applyFont="1" applyBorder="1"/>
    <xf numFmtId="1" fontId="4" fillId="12" borderId="0" xfId="0" applyNumberFormat="1" applyFont="1" applyFill="1"/>
    <xf numFmtId="166" fontId="21" fillId="11" borderId="0" xfId="0" applyNumberFormat="1" applyFont="1" applyFill="1"/>
    <xf numFmtId="0" fontId="21" fillId="8" borderId="0" xfId="0" applyFont="1" applyFill="1"/>
    <xf numFmtId="0" fontId="23" fillId="8" borderId="0" xfId="0" applyFont="1" applyFill="1" applyBorder="1"/>
    <xf numFmtId="0" fontId="21" fillId="8" borderId="0" xfId="0" applyFont="1" applyFill="1" applyBorder="1"/>
    <xf numFmtId="1" fontId="21" fillId="12" borderId="0" xfId="0" applyNumberFormat="1" applyFont="1" applyFill="1" applyBorder="1" applyAlignment="1">
      <alignment horizontal="center"/>
    </xf>
    <xf numFmtId="0" fontId="24" fillId="12" borderId="0" xfId="0" applyFont="1" applyFill="1" applyBorder="1"/>
    <xf numFmtId="0" fontId="2" fillId="0" borderId="45" xfId="0" applyFont="1" applyFill="1" applyBorder="1"/>
    <xf numFmtId="1" fontId="2" fillId="0" borderId="45" xfId="0" applyNumberFormat="1" applyFont="1" applyFill="1" applyBorder="1" applyAlignment="1">
      <alignment horizontal="center"/>
    </xf>
    <xf numFmtId="165" fontId="2" fillId="0" borderId="45" xfId="0" applyNumberFormat="1" applyFont="1" applyFill="1" applyBorder="1"/>
    <xf numFmtId="0" fontId="7" fillId="0" borderId="0" xfId="0" applyFont="1" applyFill="1" applyBorder="1" applyAlignment="1">
      <alignment horizontal="center" textRotation="90"/>
    </xf>
    <xf numFmtId="0" fontId="23" fillId="0" borderId="0" xfId="0" applyFont="1" applyFill="1" applyBorder="1"/>
    <xf numFmtId="0" fontId="21" fillId="0" borderId="0" xfId="0" applyFont="1" applyFill="1" applyBorder="1"/>
    <xf numFmtId="0" fontId="2" fillId="11" borderId="45" xfId="0" applyFont="1" applyFill="1" applyBorder="1"/>
    <xf numFmtId="0" fontId="12" fillId="11" borderId="45" xfId="0" applyFont="1" applyFill="1" applyBorder="1"/>
    <xf numFmtId="0" fontId="25" fillId="0" borderId="45" xfId="0" applyFont="1" applyFill="1" applyBorder="1"/>
    <xf numFmtId="0" fontId="25" fillId="11" borderId="45" xfId="0" applyFont="1" applyFill="1" applyBorder="1"/>
    <xf numFmtId="0" fontId="0" fillId="14" borderId="0" xfId="0" applyFill="1"/>
    <xf numFmtId="0" fontId="3" fillId="0" borderId="5" xfId="0" applyFont="1" applyBorder="1"/>
    <xf numFmtId="0" fontId="3" fillId="0" borderId="15" xfId="0" applyFont="1" applyBorder="1"/>
    <xf numFmtId="0" fontId="3" fillId="0" borderId="6" xfId="0" applyFont="1" applyBorder="1"/>
    <xf numFmtId="0" fontId="3" fillId="0" borderId="15" xfId="0" applyFont="1" applyFill="1" applyBorder="1"/>
    <xf numFmtId="0" fontId="3" fillId="0" borderId="25" xfId="0" applyFont="1" applyFill="1" applyBorder="1"/>
    <xf numFmtId="0" fontId="3" fillId="0" borderId="46" xfId="0" applyFont="1" applyFill="1" applyBorder="1"/>
    <xf numFmtId="0" fontId="14" fillId="8" borderId="38" xfId="0" applyFont="1" applyFill="1" applyBorder="1"/>
    <xf numFmtId="0" fontId="2" fillId="15" borderId="0" xfId="0" applyFont="1" applyFill="1" applyBorder="1"/>
    <xf numFmtId="0" fontId="2" fillId="16" borderId="0" xfId="0" applyFont="1" applyFill="1" applyBorder="1"/>
    <xf numFmtId="0" fontId="2" fillId="17" borderId="0" xfId="0" applyFont="1" applyFill="1" applyBorder="1"/>
    <xf numFmtId="0" fontId="2" fillId="7" borderId="47" xfId="0" applyFont="1" applyFill="1" applyBorder="1"/>
    <xf numFmtId="0" fontId="2" fillId="7" borderId="22" xfId="0" applyFont="1" applyFill="1" applyBorder="1"/>
    <xf numFmtId="0" fontId="2" fillId="7" borderId="36" xfId="0" applyFont="1" applyFill="1" applyBorder="1"/>
    <xf numFmtId="1" fontId="3" fillId="0" borderId="26" xfId="0" applyNumberFormat="1" applyFont="1" applyFill="1" applyBorder="1" applyAlignment="1">
      <alignment horizontal="center"/>
    </xf>
    <xf numFmtId="1" fontId="3" fillId="0" borderId="1" xfId="0" applyNumberFormat="1" applyFont="1" applyFill="1" applyBorder="1" applyAlignment="1">
      <alignment horizontal="center"/>
    </xf>
    <xf numFmtId="0" fontId="3" fillId="0" borderId="48" xfId="0" applyFont="1" applyFill="1" applyBorder="1"/>
    <xf numFmtId="165" fontId="12" fillId="11" borderId="0" xfId="0" applyNumberFormat="1" applyFont="1" applyFill="1" applyBorder="1"/>
    <xf numFmtId="165" fontId="2" fillId="0" borderId="45" xfId="0" applyNumberFormat="1" applyFont="1" applyBorder="1"/>
    <xf numFmtId="165" fontId="12" fillId="11" borderId="45" xfId="0" applyNumberFormat="1" applyFont="1" applyFill="1" applyBorder="1"/>
    <xf numFmtId="1" fontId="17" fillId="0" borderId="49" xfId="0" applyNumberFormat="1" applyFont="1" applyBorder="1" applyAlignment="1">
      <alignment horizontal="center"/>
    </xf>
    <xf numFmtId="1" fontId="14" fillId="8" borderId="49" xfId="0" applyNumberFormat="1" applyFont="1" applyFill="1" applyBorder="1" applyAlignment="1">
      <alignment horizontal="center"/>
    </xf>
    <xf numFmtId="0" fontId="3" fillId="0" borderId="9" xfId="0" applyFont="1" applyBorder="1"/>
    <xf numFmtId="0" fontId="3" fillId="0" borderId="50" xfId="0" applyFont="1" applyBorder="1"/>
    <xf numFmtId="0" fontId="3" fillId="0" borderId="10" xfId="0" applyFont="1" applyBorder="1"/>
    <xf numFmtId="0" fontId="3" fillId="0" borderId="50" xfId="0" applyFont="1" applyFill="1" applyBorder="1"/>
    <xf numFmtId="0" fontId="3" fillId="0" borderId="51" xfId="0" applyFont="1" applyBorder="1"/>
    <xf numFmtId="0" fontId="12" fillId="0" borderId="45" xfId="0" applyFont="1" applyFill="1" applyBorder="1"/>
    <xf numFmtId="0" fontId="12" fillId="0" borderId="0" xfId="0" applyFont="1" applyFill="1" applyBorder="1"/>
    <xf numFmtId="1" fontId="7" fillId="0" borderId="0" xfId="0" applyNumberFormat="1" applyFont="1" applyFill="1"/>
    <xf numFmtId="0" fontId="0" fillId="0" borderId="45" xfId="0" applyFill="1" applyBorder="1"/>
    <xf numFmtId="2" fontId="2" fillId="0" borderId="0" xfId="0" applyNumberFormat="1" applyFont="1" applyFill="1"/>
    <xf numFmtId="1" fontId="14" fillId="0" borderId="0" xfId="0" applyNumberFormat="1" applyFont="1" applyFill="1" applyBorder="1" applyAlignment="1">
      <alignment horizontal="center"/>
    </xf>
    <xf numFmtId="0" fontId="0" fillId="8" borderId="0" xfId="0" applyFill="1" applyBorder="1" applyAlignment="1">
      <alignment horizontal="center" textRotation="90"/>
    </xf>
    <xf numFmtId="0" fontId="26" fillId="8" borderId="0" xfId="0" applyFont="1" applyFill="1" applyBorder="1"/>
    <xf numFmtId="0" fontId="27" fillId="8" borderId="0" xfId="0" applyFont="1" applyFill="1" applyBorder="1"/>
    <xf numFmtId="1" fontId="27" fillId="8" borderId="0" xfId="0" applyNumberFormat="1" applyFont="1" applyFill="1" applyBorder="1"/>
    <xf numFmtId="0" fontId="28" fillId="8" borderId="0" xfId="0" applyFont="1" applyFill="1" applyBorder="1"/>
    <xf numFmtId="1" fontId="28" fillId="8" borderId="0" xfId="0" applyNumberFormat="1" applyFont="1" applyFill="1" applyBorder="1"/>
    <xf numFmtId="0" fontId="31" fillId="12" borderId="0" xfId="0" applyFont="1" applyFill="1" applyBorder="1"/>
    <xf numFmtId="0" fontId="32" fillId="0" borderId="0" xfId="0" applyFont="1" applyFill="1" applyBorder="1"/>
    <xf numFmtId="0" fontId="33" fillId="0" borderId="0" xfId="0" applyFont="1" applyAlignment="1">
      <alignment vertical="center"/>
    </xf>
    <xf numFmtId="1" fontId="2" fillId="17" borderId="0" xfId="0" applyNumberFormat="1" applyFont="1" applyFill="1" applyBorder="1"/>
    <xf numFmtId="1" fontId="2" fillId="15" borderId="0" xfId="0" applyNumberFormat="1" applyFont="1" applyFill="1" applyBorder="1"/>
    <xf numFmtId="1" fontId="2" fillId="16" borderId="0" xfId="0" applyNumberFormat="1" applyFont="1" applyFill="1" applyBorder="1"/>
    <xf numFmtId="1" fontId="2" fillId="7" borderId="36" xfId="0" applyNumberFormat="1" applyFont="1" applyFill="1" applyBorder="1"/>
    <xf numFmtId="1" fontId="0" fillId="20" borderId="0" xfId="0" applyNumberFormat="1" applyFill="1" applyBorder="1"/>
    <xf numFmtId="0" fontId="0" fillId="20" borderId="0" xfId="0" applyFill="1" applyBorder="1"/>
    <xf numFmtId="14" fontId="4" fillId="0" borderId="26" xfId="0" applyNumberFormat="1" applyFont="1" applyBorder="1"/>
    <xf numFmtId="1" fontId="35" fillId="0" borderId="0" xfId="0" applyNumberFormat="1" applyFont="1" applyAlignment="1">
      <alignment horizontal="center"/>
    </xf>
    <xf numFmtId="1" fontId="35" fillId="0" borderId="40" xfId="0" applyNumberFormat="1" applyFont="1" applyBorder="1" applyAlignment="1">
      <alignment horizontal="center"/>
    </xf>
    <xf numFmtId="1" fontId="36" fillId="0" borderId="0" xfId="0" applyNumberFormat="1" applyFont="1" applyAlignment="1">
      <alignment horizontal="center"/>
    </xf>
    <xf numFmtId="1" fontId="36" fillId="0" borderId="40" xfId="0" applyNumberFormat="1" applyFont="1" applyBorder="1" applyAlignment="1">
      <alignment horizontal="center"/>
    </xf>
    <xf numFmtId="1" fontId="37" fillId="0" borderId="0" xfId="0" applyNumberFormat="1" applyFont="1" applyAlignment="1">
      <alignment horizontal="center"/>
    </xf>
    <xf numFmtId="1" fontId="37" fillId="0" borderId="40" xfId="0" applyNumberFormat="1" applyFont="1" applyBorder="1" applyAlignment="1">
      <alignment horizontal="center"/>
    </xf>
    <xf numFmtId="1" fontId="38" fillId="0" borderId="0" xfId="0" applyNumberFormat="1" applyFont="1" applyAlignment="1">
      <alignment horizontal="center"/>
    </xf>
    <xf numFmtId="1" fontId="39" fillId="0" borderId="40" xfId="0" applyNumberFormat="1" applyFont="1" applyBorder="1" applyAlignment="1">
      <alignment horizontal="center"/>
    </xf>
    <xf numFmtId="1" fontId="38" fillId="0" borderId="16" xfId="0" applyNumberFormat="1" applyFont="1" applyBorder="1" applyAlignment="1">
      <alignment horizontal="center"/>
    </xf>
    <xf numFmtId="1" fontId="39" fillId="0" borderId="39" xfId="0" applyNumberFormat="1" applyFont="1" applyBorder="1" applyAlignment="1">
      <alignment horizontal="center"/>
    </xf>
    <xf numFmtId="0" fontId="22" fillId="0" borderId="20" xfId="0" applyFont="1" applyFill="1" applyBorder="1" applyAlignment="1">
      <alignment horizontal="center" textRotation="90"/>
    </xf>
    <xf numFmtId="0" fontId="0" fillId="12" borderId="0" xfId="0" applyFill="1" applyBorder="1" applyAlignment="1">
      <alignment horizontal="center" textRotation="90"/>
    </xf>
    <xf numFmtId="0" fontId="7" fillId="18" borderId="0" xfId="0" applyFont="1" applyFill="1" applyBorder="1" applyAlignment="1">
      <alignment horizontal="center" textRotation="90"/>
    </xf>
    <xf numFmtId="0" fontId="4" fillId="19" borderId="0" xfId="0" applyFont="1" applyFill="1" applyAlignment="1">
      <alignment horizontal="center" textRotation="90"/>
    </xf>
    <xf numFmtId="0" fontId="0" fillId="19" borderId="0" xfId="0" applyFill="1" applyAlignment="1">
      <alignment horizontal="center" textRotation="90"/>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chartsheet" Target="chartsheets/sheet2.xml"/><Relationship Id="rId6" Type="http://schemas.openxmlformats.org/officeDocument/2006/relationships/worksheet" Target="worksheets/sheet4.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1</a:t>
            </a:r>
            <a:endParaRPr lang="en-US"/>
          </a:p>
        </c:rich>
      </c:tx>
      <c:overlay val="1"/>
    </c:title>
    <c:plotArea>
      <c:layout>
        <c:manualLayout>
          <c:layoutTarget val="inner"/>
          <c:xMode val="edge"/>
          <c:yMode val="edge"/>
          <c:x val="0.101513125220255"/>
          <c:y val="0.0247684650854471"/>
          <c:w val="0.790126481463454"/>
          <c:h val="0.88948087605971"/>
        </c:manualLayout>
      </c:layout>
      <c:barChart>
        <c:barDir val="col"/>
        <c:grouping val="clustered"/>
        <c:ser>
          <c:idx val="0"/>
          <c:order val="0"/>
          <c:tx>
            <c:strRef>
              <c:f>DATA!$F$128:$H$128</c:f>
              <c:strCache>
                <c:ptCount val="1"/>
                <c:pt idx="0">
                  <c:v>N2 water 0</c:v>
                </c:pt>
              </c:strCache>
            </c:strRef>
          </c:tx>
          <c:spPr>
            <a:solidFill>
              <a:schemeClr val="tx1"/>
            </a:solidFill>
          </c:spPr>
          <c:errBars>
            <c:errBarType val="both"/>
            <c:errValType val="cust"/>
            <c:plus>
              <c:numRef>
                <c:f>DATA!$N$122</c:f>
                <c:numCache>
                  <c:formatCode>General</c:formatCode>
                  <c:ptCount val="1"/>
                  <c:pt idx="0">
                    <c:v>0.000535183510740088</c:v>
                  </c:pt>
                </c:numCache>
              </c:numRef>
            </c:plus>
            <c:minus>
              <c:numRef>
                <c:f>DATA!$N$122</c:f>
                <c:numCache>
                  <c:formatCode>General</c:formatCode>
                  <c:ptCount val="1"/>
                  <c:pt idx="0">
                    <c:v>0.000535183510740088</c:v>
                  </c:pt>
                </c:numCache>
              </c:numRef>
            </c:minus>
          </c:errBars>
          <c:val>
            <c:numRef>
              <c:f>DATA!$N$118</c:f>
              <c:numCache>
                <c:formatCode>General</c:formatCode>
                <c:ptCount val="1"/>
                <c:pt idx="0">
                  <c:v>0.00556390977188596</c:v>
                </c:pt>
              </c:numCache>
            </c:numRef>
          </c:val>
        </c:ser>
        <c:ser>
          <c:idx val="1"/>
          <c:order val="1"/>
          <c:tx>
            <c:strRef>
              <c:f>DATA!$F$131:$H$131</c:f>
              <c:strCache>
                <c:ptCount val="1"/>
                <c:pt idx="0">
                  <c:v>N2 Mianserin 50</c:v>
                </c:pt>
              </c:strCache>
            </c:strRef>
          </c:tx>
          <c:errBars>
            <c:errBarType val="both"/>
            <c:errValType val="cust"/>
            <c:plus>
              <c:numRef>
                <c:f>DATA!$N$123</c:f>
                <c:numCache>
                  <c:formatCode>General</c:formatCode>
                  <c:ptCount val="1"/>
                  <c:pt idx="0">
                    <c:v>0.000607305378038146</c:v>
                  </c:pt>
                </c:numCache>
              </c:numRef>
            </c:plus>
            <c:minus>
              <c:numRef>
                <c:f>DATA!$N$123</c:f>
                <c:numCache>
                  <c:formatCode>General</c:formatCode>
                  <c:ptCount val="1"/>
                  <c:pt idx="0">
                    <c:v>0.000607305378038146</c:v>
                  </c:pt>
                </c:numCache>
              </c:numRef>
            </c:minus>
          </c:errBars>
          <c:val>
            <c:numRef>
              <c:f>DATA!$N$119</c:f>
              <c:numCache>
                <c:formatCode>General</c:formatCode>
                <c:ptCount val="1"/>
                <c:pt idx="0">
                  <c:v>0.00726622319038985</c:v>
                </c:pt>
              </c:numCache>
            </c:numRef>
          </c:val>
        </c:ser>
        <c:ser>
          <c:idx val="2"/>
          <c:order val="2"/>
          <c:tx>
            <c:strRef>
              <c:f>DATA!$F$134:$H$134</c:f>
              <c:strCache>
                <c:ptCount val="1"/>
                <c:pt idx="0">
                  <c:v>RB660 water 0</c:v>
                </c:pt>
              </c:strCache>
            </c:strRef>
          </c:tx>
          <c:spPr>
            <a:solidFill>
              <a:schemeClr val="bg1">
                <a:lumMod val="65000"/>
              </a:schemeClr>
            </a:solidFill>
          </c:spPr>
          <c:errBars>
            <c:errBarType val="both"/>
            <c:errValType val="cust"/>
            <c:plus>
              <c:numRef>
                <c:f>DATA!$N$124</c:f>
                <c:numCache>
                  <c:formatCode>General</c:formatCode>
                  <c:ptCount val="1"/>
                  <c:pt idx="0">
                    <c:v>0.00101081198172617</c:v>
                  </c:pt>
                </c:numCache>
              </c:numRef>
            </c:plus>
            <c:minus>
              <c:numRef>
                <c:f>DATA!$N$124</c:f>
                <c:numCache>
                  <c:formatCode>General</c:formatCode>
                  <c:ptCount val="1"/>
                  <c:pt idx="0">
                    <c:v>0.00101081198172617</c:v>
                  </c:pt>
                </c:numCache>
              </c:numRef>
            </c:minus>
          </c:errBars>
          <c:val>
            <c:numRef>
              <c:f>DATA!$N$120</c:f>
              <c:numCache>
                <c:formatCode>General</c:formatCode>
                <c:ptCount val="1"/>
                <c:pt idx="0">
                  <c:v>0.00282480599647267</c:v>
                </c:pt>
              </c:numCache>
            </c:numRef>
          </c:val>
        </c:ser>
        <c:ser>
          <c:idx val="3"/>
          <c:order val="3"/>
          <c:tx>
            <c:strRef>
              <c:f>DATA!$F$137:$H$137</c:f>
              <c:strCache>
                <c:ptCount val="1"/>
                <c:pt idx="0">
                  <c:v>RB660 Mianserin 50</c:v>
                </c:pt>
              </c:strCache>
            </c:strRef>
          </c:tx>
          <c:spPr>
            <a:solidFill>
              <a:schemeClr val="accent2">
                <a:lumMod val="40000"/>
                <a:lumOff val="60000"/>
              </a:schemeClr>
            </a:solidFill>
          </c:spPr>
          <c:errBars>
            <c:errBarType val="both"/>
            <c:errValType val="cust"/>
            <c:plus>
              <c:numRef>
                <c:f>DATA!$N$125</c:f>
                <c:numCache>
                  <c:formatCode>General</c:formatCode>
                  <c:ptCount val="1"/>
                  <c:pt idx="0">
                    <c:v>0.00174554294474748</c:v>
                  </c:pt>
                </c:numCache>
              </c:numRef>
            </c:plus>
            <c:minus>
              <c:numRef>
                <c:f>DATA!$N$125</c:f>
                <c:numCache>
                  <c:formatCode>General</c:formatCode>
                  <c:ptCount val="1"/>
                  <c:pt idx="0">
                    <c:v>0.00174554294474748</c:v>
                  </c:pt>
                </c:numCache>
              </c:numRef>
            </c:minus>
          </c:errBars>
          <c:val>
            <c:numRef>
              <c:f>DATA!$N$121</c:f>
              <c:numCache>
                <c:formatCode>General</c:formatCode>
                <c:ptCount val="1"/>
                <c:pt idx="0">
                  <c:v>0.00375023809523809</c:v>
                </c:pt>
              </c:numCache>
            </c:numRef>
          </c:val>
        </c:ser>
        <c:axId val="220389944"/>
        <c:axId val="220393144"/>
      </c:barChart>
      <c:catAx>
        <c:axId val="220389944"/>
        <c:scaling>
          <c:orientation val="minMax"/>
        </c:scaling>
        <c:axPos val="b"/>
        <c:tickLblPos val="nextTo"/>
        <c:crossAx val="220393144"/>
        <c:crosses val="autoZero"/>
        <c:auto val="1"/>
        <c:lblAlgn val="ctr"/>
        <c:lblOffset val="100"/>
      </c:catAx>
      <c:valAx>
        <c:axId val="220393144"/>
        <c:scaling>
          <c:orientation val="minMax"/>
          <c:max val="0.06"/>
          <c:min val="0.0"/>
        </c:scaling>
        <c:axPos val="l"/>
        <c:majorGridlines/>
        <c:title>
          <c:tx>
            <c:rich>
              <a:bodyPr rot="-5400000" vert="horz"/>
              <a:lstStyle/>
              <a:p>
                <a:pPr>
                  <a:defRPr/>
                </a:pPr>
                <a:r>
                  <a:rPr lang="en-US"/>
                  <a:t>dOD600/N0</a:t>
                </a:r>
              </a:p>
            </c:rich>
          </c:tx>
        </c:title>
        <c:numFmt formatCode="General" sourceLinked="1"/>
        <c:tickLblPos val="nextTo"/>
        <c:crossAx val="220389944"/>
        <c:crosses val="autoZero"/>
        <c:crossBetween val="between"/>
      </c:valAx>
    </c:plotArea>
    <c:legend>
      <c:legendPos val="r"/>
    </c:legend>
    <c:plotVisOnly val="1"/>
  </c:chart>
  <c:printSettings>
    <c:headerFooter/>
    <c:pageMargins b="0.750000000000002" l="0.700000000000001" r="0.700000000000001" t="0.750000000000002"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DATA!$F$128:$I$128</c:f>
              <c:strCache>
                <c:ptCount val="1"/>
                <c:pt idx="0">
                  <c:v>N2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DATA!$L$128:$R$128</c:f>
              <c:numCache>
                <c:formatCode>0.00</c:formatCode>
                <c:ptCount val="7"/>
                <c:pt idx="0">
                  <c:v>0.921028571428572</c:v>
                </c:pt>
                <c:pt idx="1">
                  <c:v>0.0</c:v>
                </c:pt>
                <c:pt idx="2">
                  <c:v>0.0</c:v>
                </c:pt>
                <c:pt idx="3">
                  <c:v>0.0</c:v>
                </c:pt>
                <c:pt idx="4">
                  <c:v>0.0</c:v>
                </c:pt>
                <c:pt idx="5">
                  <c:v>0.0</c:v>
                </c:pt>
                <c:pt idx="6">
                  <c:v>0.0</c:v>
                </c:pt>
              </c:numCache>
            </c:numRef>
          </c:yVal>
        </c:ser>
        <c:ser>
          <c:idx val="1"/>
          <c:order val="1"/>
          <c:tx>
            <c:strRef>
              <c:f>DATA!$F$129:$H$129</c:f>
              <c:strCache>
                <c:ptCount val="1"/>
                <c:pt idx="0">
                  <c:v>N2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DATA!$L$129:$R$129</c:f>
              <c:numCache>
                <c:formatCode>0.00</c:formatCode>
                <c:ptCount val="7"/>
                <c:pt idx="0">
                  <c:v>0.904014285714286</c:v>
                </c:pt>
                <c:pt idx="1">
                  <c:v>0.0</c:v>
                </c:pt>
                <c:pt idx="2">
                  <c:v>0.0</c:v>
                </c:pt>
                <c:pt idx="3">
                  <c:v>0.0</c:v>
                </c:pt>
                <c:pt idx="4">
                  <c:v>0.0</c:v>
                </c:pt>
                <c:pt idx="5">
                  <c:v>0.0</c:v>
                </c:pt>
                <c:pt idx="6">
                  <c:v>0.0</c:v>
                </c:pt>
              </c:numCache>
            </c:numRef>
          </c:yVal>
        </c:ser>
        <c:ser>
          <c:idx val="2"/>
          <c:order val="2"/>
          <c:tx>
            <c:strRef>
              <c:f>DATA!$F$130:$H$130</c:f>
              <c:strCache>
                <c:ptCount val="1"/>
                <c:pt idx="0">
                  <c:v>N2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DATA!$L$130:$R$130</c:f>
              <c:numCache>
                <c:formatCode>0.00</c:formatCode>
                <c:ptCount val="7"/>
                <c:pt idx="0">
                  <c:v>0.9042</c:v>
                </c:pt>
                <c:pt idx="1">
                  <c:v>0.0</c:v>
                </c:pt>
                <c:pt idx="2">
                  <c:v>0.0</c:v>
                </c:pt>
                <c:pt idx="3">
                  <c:v>0.0</c:v>
                </c:pt>
                <c:pt idx="4">
                  <c:v>0.0</c:v>
                </c:pt>
                <c:pt idx="5">
                  <c:v>0.0</c:v>
                </c:pt>
                <c:pt idx="6">
                  <c:v>0.0</c:v>
                </c:pt>
              </c:numCache>
            </c:numRef>
          </c:yVal>
        </c:ser>
        <c:ser>
          <c:idx val="3"/>
          <c:order val="3"/>
          <c:tx>
            <c:strRef>
              <c:f>DATA!$F$131:$H$131</c:f>
              <c:strCache>
                <c:ptCount val="1"/>
                <c:pt idx="0">
                  <c:v>N2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DATA!$L$131:$R$131</c:f>
              <c:numCache>
                <c:formatCode>0.00</c:formatCode>
                <c:ptCount val="7"/>
                <c:pt idx="0">
                  <c:v>0.898557142857143</c:v>
                </c:pt>
                <c:pt idx="1">
                  <c:v>0.0</c:v>
                </c:pt>
                <c:pt idx="2">
                  <c:v>0.0</c:v>
                </c:pt>
                <c:pt idx="3">
                  <c:v>0.0</c:v>
                </c:pt>
                <c:pt idx="4">
                  <c:v>0.0</c:v>
                </c:pt>
                <c:pt idx="5">
                  <c:v>0.0</c:v>
                </c:pt>
                <c:pt idx="6">
                  <c:v>0.0</c:v>
                </c:pt>
              </c:numCache>
            </c:numRef>
          </c:yVal>
        </c:ser>
        <c:ser>
          <c:idx val="4"/>
          <c:order val="4"/>
          <c:tx>
            <c:strRef>
              <c:f>DATA!$F$132:$H$132</c:f>
              <c:strCache>
                <c:ptCount val="1"/>
                <c:pt idx="0">
                  <c:v>N2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DATA!$L$132:$R$132</c:f>
              <c:numCache>
                <c:formatCode>0.00</c:formatCode>
                <c:ptCount val="7"/>
                <c:pt idx="0">
                  <c:v>0.8917</c:v>
                </c:pt>
                <c:pt idx="1">
                  <c:v>0.0</c:v>
                </c:pt>
                <c:pt idx="2">
                  <c:v>0.0</c:v>
                </c:pt>
                <c:pt idx="3">
                  <c:v>0.0</c:v>
                </c:pt>
                <c:pt idx="4">
                  <c:v>0.0</c:v>
                </c:pt>
                <c:pt idx="5">
                  <c:v>0.0</c:v>
                </c:pt>
                <c:pt idx="6">
                  <c:v>0.0</c:v>
                </c:pt>
              </c:numCache>
            </c:numRef>
          </c:yVal>
        </c:ser>
        <c:ser>
          <c:idx val="5"/>
          <c:order val="5"/>
          <c:tx>
            <c:strRef>
              <c:f>DATA!$F$133:$H$133</c:f>
              <c:strCache>
                <c:ptCount val="1"/>
                <c:pt idx="0">
                  <c:v>N2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DATA!$L$133:$R$133</c:f>
              <c:numCache>
                <c:formatCode>0.00</c:formatCode>
                <c:ptCount val="7"/>
                <c:pt idx="0">
                  <c:v>0.898828571428571</c:v>
                </c:pt>
                <c:pt idx="1">
                  <c:v>0.0</c:v>
                </c:pt>
                <c:pt idx="2">
                  <c:v>0.0</c:v>
                </c:pt>
                <c:pt idx="3">
                  <c:v>0.0</c:v>
                </c:pt>
                <c:pt idx="4">
                  <c:v>0.0</c:v>
                </c:pt>
                <c:pt idx="5">
                  <c:v>0.0</c:v>
                </c:pt>
                <c:pt idx="6">
                  <c:v>0.0</c:v>
                </c:pt>
              </c:numCache>
            </c:numRef>
          </c:yVal>
        </c:ser>
        <c:ser>
          <c:idx val="6"/>
          <c:order val="6"/>
          <c:tx>
            <c:strRef>
              <c:f>DATA!$F$134:$I$134</c:f>
              <c:strCache>
                <c:ptCount val="1"/>
                <c:pt idx="0">
                  <c:v>RB660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DATA!$L$134:$R$134</c:f>
              <c:numCache>
                <c:formatCode>0.00</c:formatCode>
                <c:ptCount val="7"/>
                <c:pt idx="0">
                  <c:v>0.919757142857143</c:v>
                </c:pt>
                <c:pt idx="1">
                  <c:v>0.0</c:v>
                </c:pt>
                <c:pt idx="2">
                  <c:v>0.0</c:v>
                </c:pt>
                <c:pt idx="3">
                  <c:v>0.0</c:v>
                </c:pt>
                <c:pt idx="4">
                  <c:v>0.0</c:v>
                </c:pt>
                <c:pt idx="5">
                  <c:v>0.0</c:v>
                </c:pt>
                <c:pt idx="6">
                  <c:v>0.0</c:v>
                </c:pt>
              </c:numCache>
            </c:numRef>
          </c:yVal>
        </c:ser>
        <c:ser>
          <c:idx val="7"/>
          <c:order val="7"/>
          <c:tx>
            <c:strRef>
              <c:f>DATA!$F$135:$H$135</c:f>
              <c:strCache>
                <c:ptCount val="1"/>
                <c:pt idx="0">
                  <c:v>RB660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DATA!$L$135:$R$135</c:f>
              <c:numCache>
                <c:formatCode>0.00</c:formatCode>
                <c:ptCount val="7"/>
                <c:pt idx="0">
                  <c:v>0.919342857142857</c:v>
                </c:pt>
                <c:pt idx="1">
                  <c:v>0.0</c:v>
                </c:pt>
                <c:pt idx="2">
                  <c:v>0.0</c:v>
                </c:pt>
                <c:pt idx="3">
                  <c:v>0.0</c:v>
                </c:pt>
                <c:pt idx="4">
                  <c:v>0.0</c:v>
                </c:pt>
                <c:pt idx="5">
                  <c:v>0.0</c:v>
                </c:pt>
                <c:pt idx="6">
                  <c:v>0.0</c:v>
                </c:pt>
              </c:numCache>
            </c:numRef>
          </c:yVal>
        </c:ser>
        <c:ser>
          <c:idx val="8"/>
          <c:order val="8"/>
          <c:tx>
            <c:strRef>
              <c:f>DATA!$F$136:$H$136</c:f>
              <c:strCache>
                <c:ptCount val="1"/>
                <c:pt idx="0">
                  <c:v>RB660 water 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DATA!$L$136:$R$136</c:f>
              <c:numCache>
                <c:formatCode>0.00</c:formatCode>
                <c:ptCount val="7"/>
                <c:pt idx="0">
                  <c:v>0.912071428571428</c:v>
                </c:pt>
                <c:pt idx="1">
                  <c:v>0.0</c:v>
                </c:pt>
                <c:pt idx="2">
                  <c:v>0.0</c:v>
                </c:pt>
                <c:pt idx="3">
                  <c:v>0.0</c:v>
                </c:pt>
                <c:pt idx="4">
                  <c:v>0.0</c:v>
                </c:pt>
                <c:pt idx="5">
                  <c:v>0.0</c:v>
                </c:pt>
                <c:pt idx="6">
                  <c:v>0.0</c:v>
                </c:pt>
              </c:numCache>
            </c:numRef>
          </c:yVal>
        </c:ser>
        <c:ser>
          <c:idx val="9"/>
          <c:order val="9"/>
          <c:tx>
            <c:strRef>
              <c:f>DATA!$F$137:$H$137</c:f>
              <c:strCache>
                <c:ptCount val="1"/>
                <c:pt idx="0">
                  <c:v>RB660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DATA!$L$137:$R$137</c:f>
              <c:numCache>
                <c:formatCode>0.00</c:formatCode>
                <c:ptCount val="7"/>
                <c:pt idx="0">
                  <c:v>0.907771428571429</c:v>
                </c:pt>
                <c:pt idx="1">
                  <c:v>0.0</c:v>
                </c:pt>
                <c:pt idx="2">
                  <c:v>0.0</c:v>
                </c:pt>
                <c:pt idx="3">
                  <c:v>0.0</c:v>
                </c:pt>
                <c:pt idx="4">
                  <c:v>0.0</c:v>
                </c:pt>
                <c:pt idx="5">
                  <c:v>0.0</c:v>
                </c:pt>
                <c:pt idx="6">
                  <c:v>0.0</c:v>
                </c:pt>
              </c:numCache>
            </c:numRef>
          </c:yVal>
        </c:ser>
        <c:ser>
          <c:idx val="10"/>
          <c:order val="10"/>
          <c:tx>
            <c:strRef>
              <c:f>DATA!$F$138:$H$138</c:f>
              <c:strCache>
                <c:ptCount val="1"/>
                <c:pt idx="0">
                  <c:v>RB660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DATA!$L$138:$R$138</c:f>
              <c:numCache>
                <c:formatCode>0.00</c:formatCode>
                <c:ptCount val="7"/>
                <c:pt idx="0">
                  <c:v>0.898357142857143</c:v>
                </c:pt>
                <c:pt idx="1">
                  <c:v>0.0</c:v>
                </c:pt>
                <c:pt idx="2">
                  <c:v>0.0</c:v>
                </c:pt>
                <c:pt idx="3">
                  <c:v>0.0</c:v>
                </c:pt>
                <c:pt idx="4">
                  <c:v>0.0</c:v>
                </c:pt>
                <c:pt idx="5">
                  <c:v>0.0</c:v>
                </c:pt>
                <c:pt idx="6">
                  <c:v>0.0</c:v>
                </c:pt>
              </c:numCache>
            </c:numRef>
          </c:yVal>
        </c:ser>
        <c:ser>
          <c:idx val="11"/>
          <c:order val="11"/>
          <c:tx>
            <c:strRef>
              <c:f>DATA!$F$139:$H$139</c:f>
              <c:strCache>
                <c:ptCount val="1"/>
                <c:pt idx="0">
                  <c:v>RB660 Mianserin 50</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DATA!$L$139:$R$139</c:f>
              <c:numCache>
                <c:formatCode>0.00</c:formatCode>
                <c:ptCount val="7"/>
                <c:pt idx="0">
                  <c:v>0.894557142857143</c:v>
                </c:pt>
                <c:pt idx="1">
                  <c:v>0.0</c:v>
                </c:pt>
                <c:pt idx="2">
                  <c:v>0.0</c:v>
                </c:pt>
                <c:pt idx="3">
                  <c:v>0.0</c:v>
                </c:pt>
                <c:pt idx="4">
                  <c:v>0.0</c:v>
                </c:pt>
                <c:pt idx="5">
                  <c:v>0.0</c:v>
                </c:pt>
                <c:pt idx="6">
                  <c:v>0.0</c:v>
                </c:pt>
              </c:numCache>
            </c:numRef>
          </c:yVal>
        </c:ser>
        <c:ser>
          <c:idx val="12"/>
          <c:order val="12"/>
          <c:tx>
            <c:strRef>
              <c:f>DATA!$G$140</c:f>
              <c:strCache>
                <c:ptCount val="1"/>
                <c:pt idx="0">
                  <c:v>10mgml, selflysis</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DATA!$L$140:$R$140</c:f>
              <c:numCache>
                <c:formatCode>0.00</c:formatCode>
                <c:ptCount val="7"/>
                <c:pt idx="0">
                  <c:v>0.9535</c:v>
                </c:pt>
                <c:pt idx="1">
                  <c:v>0.0</c:v>
                </c:pt>
                <c:pt idx="2">
                  <c:v>0.0</c:v>
                </c:pt>
                <c:pt idx="3">
                  <c:v>0.0</c:v>
                </c:pt>
                <c:pt idx="4">
                  <c:v>0.0</c:v>
                </c:pt>
                <c:pt idx="5">
                  <c:v>0.0</c:v>
                </c:pt>
                <c:pt idx="6">
                  <c:v>0.0</c:v>
                </c:pt>
              </c:numCache>
            </c:numRef>
          </c:yVal>
        </c:ser>
        <c:ser>
          <c:idx val="13"/>
          <c:order val="13"/>
          <c:tx>
            <c:strRef>
              <c:f>DATA!$G$141</c:f>
              <c:strCache>
                <c:ptCount val="1"/>
                <c:pt idx="0">
                  <c:v>10mgml+drug</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DATA!$L$141:$R$141</c:f>
              <c:numCache>
                <c:formatCode>0.00</c:formatCode>
                <c:ptCount val="7"/>
                <c:pt idx="0">
                  <c:v>0.9396</c:v>
                </c:pt>
                <c:pt idx="1">
                  <c:v>0.0</c:v>
                </c:pt>
                <c:pt idx="2">
                  <c:v>0.0</c:v>
                </c:pt>
                <c:pt idx="3">
                  <c:v>0.0</c:v>
                </c:pt>
                <c:pt idx="4">
                  <c:v>0.0</c:v>
                </c:pt>
                <c:pt idx="5">
                  <c:v>0.0</c:v>
                </c:pt>
                <c:pt idx="6">
                  <c:v>0.0</c:v>
                </c:pt>
              </c:numCache>
            </c:numRef>
          </c:yVal>
        </c:ser>
        <c:ser>
          <c:idx val="14"/>
          <c:order val="14"/>
          <c:tx>
            <c:strRef>
              <c:f>DATA!$G$142</c:f>
              <c:strCache>
                <c:ptCount val="1"/>
                <c:pt idx="0">
                  <c:v>10mgml, selflysis</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DATA!$L$142:$R$142</c:f>
              <c:numCache>
                <c:formatCode>0.00</c:formatCode>
                <c:ptCount val="7"/>
                <c:pt idx="0">
                  <c:v>0.9535</c:v>
                </c:pt>
                <c:pt idx="1">
                  <c:v>0.0</c:v>
                </c:pt>
                <c:pt idx="2">
                  <c:v>0.0</c:v>
                </c:pt>
                <c:pt idx="3">
                  <c:v>0.0</c:v>
                </c:pt>
                <c:pt idx="4">
                  <c:v>0.0</c:v>
                </c:pt>
                <c:pt idx="5">
                  <c:v>0.0</c:v>
                </c:pt>
                <c:pt idx="6">
                  <c:v>0.0</c:v>
                </c:pt>
              </c:numCache>
            </c:numRef>
          </c:yVal>
        </c:ser>
        <c:ser>
          <c:idx val="15"/>
          <c:order val="15"/>
          <c:tx>
            <c:strRef>
              <c:f>DATA!$G$143</c:f>
              <c:strCache>
                <c:ptCount val="1"/>
                <c:pt idx="0">
                  <c:v>10mgml+drug</c:v>
                </c:pt>
              </c:strCache>
            </c:strRef>
          </c:tx>
          <c:xVal>
            <c:numRef>
              <c:f>DATA!$L$127:$R$127</c:f>
              <c:numCache>
                <c:formatCode>0</c:formatCode>
                <c:ptCount val="7"/>
                <c:pt idx="0">
                  <c:v>1.0</c:v>
                </c:pt>
                <c:pt idx="1">
                  <c:v>-41536.0</c:v>
                </c:pt>
                <c:pt idx="2">
                  <c:v>-41536.0</c:v>
                </c:pt>
                <c:pt idx="3">
                  <c:v>-41536.0</c:v>
                </c:pt>
                <c:pt idx="4">
                  <c:v>-41536.0</c:v>
                </c:pt>
                <c:pt idx="5">
                  <c:v>-41536.0</c:v>
                </c:pt>
                <c:pt idx="6">
                  <c:v>-41536.0</c:v>
                </c:pt>
              </c:numCache>
            </c:numRef>
          </c:xVal>
          <c:yVal>
            <c:numRef>
              <c:f>DATA!$L$143:$R$143</c:f>
              <c:numCache>
                <c:formatCode>0.00</c:formatCode>
                <c:ptCount val="7"/>
                <c:pt idx="0">
                  <c:v>0.9396</c:v>
                </c:pt>
                <c:pt idx="1">
                  <c:v>0.0</c:v>
                </c:pt>
                <c:pt idx="2">
                  <c:v>0.0</c:v>
                </c:pt>
                <c:pt idx="3">
                  <c:v>0.0</c:v>
                </c:pt>
                <c:pt idx="4">
                  <c:v>0.0</c:v>
                </c:pt>
                <c:pt idx="5">
                  <c:v>0.0</c:v>
                </c:pt>
                <c:pt idx="6">
                  <c:v>0.0</c:v>
                </c:pt>
              </c:numCache>
            </c:numRef>
          </c:yVal>
        </c:ser>
        <c:axId val="221714344"/>
        <c:axId val="221717192"/>
      </c:scatterChart>
      <c:valAx>
        <c:axId val="221714344"/>
        <c:scaling>
          <c:orientation val="minMax"/>
        </c:scaling>
        <c:axPos val="b"/>
        <c:numFmt formatCode="0" sourceLinked="1"/>
        <c:tickLblPos val="nextTo"/>
        <c:crossAx val="221717192"/>
        <c:crosses val="autoZero"/>
        <c:crossBetween val="midCat"/>
      </c:valAx>
      <c:valAx>
        <c:axId val="221717192"/>
        <c:scaling>
          <c:orientation val="minMax"/>
        </c:scaling>
        <c:axPos val="l"/>
        <c:majorGridlines/>
        <c:numFmt formatCode="0.00" sourceLinked="1"/>
        <c:tickLblPos val="nextTo"/>
        <c:crossAx val="221714344"/>
        <c:crosses val="autoZero"/>
        <c:crossBetween val="midCat"/>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day</a:t>
            </a:r>
            <a:r>
              <a:rPr lang="en-US" baseline="0"/>
              <a:t> 4</a:t>
            </a:r>
            <a:endParaRPr lang="en-US"/>
          </a:p>
        </c:rich>
      </c:tx>
      <c:overlay val="1"/>
    </c:title>
    <c:plotArea>
      <c:layout>
        <c:manualLayout>
          <c:layoutTarget val="inner"/>
          <c:xMode val="edge"/>
          <c:yMode val="edge"/>
          <c:x val="0.0995475652360853"/>
          <c:y val="0.0247684650854471"/>
          <c:w val="0.790126481463454"/>
          <c:h val="0.88948087605971"/>
        </c:manualLayout>
      </c:layout>
      <c:barChart>
        <c:barDir val="col"/>
        <c:grouping val="clustered"/>
        <c:ser>
          <c:idx val="0"/>
          <c:order val="0"/>
          <c:tx>
            <c:strRef>
              <c:f>DATA!$F$128:$H$128</c:f>
              <c:strCache>
                <c:ptCount val="1"/>
                <c:pt idx="0">
                  <c:v>N2 water 0</c:v>
                </c:pt>
              </c:strCache>
            </c:strRef>
          </c:tx>
          <c:spPr>
            <a:solidFill>
              <a:sysClr val="windowText" lastClr="000000"/>
            </a:solidFill>
          </c:spPr>
          <c:errBars>
            <c:errBarType val="both"/>
            <c:errValType val="cust"/>
            <c:plus>
              <c:numRef>
                <c:f>DATA!$N$122</c:f>
                <c:numCache>
                  <c:formatCode>General</c:formatCode>
                  <c:ptCount val="1"/>
                  <c:pt idx="0">
                    <c:v>0.000535183510740088</c:v>
                  </c:pt>
                </c:numCache>
              </c:numRef>
            </c:plus>
            <c:minus>
              <c:numRef>
                <c:f>DATA!$N$122</c:f>
                <c:numCache>
                  <c:formatCode>General</c:formatCode>
                  <c:ptCount val="1"/>
                  <c:pt idx="0">
                    <c:v>0.000535183510740088</c:v>
                  </c:pt>
                </c:numCache>
              </c:numRef>
            </c:minus>
          </c:errBars>
          <c:val>
            <c:numRef>
              <c:f>DATA!$P$118</c:f>
              <c:numCache>
                <c:formatCode>General</c:formatCode>
                <c:ptCount val="1"/>
                <c:pt idx="0">
                  <c:v>-0.0126079057890962</c:v>
                </c:pt>
              </c:numCache>
            </c:numRef>
          </c:val>
        </c:ser>
        <c:ser>
          <c:idx val="1"/>
          <c:order val="1"/>
          <c:tx>
            <c:strRef>
              <c:f>DATA!$F$131:$H$131</c:f>
              <c:strCache>
                <c:ptCount val="1"/>
                <c:pt idx="0">
                  <c:v>N2 Mianserin 50</c:v>
                </c:pt>
              </c:strCache>
            </c:strRef>
          </c:tx>
          <c:spPr>
            <a:solidFill>
              <a:schemeClr val="accent2">
                <a:lumMod val="20000"/>
                <a:lumOff val="80000"/>
              </a:schemeClr>
            </a:solidFill>
          </c:spPr>
          <c:errBars>
            <c:errBarType val="both"/>
            <c:errValType val="cust"/>
            <c:plus>
              <c:numRef>
                <c:f>DATA!$N$123</c:f>
                <c:numCache>
                  <c:formatCode>General</c:formatCode>
                  <c:ptCount val="1"/>
                  <c:pt idx="0">
                    <c:v>0.000607305378038146</c:v>
                  </c:pt>
                </c:numCache>
              </c:numRef>
            </c:plus>
            <c:minus>
              <c:numRef>
                <c:f>DATA!$N$123</c:f>
                <c:numCache>
                  <c:formatCode>General</c:formatCode>
                  <c:ptCount val="1"/>
                  <c:pt idx="0">
                    <c:v>0.000607305378038146</c:v>
                  </c:pt>
                </c:numCache>
              </c:numRef>
            </c:minus>
          </c:errBars>
          <c:val>
            <c:numRef>
              <c:f>DATA!$P$119</c:f>
              <c:numCache>
                <c:formatCode>General</c:formatCode>
                <c:ptCount val="1"/>
                <c:pt idx="0">
                  <c:v>-0.0133229730542826</c:v>
                </c:pt>
              </c:numCache>
            </c:numRef>
          </c:val>
        </c:ser>
        <c:ser>
          <c:idx val="2"/>
          <c:order val="2"/>
          <c:tx>
            <c:strRef>
              <c:f>DATA!$F$134:$H$134</c:f>
              <c:strCache>
                <c:ptCount val="1"/>
                <c:pt idx="0">
                  <c:v>RB660 water 0</c:v>
                </c:pt>
              </c:strCache>
            </c:strRef>
          </c:tx>
          <c:spPr>
            <a:solidFill>
              <a:schemeClr val="accent2">
                <a:lumMod val="60000"/>
                <a:lumOff val="40000"/>
              </a:schemeClr>
            </a:solidFill>
          </c:spPr>
          <c:errBars>
            <c:errBarType val="both"/>
            <c:errValType val="cust"/>
            <c:plus>
              <c:numRef>
                <c:f>DATA!$N$124</c:f>
                <c:numCache>
                  <c:formatCode>General</c:formatCode>
                  <c:ptCount val="1"/>
                  <c:pt idx="0">
                    <c:v>0.00101081198172617</c:v>
                  </c:pt>
                </c:numCache>
              </c:numRef>
            </c:plus>
            <c:minus>
              <c:numRef>
                <c:f>DATA!$N$124</c:f>
                <c:numCache>
                  <c:formatCode>General</c:formatCode>
                  <c:ptCount val="1"/>
                  <c:pt idx="0">
                    <c:v>0.00101081198172617</c:v>
                  </c:pt>
                </c:numCache>
              </c:numRef>
            </c:minus>
          </c:errBars>
          <c:val>
            <c:numRef>
              <c:f>DATA!$P$120</c:f>
              <c:numCache>
                <c:formatCode>General</c:formatCode>
                <c:ptCount val="1"/>
                <c:pt idx="0">
                  <c:v>0.0554804585537919</c:v>
                </c:pt>
              </c:numCache>
            </c:numRef>
          </c:val>
        </c:ser>
        <c:ser>
          <c:idx val="3"/>
          <c:order val="3"/>
          <c:tx>
            <c:strRef>
              <c:f>DATA!$F$137:$H$137</c:f>
              <c:strCache>
                <c:ptCount val="1"/>
                <c:pt idx="0">
                  <c:v>RB660 Mianserin 50</c:v>
                </c:pt>
              </c:strCache>
            </c:strRef>
          </c:tx>
          <c:spPr>
            <a:solidFill>
              <a:schemeClr val="accent2"/>
            </a:solidFill>
          </c:spPr>
          <c:errBars>
            <c:errBarType val="both"/>
            <c:errValType val="cust"/>
            <c:plus>
              <c:numRef>
                <c:f>DATA!$N$125</c:f>
                <c:numCache>
                  <c:formatCode>General</c:formatCode>
                  <c:ptCount val="1"/>
                  <c:pt idx="0">
                    <c:v>0.00174554294474748</c:v>
                  </c:pt>
                </c:numCache>
              </c:numRef>
            </c:plus>
            <c:minus>
              <c:numRef>
                <c:f>DATA!$N$125</c:f>
                <c:numCache>
                  <c:formatCode>General</c:formatCode>
                  <c:ptCount val="1"/>
                  <c:pt idx="0">
                    <c:v>0.00174554294474748</c:v>
                  </c:pt>
                </c:numCache>
              </c:numRef>
            </c:minus>
          </c:errBars>
          <c:val>
            <c:numRef>
              <c:f>DATA!$P$121</c:f>
              <c:numCache>
                <c:formatCode>General</c:formatCode>
                <c:ptCount val="1"/>
                <c:pt idx="0">
                  <c:v>-0.0110534126984127</c:v>
                </c:pt>
              </c:numCache>
            </c:numRef>
          </c:val>
        </c:ser>
        <c:axId val="220470888"/>
        <c:axId val="220474088"/>
      </c:barChart>
      <c:catAx>
        <c:axId val="220470888"/>
        <c:scaling>
          <c:orientation val="minMax"/>
        </c:scaling>
        <c:axPos val="b"/>
        <c:tickLblPos val="nextTo"/>
        <c:crossAx val="220474088"/>
        <c:crosses val="autoZero"/>
        <c:auto val="1"/>
        <c:lblAlgn val="ctr"/>
        <c:lblOffset val="100"/>
      </c:catAx>
      <c:valAx>
        <c:axId val="220474088"/>
        <c:scaling>
          <c:orientation val="minMax"/>
          <c:max val="0.06"/>
          <c:min val="0.0"/>
        </c:scaling>
        <c:axPos val="l"/>
        <c:majorGridlines/>
        <c:title>
          <c:tx>
            <c:rich>
              <a:bodyPr rot="-5400000" vert="horz"/>
              <a:lstStyle/>
              <a:p>
                <a:pPr>
                  <a:defRPr/>
                </a:pPr>
                <a:r>
                  <a:rPr lang="en-US"/>
                  <a:t>dOD600/N0</a:t>
                </a:r>
              </a:p>
            </c:rich>
          </c:tx>
        </c:title>
        <c:numFmt formatCode="General" sourceLinked="1"/>
        <c:tickLblPos val="nextTo"/>
        <c:crossAx val="220470888"/>
        <c:crosses val="autoZero"/>
        <c:crossBetween val="between"/>
      </c:valAx>
    </c:plotArea>
    <c:legend>
      <c:legendPos val="r"/>
    </c:legend>
    <c:plotVisOnly val="1"/>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overlay val="1"/>
    </c:title>
    <c:plotArea>
      <c:layout/>
      <c:barChart>
        <c:barDir val="col"/>
        <c:grouping val="clustered"/>
        <c:ser>
          <c:idx val="0"/>
          <c:order val="0"/>
          <c:tx>
            <c:strRef>
              <c:f>TESTS!$F$96:$I$96</c:f>
              <c:strCache>
                <c:ptCount val="1"/>
                <c:pt idx="0">
                  <c:v>N2 water 0 147</c:v>
                </c:pt>
              </c:strCache>
            </c:strRef>
          </c:tx>
          <c:spPr>
            <a:solidFill>
              <a:schemeClr val="tx1"/>
            </a:solidFill>
          </c:spPr>
          <c:errBars>
            <c:errBarType val="both"/>
            <c:errValType val="cust"/>
            <c:plus>
              <c:numRef>
                <c:f>TESTS!$L$100</c:f>
                <c:numCache>
                  <c:formatCode>General</c:formatCode>
                  <c:ptCount val="1"/>
                  <c:pt idx="0">
                    <c:v>0.0215822060746179</c:v>
                  </c:pt>
                </c:numCache>
              </c:numRef>
            </c:plus>
            <c:minus>
              <c:numRef>
                <c:f>TESTS!$L$100</c:f>
                <c:numCache>
                  <c:formatCode>General</c:formatCode>
                  <c:ptCount val="1"/>
                  <c:pt idx="0">
                    <c:v>0.0215822060746179</c:v>
                  </c:pt>
                </c:numCache>
              </c:numRef>
            </c:minus>
          </c:errBars>
          <c:val>
            <c:numRef>
              <c:f>TESTS!$L$96</c:f>
              <c:numCache>
                <c:formatCode>0.0000</c:formatCode>
                <c:ptCount val="1"/>
                <c:pt idx="0">
                  <c:v>0.909747619047619</c:v>
                </c:pt>
              </c:numCache>
            </c:numRef>
          </c:val>
        </c:ser>
        <c:ser>
          <c:idx val="1"/>
          <c:order val="1"/>
          <c:tx>
            <c:strRef>
              <c:f>TESTS!$F$97:$I$97</c:f>
              <c:strCache>
                <c:ptCount val="1"/>
                <c:pt idx="0">
                  <c:v>N2 Mianserin 50 158</c:v>
                </c:pt>
              </c:strCache>
            </c:strRef>
          </c:tx>
          <c:spPr>
            <a:solidFill>
              <a:schemeClr val="bg1">
                <a:lumMod val="85000"/>
              </a:schemeClr>
            </a:solidFill>
          </c:spPr>
          <c:errBars>
            <c:errBarType val="both"/>
            <c:errValType val="cust"/>
            <c:plus>
              <c:numRef>
                <c:f>TESTS!$L$101</c:f>
                <c:numCache>
                  <c:formatCode>General</c:formatCode>
                  <c:ptCount val="1"/>
                  <c:pt idx="0">
                    <c:v>0.0155152981341038</c:v>
                  </c:pt>
                </c:numCache>
              </c:numRef>
            </c:plus>
            <c:minus>
              <c:numRef>
                <c:f>TESTS!$L$101</c:f>
                <c:numCache>
                  <c:formatCode>General</c:formatCode>
                  <c:ptCount val="1"/>
                  <c:pt idx="0">
                    <c:v>0.0155152981341038</c:v>
                  </c:pt>
                </c:numCache>
              </c:numRef>
            </c:minus>
          </c:errBars>
          <c:val>
            <c:numRef>
              <c:f>TESTS!$L$97</c:f>
              <c:numCache>
                <c:formatCode>0.0000</c:formatCode>
                <c:ptCount val="1"/>
                <c:pt idx="0">
                  <c:v>0.896361904761905</c:v>
                </c:pt>
              </c:numCache>
            </c:numRef>
          </c:val>
        </c:ser>
        <c:ser>
          <c:idx val="2"/>
          <c:order val="2"/>
          <c:tx>
            <c:strRef>
              <c:f>TESTS!$F$98:$I$98</c:f>
              <c:strCache>
                <c:ptCount val="1"/>
                <c:pt idx="0">
                  <c:v>RB660 water 0 87</c:v>
                </c:pt>
              </c:strCache>
            </c:strRef>
          </c:tx>
          <c:spPr>
            <a:solidFill>
              <a:schemeClr val="bg1">
                <a:lumMod val="65000"/>
              </a:schemeClr>
            </a:solidFill>
          </c:spPr>
          <c:errBars>
            <c:errBarType val="both"/>
            <c:errValType val="cust"/>
            <c:plus>
              <c:numRef>
                <c:f>TESTS!$L$102</c:f>
                <c:numCache>
                  <c:formatCode>General</c:formatCode>
                  <c:ptCount val="1"/>
                  <c:pt idx="0">
                    <c:v>0.0154672157964089</c:v>
                  </c:pt>
                </c:numCache>
              </c:numRef>
            </c:plus>
            <c:minus>
              <c:numRef>
                <c:f>TESTS!$L$102</c:f>
                <c:numCache>
                  <c:formatCode>General</c:formatCode>
                  <c:ptCount val="1"/>
                  <c:pt idx="0">
                    <c:v>0.0154672157964089</c:v>
                  </c:pt>
                </c:numCache>
              </c:numRef>
            </c:minus>
          </c:errBars>
          <c:val>
            <c:numRef>
              <c:f>TESTS!$L$98</c:f>
              <c:numCache>
                <c:formatCode>0.0000</c:formatCode>
                <c:ptCount val="1"/>
                <c:pt idx="0">
                  <c:v>0.920654166666667</c:v>
                </c:pt>
              </c:numCache>
            </c:numRef>
          </c:val>
        </c:ser>
        <c:ser>
          <c:idx val="3"/>
          <c:order val="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TESTS!$L$103</c:f>
                <c:numCache>
                  <c:formatCode>General</c:formatCode>
                  <c:ptCount val="1"/>
                  <c:pt idx="0">
                    <c:v>0.0151059231112583</c:v>
                  </c:pt>
                </c:numCache>
              </c:numRef>
            </c:plus>
            <c:minus>
              <c:numRef>
                <c:f>TESTS!$L$103</c:f>
                <c:numCache>
                  <c:formatCode>General</c:formatCode>
                  <c:ptCount val="1"/>
                  <c:pt idx="0">
                    <c:v>0.0151059231112583</c:v>
                  </c:pt>
                </c:numCache>
              </c:numRef>
            </c:minus>
          </c:errBars>
          <c:val>
            <c:numRef>
              <c:f>TESTS!$L$99</c:f>
              <c:numCache>
                <c:formatCode>0.0000</c:formatCode>
                <c:ptCount val="1"/>
                <c:pt idx="0">
                  <c:v>0.903225</c:v>
                </c:pt>
              </c:numCache>
            </c:numRef>
          </c:val>
        </c:ser>
        <c:ser>
          <c:idx val="16"/>
          <c:order val="4"/>
          <c:tx>
            <c:v>spacer1</c:v>
          </c:tx>
          <c:spPr>
            <a:noFill/>
          </c:spPr>
          <c:val>
            <c:numLit>
              <c:formatCode>General</c:formatCode>
              <c:ptCount val="1"/>
              <c:pt idx="0">
                <c:v>0.0</c:v>
              </c:pt>
            </c:numLit>
          </c:val>
        </c:ser>
        <c:ser>
          <c:idx val="4"/>
          <c:order val="5"/>
          <c:tx>
            <c:strRef>
              <c:f>TESTS!$F$96:$I$96</c:f>
              <c:strCache>
                <c:ptCount val="1"/>
                <c:pt idx="0">
                  <c:v>N2 water 0 147</c:v>
                </c:pt>
              </c:strCache>
            </c:strRef>
          </c:tx>
          <c:spPr>
            <a:solidFill>
              <a:schemeClr val="tx1"/>
            </a:solidFill>
          </c:spPr>
          <c:errBars>
            <c:errBarType val="both"/>
            <c:errValType val="cust"/>
            <c:plus>
              <c:numRef>
                <c:f>TESTS!$M$100</c:f>
                <c:numCache>
                  <c:formatCode>General</c:formatCode>
                  <c:ptCount val="1"/>
                  <c:pt idx="0">
                    <c:v>0.0268907348179263</c:v>
                  </c:pt>
                </c:numCache>
              </c:numRef>
            </c:plus>
            <c:minus>
              <c:numRef>
                <c:f>TESTS!$M$100</c:f>
                <c:numCache>
                  <c:formatCode>General</c:formatCode>
                  <c:ptCount val="1"/>
                  <c:pt idx="0">
                    <c:v>0.0268907348179263</c:v>
                  </c:pt>
                </c:numCache>
              </c:numRef>
            </c:minus>
          </c:errBars>
          <c:val>
            <c:numRef>
              <c:f>TESTS!$M$96</c:f>
              <c:numCache>
                <c:formatCode>0.0000</c:formatCode>
                <c:ptCount val="1"/>
                <c:pt idx="0">
                  <c:v>0.843119047619047</c:v>
                </c:pt>
              </c:numCache>
            </c:numRef>
          </c:val>
        </c:ser>
        <c:ser>
          <c:idx val="5"/>
          <c:order val="6"/>
          <c:tx>
            <c:strRef>
              <c:f>TESTS!$F$97:$I$97</c:f>
              <c:strCache>
                <c:ptCount val="1"/>
                <c:pt idx="0">
                  <c:v>N2 Mianserin 50 158</c:v>
                </c:pt>
              </c:strCache>
            </c:strRef>
          </c:tx>
          <c:spPr>
            <a:solidFill>
              <a:schemeClr val="bg1">
                <a:lumMod val="85000"/>
              </a:schemeClr>
            </a:solidFill>
          </c:spPr>
          <c:errBars>
            <c:errBarType val="both"/>
            <c:errValType val="cust"/>
            <c:plus>
              <c:numRef>
                <c:f>TESTS!$M$101</c:f>
                <c:numCache>
                  <c:formatCode>General</c:formatCode>
                  <c:ptCount val="1"/>
                  <c:pt idx="0">
                    <c:v>0.0279727809877878</c:v>
                  </c:pt>
                </c:numCache>
              </c:numRef>
            </c:plus>
            <c:minus>
              <c:numRef>
                <c:f>TESTS!$M$101</c:f>
                <c:numCache>
                  <c:formatCode>General</c:formatCode>
                  <c:ptCount val="1"/>
                  <c:pt idx="0">
                    <c:v>0.0279727809877878</c:v>
                  </c:pt>
                </c:numCache>
              </c:numRef>
            </c:minus>
          </c:errBars>
          <c:val>
            <c:numRef>
              <c:f>TESTS!$M$97</c:f>
              <c:numCache>
                <c:formatCode>0.0000</c:formatCode>
                <c:ptCount val="1"/>
                <c:pt idx="0">
                  <c:v>0.805695238095238</c:v>
                </c:pt>
              </c:numCache>
            </c:numRef>
          </c:val>
        </c:ser>
        <c:ser>
          <c:idx val="6"/>
          <c:order val="7"/>
          <c:tx>
            <c:strRef>
              <c:f>TESTS!$F$98:$I$98</c:f>
              <c:strCache>
                <c:ptCount val="1"/>
                <c:pt idx="0">
                  <c:v>RB660 water 0 87</c:v>
                </c:pt>
              </c:strCache>
            </c:strRef>
          </c:tx>
          <c:spPr>
            <a:solidFill>
              <a:schemeClr val="bg1">
                <a:lumMod val="65000"/>
              </a:schemeClr>
            </a:solidFill>
          </c:spPr>
          <c:errBars>
            <c:errBarType val="both"/>
            <c:errValType val="cust"/>
            <c:plus>
              <c:numRef>
                <c:f>TESTS!$M$102</c:f>
                <c:numCache>
                  <c:formatCode>General</c:formatCode>
                  <c:ptCount val="1"/>
                  <c:pt idx="0">
                    <c:v>0.0173451638834856</c:v>
                  </c:pt>
                </c:numCache>
              </c:numRef>
            </c:plus>
            <c:minus>
              <c:numRef>
                <c:f>TESTS!$M$102</c:f>
                <c:numCache>
                  <c:formatCode>General</c:formatCode>
                  <c:ptCount val="1"/>
                  <c:pt idx="0">
                    <c:v>0.0173451638834856</c:v>
                  </c:pt>
                </c:numCache>
              </c:numRef>
            </c:minus>
          </c:errBars>
          <c:val>
            <c:numRef>
              <c:f>TESTS!$M$98</c:f>
              <c:numCache>
                <c:formatCode>0.0000</c:formatCode>
                <c:ptCount val="1"/>
                <c:pt idx="0">
                  <c:v>0.880258333333333</c:v>
                </c:pt>
              </c:numCache>
            </c:numRef>
          </c:val>
        </c:ser>
        <c:ser>
          <c:idx val="7"/>
          <c:order val="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TESTS!$M$103</c:f>
                <c:numCache>
                  <c:formatCode>General</c:formatCode>
                  <c:ptCount val="1"/>
                  <c:pt idx="0">
                    <c:v>0.0158606425432261</c:v>
                  </c:pt>
                </c:numCache>
              </c:numRef>
            </c:plus>
            <c:minus>
              <c:numRef>
                <c:f>TESTS!$M$103</c:f>
                <c:numCache>
                  <c:formatCode>General</c:formatCode>
                  <c:ptCount val="1"/>
                  <c:pt idx="0">
                    <c:v>0.0158606425432261</c:v>
                  </c:pt>
                </c:numCache>
              </c:numRef>
            </c:minus>
          </c:errBars>
          <c:val>
            <c:numRef>
              <c:f>TESTS!$M$99</c:f>
              <c:numCache>
                <c:formatCode>0.0000</c:formatCode>
                <c:ptCount val="1"/>
                <c:pt idx="0">
                  <c:v>0.857445833333333</c:v>
                </c:pt>
              </c:numCache>
            </c:numRef>
          </c:val>
        </c:ser>
        <c:ser>
          <c:idx val="17"/>
          <c:order val="9"/>
          <c:tx>
            <c:v>spacer2</c:v>
          </c:tx>
          <c:spPr>
            <a:noFill/>
          </c:spPr>
          <c:val>
            <c:numLit>
              <c:formatCode>General</c:formatCode>
              <c:ptCount val="1"/>
              <c:pt idx="0">
                <c:v>0.0</c:v>
              </c:pt>
            </c:numLit>
          </c:val>
        </c:ser>
        <c:ser>
          <c:idx val="8"/>
          <c:order val="10"/>
          <c:tx>
            <c:strRef>
              <c:f>TESTS!$F$96:$I$96</c:f>
              <c:strCache>
                <c:ptCount val="1"/>
                <c:pt idx="0">
                  <c:v>N2 water 0 147</c:v>
                </c:pt>
              </c:strCache>
            </c:strRef>
          </c:tx>
          <c:spPr>
            <a:solidFill>
              <a:schemeClr val="tx1"/>
            </a:solidFill>
          </c:spPr>
          <c:errBars>
            <c:errBarType val="both"/>
            <c:errValType val="cust"/>
            <c:plus>
              <c:numRef>
                <c:f>TESTS!$O$100</c:f>
                <c:numCache>
                  <c:formatCode>General</c:formatCode>
                  <c:ptCount val="1"/>
                  <c:pt idx="0">
                    <c:v>0.0</c:v>
                  </c:pt>
                </c:numCache>
              </c:numRef>
            </c:plus>
            <c:minus>
              <c:numRef>
                <c:f>TESTS!$O$100</c:f>
                <c:numCache>
                  <c:formatCode>General</c:formatCode>
                  <c:ptCount val="1"/>
                  <c:pt idx="0">
                    <c:v>0.0</c:v>
                  </c:pt>
                </c:numCache>
              </c:numRef>
            </c:minus>
          </c:errBars>
          <c:val>
            <c:numRef>
              <c:f>TESTS!$O$96</c:f>
              <c:numCache>
                <c:formatCode>0.0000</c:formatCode>
                <c:ptCount val="1"/>
                <c:pt idx="0">
                  <c:v>0.0</c:v>
                </c:pt>
              </c:numCache>
            </c:numRef>
          </c:val>
        </c:ser>
        <c:ser>
          <c:idx val="9"/>
          <c:order val="11"/>
          <c:tx>
            <c:strRef>
              <c:f>TESTS!$F$97:$I$97</c:f>
              <c:strCache>
                <c:ptCount val="1"/>
                <c:pt idx="0">
                  <c:v>N2 Mianserin 50 158</c:v>
                </c:pt>
              </c:strCache>
            </c:strRef>
          </c:tx>
          <c:spPr>
            <a:solidFill>
              <a:schemeClr val="bg1">
                <a:lumMod val="85000"/>
              </a:schemeClr>
            </a:solidFill>
          </c:spPr>
          <c:errBars>
            <c:errBarType val="both"/>
            <c:errValType val="cust"/>
            <c:plus>
              <c:numRef>
                <c:f>TESTS!$O$101</c:f>
                <c:numCache>
                  <c:formatCode>General</c:formatCode>
                  <c:ptCount val="1"/>
                  <c:pt idx="0">
                    <c:v>0.0</c:v>
                  </c:pt>
                </c:numCache>
              </c:numRef>
            </c:plus>
            <c:minus>
              <c:numRef>
                <c:f>TESTS!$O$101</c:f>
                <c:numCache>
                  <c:formatCode>General</c:formatCode>
                  <c:ptCount val="1"/>
                  <c:pt idx="0">
                    <c:v>0.0</c:v>
                  </c:pt>
                </c:numCache>
              </c:numRef>
            </c:minus>
          </c:errBars>
          <c:val>
            <c:numRef>
              <c:f>TESTS!$O$97</c:f>
              <c:numCache>
                <c:formatCode>0.0000</c:formatCode>
                <c:ptCount val="1"/>
                <c:pt idx="0">
                  <c:v>0.0</c:v>
                </c:pt>
              </c:numCache>
            </c:numRef>
          </c:val>
        </c:ser>
        <c:ser>
          <c:idx val="10"/>
          <c:order val="12"/>
          <c:tx>
            <c:strRef>
              <c:f>TESTS!$F$98:$I$98</c:f>
              <c:strCache>
                <c:ptCount val="1"/>
                <c:pt idx="0">
                  <c:v>RB660 water 0 87</c:v>
                </c:pt>
              </c:strCache>
            </c:strRef>
          </c:tx>
          <c:spPr>
            <a:solidFill>
              <a:schemeClr val="bg1">
                <a:lumMod val="65000"/>
              </a:schemeClr>
            </a:solidFill>
          </c:spPr>
          <c:errBars>
            <c:errBarType val="both"/>
            <c:errValType val="cust"/>
            <c:plus>
              <c:numRef>
                <c:f>TESTS!$O$102</c:f>
                <c:numCache>
                  <c:formatCode>General</c:formatCode>
                  <c:ptCount val="1"/>
                  <c:pt idx="0">
                    <c:v>0.0</c:v>
                  </c:pt>
                </c:numCache>
              </c:numRef>
            </c:plus>
            <c:minus>
              <c:numRef>
                <c:f>TESTS!$O$102</c:f>
                <c:numCache>
                  <c:formatCode>General</c:formatCode>
                  <c:ptCount val="1"/>
                  <c:pt idx="0">
                    <c:v>0.0</c:v>
                  </c:pt>
                </c:numCache>
              </c:numRef>
            </c:minus>
          </c:errBars>
          <c:val>
            <c:numRef>
              <c:f>TESTS!$O$98</c:f>
              <c:numCache>
                <c:formatCode>0.0000</c:formatCode>
                <c:ptCount val="1"/>
                <c:pt idx="0">
                  <c:v>0.0</c:v>
                </c:pt>
              </c:numCache>
            </c:numRef>
          </c:val>
        </c:ser>
        <c:ser>
          <c:idx val="11"/>
          <c:order val="1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TESTS!$O$103</c:f>
                <c:numCache>
                  <c:formatCode>General</c:formatCode>
                  <c:ptCount val="1"/>
                  <c:pt idx="0">
                    <c:v>0.0</c:v>
                  </c:pt>
                </c:numCache>
              </c:numRef>
            </c:plus>
            <c:minus>
              <c:numRef>
                <c:f>TESTS!$O$103</c:f>
                <c:numCache>
                  <c:formatCode>General</c:formatCode>
                  <c:ptCount val="1"/>
                  <c:pt idx="0">
                    <c:v>0.0</c:v>
                  </c:pt>
                </c:numCache>
              </c:numRef>
            </c:minus>
          </c:errBars>
          <c:val>
            <c:numRef>
              <c:f>TESTS!$O$99</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TESTS!$F$96:$I$96</c:f>
              <c:strCache>
                <c:ptCount val="1"/>
                <c:pt idx="0">
                  <c:v>N2 water 0 147</c:v>
                </c:pt>
              </c:strCache>
            </c:strRef>
          </c:tx>
          <c:spPr>
            <a:solidFill>
              <a:schemeClr val="tx1"/>
            </a:solidFill>
          </c:spPr>
          <c:errBars>
            <c:errBarType val="both"/>
            <c:errValType val="cust"/>
            <c:plus>
              <c:numRef>
                <c:f>TESTS!$Q$100</c:f>
                <c:numCache>
                  <c:formatCode>General</c:formatCode>
                  <c:ptCount val="1"/>
                  <c:pt idx="0">
                    <c:v>0.0</c:v>
                  </c:pt>
                </c:numCache>
              </c:numRef>
            </c:plus>
            <c:minus>
              <c:numRef>
                <c:f>TESTS!$Q$100</c:f>
                <c:numCache>
                  <c:formatCode>General</c:formatCode>
                  <c:ptCount val="1"/>
                  <c:pt idx="0">
                    <c:v>0.0</c:v>
                  </c:pt>
                </c:numCache>
              </c:numRef>
            </c:minus>
          </c:errBars>
          <c:val>
            <c:numRef>
              <c:f>TESTS!$Q$96</c:f>
              <c:numCache>
                <c:formatCode>0.0000</c:formatCode>
                <c:ptCount val="1"/>
                <c:pt idx="0">
                  <c:v>0.0</c:v>
                </c:pt>
              </c:numCache>
            </c:numRef>
          </c:val>
        </c:ser>
        <c:ser>
          <c:idx val="13"/>
          <c:order val="16"/>
          <c:tx>
            <c:strRef>
              <c:f>TESTS!$F$97:$I$97</c:f>
              <c:strCache>
                <c:ptCount val="1"/>
                <c:pt idx="0">
                  <c:v>N2 Mianserin 50 158</c:v>
                </c:pt>
              </c:strCache>
            </c:strRef>
          </c:tx>
          <c:spPr>
            <a:solidFill>
              <a:schemeClr val="bg1">
                <a:lumMod val="85000"/>
              </a:schemeClr>
            </a:solidFill>
          </c:spPr>
          <c:errBars>
            <c:errBarType val="both"/>
            <c:errValType val="cust"/>
            <c:plus>
              <c:numRef>
                <c:f>TESTS!$Q$101</c:f>
                <c:numCache>
                  <c:formatCode>General</c:formatCode>
                  <c:ptCount val="1"/>
                  <c:pt idx="0">
                    <c:v>0.0</c:v>
                  </c:pt>
                </c:numCache>
              </c:numRef>
            </c:plus>
            <c:minus>
              <c:numRef>
                <c:f>TESTS!$Q$101</c:f>
                <c:numCache>
                  <c:formatCode>General</c:formatCode>
                  <c:ptCount val="1"/>
                  <c:pt idx="0">
                    <c:v>0.0</c:v>
                  </c:pt>
                </c:numCache>
              </c:numRef>
            </c:minus>
          </c:errBars>
          <c:val>
            <c:numRef>
              <c:f>TESTS!$Q$97</c:f>
              <c:numCache>
                <c:formatCode>0.0000</c:formatCode>
                <c:ptCount val="1"/>
                <c:pt idx="0">
                  <c:v>0.0</c:v>
                </c:pt>
              </c:numCache>
            </c:numRef>
          </c:val>
        </c:ser>
        <c:ser>
          <c:idx val="14"/>
          <c:order val="17"/>
          <c:tx>
            <c:strRef>
              <c:f>TESTS!$F$98:$I$98</c:f>
              <c:strCache>
                <c:ptCount val="1"/>
                <c:pt idx="0">
                  <c:v>RB660 water 0 87</c:v>
                </c:pt>
              </c:strCache>
            </c:strRef>
          </c:tx>
          <c:spPr>
            <a:solidFill>
              <a:schemeClr val="bg1">
                <a:lumMod val="65000"/>
              </a:schemeClr>
            </a:solidFill>
          </c:spPr>
          <c:errBars>
            <c:errBarType val="both"/>
            <c:errValType val="cust"/>
            <c:plus>
              <c:numRef>
                <c:f>TESTS!$Q$102</c:f>
                <c:numCache>
                  <c:formatCode>General</c:formatCode>
                  <c:ptCount val="1"/>
                  <c:pt idx="0">
                    <c:v>0.0</c:v>
                  </c:pt>
                </c:numCache>
              </c:numRef>
            </c:plus>
            <c:minus>
              <c:numRef>
                <c:f>TESTS!$Q$102</c:f>
                <c:numCache>
                  <c:formatCode>General</c:formatCode>
                  <c:ptCount val="1"/>
                  <c:pt idx="0">
                    <c:v>0.0</c:v>
                  </c:pt>
                </c:numCache>
              </c:numRef>
            </c:minus>
          </c:errBars>
          <c:val>
            <c:numRef>
              <c:f>TESTS!$Q$98</c:f>
              <c:numCache>
                <c:formatCode>0.0000</c:formatCode>
                <c:ptCount val="1"/>
                <c:pt idx="0">
                  <c:v>0.0</c:v>
                </c:pt>
              </c:numCache>
            </c:numRef>
          </c:val>
        </c:ser>
        <c:ser>
          <c:idx val="15"/>
          <c:order val="1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TESTS!$Q$103</c:f>
                <c:numCache>
                  <c:formatCode>General</c:formatCode>
                  <c:ptCount val="1"/>
                  <c:pt idx="0">
                    <c:v>0.0</c:v>
                  </c:pt>
                </c:numCache>
              </c:numRef>
            </c:plus>
            <c:minus>
              <c:numRef>
                <c:f>TESTS!$Q$103</c:f>
                <c:numCache>
                  <c:formatCode>General</c:formatCode>
                  <c:ptCount val="1"/>
                  <c:pt idx="0">
                    <c:v>0.0</c:v>
                  </c:pt>
                </c:numCache>
              </c:numRef>
            </c:minus>
          </c:errBars>
          <c:val>
            <c:numRef>
              <c:f>TESTS!$Q$99</c:f>
              <c:numCache>
                <c:formatCode>0.0000</c:formatCode>
                <c:ptCount val="1"/>
                <c:pt idx="0">
                  <c:v>0.0</c:v>
                </c:pt>
              </c:numCache>
            </c:numRef>
          </c:val>
        </c:ser>
        <c:axId val="220761256"/>
        <c:axId val="220764312"/>
      </c:barChart>
      <c:catAx>
        <c:axId val="220761256"/>
        <c:scaling>
          <c:orientation val="minMax"/>
        </c:scaling>
        <c:axPos val="b"/>
        <c:tickLblPos val="nextTo"/>
        <c:crossAx val="220764312"/>
        <c:crosses val="autoZero"/>
        <c:auto val="1"/>
        <c:lblAlgn val="ctr"/>
        <c:lblOffset val="100"/>
      </c:catAx>
      <c:valAx>
        <c:axId val="220764312"/>
        <c:scaling>
          <c:orientation val="minMax"/>
        </c:scaling>
        <c:axPos val="l"/>
        <c:majorGridlines/>
        <c:title>
          <c:tx>
            <c:rich>
              <a:bodyPr rot="-5400000" vert="horz"/>
              <a:lstStyle/>
              <a:p>
                <a:pPr>
                  <a:defRPr/>
                </a:pPr>
                <a:r>
                  <a:rPr lang="en-US"/>
                  <a:t>dOD600</a:t>
                </a:r>
              </a:p>
            </c:rich>
          </c:tx>
        </c:title>
        <c:numFmt formatCode="0.0000" sourceLinked="1"/>
        <c:tickLblPos val="nextTo"/>
        <c:crossAx val="220761256"/>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overlay val="1"/>
    </c:title>
    <c:plotArea>
      <c:layout/>
      <c:barChart>
        <c:barDir val="col"/>
        <c:grouping val="clustered"/>
        <c:ser>
          <c:idx val="0"/>
          <c:order val="0"/>
          <c:tx>
            <c:strRef>
              <c:f>TESTS!$F$96:$I$96</c:f>
              <c:strCache>
                <c:ptCount val="1"/>
                <c:pt idx="0">
                  <c:v>N2 water 0 147</c:v>
                </c:pt>
              </c:strCache>
            </c:strRef>
          </c:tx>
          <c:spPr>
            <a:solidFill>
              <a:schemeClr val="tx1"/>
            </a:solidFill>
          </c:spPr>
          <c:errBars>
            <c:errBarType val="both"/>
            <c:errValType val="cust"/>
            <c:plus>
              <c:numRef>
                <c:f>TESTS!$N$100</c:f>
                <c:numCache>
                  <c:formatCode>General</c:formatCode>
                  <c:ptCount val="1"/>
                  <c:pt idx="0">
                    <c:v>0.000535183510740088</c:v>
                  </c:pt>
                </c:numCache>
              </c:numRef>
            </c:plus>
            <c:minus>
              <c:numRef>
                <c:f>TESTS!$N$100</c:f>
                <c:numCache>
                  <c:formatCode>General</c:formatCode>
                  <c:ptCount val="1"/>
                  <c:pt idx="0">
                    <c:v>0.000535183510740088</c:v>
                  </c:pt>
                </c:numCache>
              </c:numRef>
            </c:minus>
          </c:errBars>
          <c:val>
            <c:numRef>
              <c:f>TESTS!$N$96</c:f>
              <c:numCache>
                <c:formatCode>0.0000</c:formatCode>
                <c:ptCount val="1"/>
                <c:pt idx="0">
                  <c:v>0.00556390977188596</c:v>
                </c:pt>
              </c:numCache>
            </c:numRef>
          </c:val>
        </c:ser>
        <c:ser>
          <c:idx val="1"/>
          <c:order val="1"/>
          <c:tx>
            <c:strRef>
              <c:f>TESTS!$F$97:$I$97</c:f>
              <c:strCache>
                <c:ptCount val="1"/>
                <c:pt idx="0">
                  <c:v>N2 Mianserin 50 158</c:v>
                </c:pt>
              </c:strCache>
            </c:strRef>
          </c:tx>
          <c:spPr>
            <a:solidFill>
              <a:schemeClr val="bg1">
                <a:lumMod val="85000"/>
              </a:schemeClr>
            </a:solidFill>
          </c:spPr>
          <c:errBars>
            <c:errBarType val="both"/>
            <c:errValType val="cust"/>
            <c:plus>
              <c:numRef>
                <c:f>TESTS!$N$101</c:f>
                <c:numCache>
                  <c:formatCode>General</c:formatCode>
                  <c:ptCount val="1"/>
                  <c:pt idx="0">
                    <c:v>0.000607305378038146</c:v>
                  </c:pt>
                </c:numCache>
              </c:numRef>
            </c:plus>
            <c:minus>
              <c:numRef>
                <c:f>TESTS!$N$101</c:f>
                <c:numCache>
                  <c:formatCode>General</c:formatCode>
                  <c:ptCount val="1"/>
                  <c:pt idx="0">
                    <c:v>0.000607305378038146</c:v>
                  </c:pt>
                </c:numCache>
              </c:numRef>
            </c:minus>
          </c:errBars>
          <c:val>
            <c:numRef>
              <c:f>TESTS!$N$97</c:f>
              <c:numCache>
                <c:formatCode>0.0000</c:formatCode>
                <c:ptCount val="1"/>
                <c:pt idx="0">
                  <c:v>0.00726622319038985</c:v>
                </c:pt>
              </c:numCache>
            </c:numRef>
          </c:val>
        </c:ser>
        <c:ser>
          <c:idx val="2"/>
          <c:order val="2"/>
          <c:tx>
            <c:strRef>
              <c:f>TESTS!$F$98:$I$98</c:f>
              <c:strCache>
                <c:ptCount val="1"/>
                <c:pt idx="0">
                  <c:v>RB660 water 0 87</c:v>
                </c:pt>
              </c:strCache>
            </c:strRef>
          </c:tx>
          <c:spPr>
            <a:solidFill>
              <a:schemeClr val="bg1">
                <a:lumMod val="65000"/>
              </a:schemeClr>
            </a:solidFill>
          </c:spPr>
          <c:errBars>
            <c:errBarType val="both"/>
            <c:errValType val="cust"/>
            <c:plus>
              <c:numRef>
                <c:f>TESTS!$N$102</c:f>
                <c:numCache>
                  <c:formatCode>General</c:formatCode>
                  <c:ptCount val="1"/>
                  <c:pt idx="0">
                    <c:v>0.000948346105565311</c:v>
                  </c:pt>
                </c:numCache>
              </c:numRef>
            </c:plus>
            <c:minus>
              <c:numRef>
                <c:f>TESTS!$N$102</c:f>
                <c:numCache>
                  <c:formatCode>General</c:formatCode>
                  <c:ptCount val="1"/>
                  <c:pt idx="0">
                    <c:v>0.000948346105565311</c:v>
                  </c:pt>
                </c:numCache>
              </c:numRef>
            </c:minus>
          </c:errBars>
          <c:val>
            <c:numRef>
              <c:f>TESTS!$N$98</c:f>
              <c:numCache>
                <c:formatCode>0.0000</c:formatCode>
                <c:ptCount val="1"/>
                <c:pt idx="0">
                  <c:v>0.00282750881834216</c:v>
                </c:pt>
              </c:numCache>
            </c:numRef>
          </c:val>
        </c:ser>
        <c:ser>
          <c:idx val="3"/>
          <c:order val="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TESTS!$N$103</c:f>
                <c:numCache>
                  <c:formatCode>General</c:formatCode>
                  <c:ptCount val="1"/>
                  <c:pt idx="0">
                    <c:v>0.0</c:v>
                  </c:pt>
                </c:numCache>
              </c:numRef>
            </c:plus>
            <c:minus>
              <c:numRef>
                <c:f>TESTS!$N$103</c:f>
                <c:numCache>
                  <c:formatCode>General</c:formatCode>
                  <c:ptCount val="1"/>
                  <c:pt idx="0">
                    <c:v>0.0</c:v>
                  </c:pt>
                </c:numCache>
              </c:numRef>
            </c:minus>
          </c:errBars>
          <c:val>
            <c:numRef>
              <c:f>TESTS!$N$99</c:f>
              <c:numCache>
                <c:formatCode>0.0000</c:formatCode>
                <c:ptCount val="1"/>
                <c:pt idx="0">
                  <c:v>0.0</c:v>
                </c:pt>
              </c:numCache>
            </c:numRef>
          </c:val>
        </c:ser>
        <c:ser>
          <c:idx val="16"/>
          <c:order val="4"/>
          <c:tx>
            <c:v>spacer1</c:v>
          </c:tx>
          <c:spPr>
            <a:noFill/>
          </c:spPr>
          <c:val>
            <c:numLit>
              <c:formatCode>General</c:formatCode>
              <c:ptCount val="1"/>
              <c:pt idx="0">
                <c:v>0.0</c:v>
              </c:pt>
            </c:numLit>
          </c:val>
        </c:ser>
        <c:ser>
          <c:idx val="4"/>
          <c:order val="5"/>
          <c:tx>
            <c:strRef>
              <c:f>TESTS!$F$96:$I$96</c:f>
              <c:strCache>
                <c:ptCount val="1"/>
                <c:pt idx="0">
                  <c:v>N2 water 0 147</c:v>
                </c:pt>
              </c:strCache>
            </c:strRef>
          </c:tx>
          <c:spPr>
            <a:solidFill>
              <a:schemeClr val="tx1"/>
            </a:solidFill>
          </c:spPr>
          <c:errBars>
            <c:errBarType val="both"/>
            <c:errValType val="cust"/>
            <c:plus>
              <c:numRef>
                <c:f>TESTS!$P$100</c:f>
                <c:numCache>
                  <c:formatCode>General</c:formatCode>
                  <c:ptCount val="1"/>
                  <c:pt idx="0">
                    <c:v>0.00517340785725562</c:v>
                  </c:pt>
                </c:numCache>
              </c:numRef>
            </c:plus>
            <c:minus>
              <c:numRef>
                <c:f>TESTS!$P$100</c:f>
                <c:numCache>
                  <c:formatCode>General</c:formatCode>
                  <c:ptCount val="1"/>
                  <c:pt idx="0">
                    <c:v>0.00517340785725562</c:v>
                  </c:pt>
                </c:numCache>
              </c:numRef>
            </c:minus>
          </c:errBars>
          <c:val>
            <c:numRef>
              <c:f>TESTS!$P$96</c:f>
              <c:numCache>
                <c:formatCode>0.0000</c:formatCode>
                <c:ptCount val="1"/>
                <c:pt idx="0">
                  <c:v>-0.0126079057890962</c:v>
                </c:pt>
              </c:numCache>
            </c:numRef>
          </c:val>
        </c:ser>
        <c:ser>
          <c:idx val="5"/>
          <c:order val="6"/>
          <c:tx>
            <c:strRef>
              <c:f>TESTS!$F$97:$I$97</c:f>
              <c:strCache>
                <c:ptCount val="1"/>
                <c:pt idx="0">
                  <c:v>N2 Mianserin 50 158</c:v>
                </c:pt>
              </c:strCache>
            </c:strRef>
          </c:tx>
          <c:spPr>
            <a:solidFill>
              <a:schemeClr val="bg1">
                <a:lumMod val="85000"/>
              </a:schemeClr>
            </a:solidFill>
          </c:spPr>
          <c:errBars>
            <c:errBarType val="both"/>
            <c:errValType val="cust"/>
            <c:plus>
              <c:numRef>
                <c:f>TESTS!$P$101</c:f>
                <c:numCache>
                  <c:formatCode>General</c:formatCode>
                  <c:ptCount val="1"/>
                  <c:pt idx="0">
                    <c:v>0.00253889296631522</c:v>
                  </c:pt>
                </c:numCache>
              </c:numRef>
            </c:plus>
            <c:minus>
              <c:numRef>
                <c:f>TESTS!$P$101</c:f>
                <c:numCache>
                  <c:formatCode>General</c:formatCode>
                  <c:ptCount val="1"/>
                  <c:pt idx="0">
                    <c:v>0.00253889296631522</c:v>
                  </c:pt>
                </c:numCache>
              </c:numRef>
            </c:minus>
          </c:errBars>
          <c:val>
            <c:numRef>
              <c:f>TESTS!$P$97</c:f>
              <c:numCache>
                <c:formatCode>0.0000</c:formatCode>
                <c:ptCount val="1"/>
                <c:pt idx="0">
                  <c:v>-0.0133229730542826</c:v>
                </c:pt>
              </c:numCache>
            </c:numRef>
          </c:val>
        </c:ser>
        <c:ser>
          <c:idx val="6"/>
          <c:order val="7"/>
          <c:tx>
            <c:strRef>
              <c:f>TESTS!$F$98:$I$98</c:f>
              <c:strCache>
                <c:ptCount val="1"/>
                <c:pt idx="0">
                  <c:v>RB660 water 0 87</c:v>
                </c:pt>
              </c:strCache>
            </c:strRef>
          </c:tx>
          <c:spPr>
            <a:solidFill>
              <a:schemeClr val="bg1">
                <a:lumMod val="65000"/>
              </a:schemeClr>
            </a:solidFill>
          </c:spPr>
          <c:errBars>
            <c:errBarType val="both"/>
            <c:errValType val="cust"/>
            <c:plus>
              <c:numRef>
                <c:f>TESTS!$P$102</c:f>
                <c:numCache>
                  <c:formatCode>General</c:formatCode>
                  <c:ptCount val="1"/>
                  <c:pt idx="0">
                    <c:v>0.263817370863065</c:v>
                  </c:pt>
                </c:numCache>
              </c:numRef>
            </c:plus>
            <c:minus>
              <c:numRef>
                <c:f>TESTS!$P$102</c:f>
                <c:numCache>
                  <c:formatCode>General</c:formatCode>
                  <c:ptCount val="1"/>
                  <c:pt idx="0">
                    <c:v>0.263817370863065</c:v>
                  </c:pt>
                </c:numCache>
              </c:numRef>
            </c:minus>
          </c:errBars>
          <c:val>
            <c:numRef>
              <c:f>TESTS!$P$98</c:f>
              <c:numCache>
                <c:formatCode>0.0000</c:formatCode>
                <c:ptCount val="1"/>
                <c:pt idx="0">
                  <c:v>0.129303896940419</c:v>
                </c:pt>
              </c:numCache>
            </c:numRef>
          </c:val>
        </c:ser>
        <c:ser>
          <c:idx val="7"/>
          <c:order val="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TESTS!$P$103</c:f>
                <c:numCache>
                  <c:formatCode>General</c:formatCode>
                  <c:ptCount val="1"/>
                  <c:pt idx="0">
                    <c:v>0.259221424638327</c:v>
                  </c:pt>
                </c:numCache>
              </c:numRef>
            </c:plus>
            <c:minus>
              <c:numRef>
                <c:f>TESTS!$P$103</c:f>
                <c:numCache>
                  <c:formatCode>General</c:formatCode>
                  <c:ptCount val="1"/>
                  <c:pt idx="0">
                    <c:v>0.259221424638327</c:v>
                  </c:pt>
                </c:numCache>
              </c:numRef>
            </c:minus>
          </c:errBars>
          <c:val>
            <c:numRef>
              <c:f>TESTS!$P$99</c:f>
              <c:numCache>
                <c:formatCode>0.0000</c:formatCode>
                <c:ptCount val="1"/>
                <c:pt idx="0">
                  <c:v>0.0671338405797101</c:v>
                </c:pt>
              </c:numCache>
            </c:numRef>
          </c:val>
        </c:ser>
        <c:ser>
          <c:idx val="17"/>
          <c:order val="9"/>
          <c:tx>
            <c:v>spacer2</c:v>
          </c:tx>
          <c:spPr>
            <a:noFill/>
          </c:spPr>
          <c:val>
            <c:numLit>
              <c:formatCode>General</c:formatCode>
              <c:ptCount val="1"/>
              <c:pt idx="0">
                <c:v>0.0</c:v>
              </c:pt>
            </c:numLit>
          </c:val>
        </c:ser>
        <c:ser>
          <c:idx val="8"/>
          <c:order val="10"/>
          <c:tx>
            <c:strRef>
              <c:f>TESTS!$F$96:$I$96</c:f>
              <c:strCache>
                <c:ptCount val="1"/>
                <c:pt idx="0">
                  <c:v>N2 water 0 147</c:v>
                </c:pt>
              </c:strCache>
            </c:strRef>
          </c:tx>
          <c:spPr>
            <a:solidFill>
              <a:schemeClr val="tx1"/>
            </a:solidFill>
          </c:spPr>
          <c:errBars>
            <c:errBarType val="both"/>
            <c:errValType val="cust"/>
            <c:plus>
              <c:numRef>
                <c:f>TESTS!$R$100</c:f>
                <c:numCache>
                  <c:formatCode>General</c:formatCode>
                  <c:ptCount val="1"/>
                  <c:pt idx="0">
                    <c:v>0.0</c:v>
                  </c:pt>
                </c:numCache>
              </c:numRef>
            </c:plus>
            <c:minus>
              <c:numRef>
                <c:f>TESTS!$R$100</c:f>
                <c:numCache>
                  <c:formatCode>General</c:formatCode>
                  <c:ptCount val="1"/>
                  <c:pt idx="0">
                    <c:v>0.0</c:v>
                  </c:pt>
                </c:numCache>
              </c:numRef>
            </c:minus>
          </c:errBars>
          <c:val>
            <c:numRef>
              <c:f>TESTS!$T$96</c:f>
              <c:numCache>
                <c:formatCode>0.0000</c:formatCode>
                <c:ptCount val="1"/>
                <c:pt idx="0">
                  <c:v>0.0</c:v>
                </c:pt>
              </c:numCache>
            </c:numRef>
          </c:val>
        </c:ser>
        <c:ser>
          <c:idx val="9"/>
          <c:order val="11"/>
          <c:tx>
            <c:strRef>
              <c:f>TESTS!$F$97:$I$97</c:f>
              <c:strCache>
                <c:ptCount val="1"/>
                <c:pt idx="0">
                  <c:v>N2 Mianserin 50 158</c:v>
                </c:pt>
              </c:strCache>
            </c:strRef>
          </c:tx>
          <c:spPr>
            <a:solidFill>
              <a:schemeClr val="bg1">
                <a:lumMod val="85000"/>
              </a:schemeClr>
            </a:solidFill>
          </c:spPr>
          <c:errBars>
            <c:errBarType val="both"/>
            <c:errValType val="cust"/>
            <c:plus>
              <c:numRef>
                <c:f>TESTS!$R$101</c:f>
                <c:numCache>
                  <c:formatCode>General</c:formatCode>
                  <c:ptCount val="1"/>
                  <c:pt idx="0">
                    <c:v>0.0</c:v>
                  </c:pt>
                </c:numCache>
              </c:numRef>
            </c:plus>
            <c:minus>
              <c:numRef>
                <c:f>TESTS!$R$101</c:f>
                <c:numCache>
                  <c:formatCode>General</c:formatCode>
                  <c:ptCount val="1"/>
                  <c:pt idx="0">
                    <c:v>0.0</c:v>
                  </c:pt>
                </c:numCache>
              </c:numRef>
            </c:minus>
          </c:errBars>
          <c:val>
            <c:numRef>
              <c:f>TESTS!$T$97</c:f>
              <c:numCache>
                <c:formatCode>0.0000</c:formatCode>
                <c:ptCount val="1"/>
                <c:pt idx="0">
                  <c:v>0.0</c:v>
                </c:pt>
              </c:numCache>
            </c:numRef>
          </c:val>
        </c:ser>
        <c:ser>
          <c:idx val="10"/>
          <c:order val="12"/>
          <c:tx>
            <c:strRef>
              <c:f>TESTS!$F$98:$I$98</c:f>
              <c:strCache>
                <c:ptCount val="1"/>
                <c:pt idx="0">
                  <c:v>RB660 water 0 87</c:v>
                </c:pt>
              </c:strCache>
            </c:strRef>
          </c:tx>
          <c:spPr>
            <a:solidFill>
              <a:schemeClr val="bg1">
                <a:lumMod val="65000"/>
              </a:schemeClr>
            </a:solidFill>
          </c:spPr>
          <c:errBars>
            <c:errBarType val="both"/>
            <c:errValType val="cust"/>
            <c:plus>
              <c:numRef>
                <c:f>TESTS!$R$102</c:f>
                <c:numCache>
                  <c:formatCode>General</c:formatCode>
                  <c:ptCount val="1"/>
                  <c:pt idx="0">
                    <c:v>0.0</c:v>
                  </c:pt>
                </c:numCache>
              </c:numRef>
            </c:plus>
            <c:minus>
              <c:numRef>
                <c:f>TESTS!$R$102</c:f>
                <c:numCache>
                  <c:formatCode>General</c:formatCode>
                  <c:ptCount val="1"/>
                  <c:pt idx="0">
                    <c:v>0.0</c:v>
                  </c:pt>
                </c:numCache>
              </c:numRef>
            </c:minus>
          </c:errBars>
          <c:val>
            <c:numRef>
              <c:f>TESTS!$T$98</c:f>
              <c:numCache>
                <c:formatCode>0.0000</c:formatCode>
                <c:ptCount val="1"/>
                <c:pt idx="0">
                  <c:v>0.0</c:v>
                </c:pt>
              </c:numCache>
            </c:numRef>
          </c:val>
        </c:ser>
        <c:ser>
          <c:idx val="11"/>
          <c:order val="1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TESTS!$R$103</c:f>
                <c:numCache>
                  <c:formatCode>General</c:formatCode>
                  <c:ptCount val="1"/>
                  <c:pt idx="0">
                    <c:v>0.0</c:v>
                  </c:pt>
                </c:numCache>
              </c:numRef>
            </c:plus>
            <c:minus>
              <c:numRef>
                <c:f>TESTS!$R$103</c:f>
                <c:numCache>
                  <c:formatCode>General</c:formatCode>
                  <c:ptCount val="1"/>
                  <c:pt idx="0">
                    <c:v>0.0</c:v>
                  </c:pt>
                </c:numCache>
              </c:numRef>
            </c:minus>
          </c:errBars>
          <c:val>
            <c:numRef>
              <c:f>TESTS!$T$99</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TESTS!$F$96:$I$96</c:f>
              <c:strCache>
                <c:ptCount val="1"/>
                <c:pt idx="0">
                  <c:v>N2 water 0 147</c:v>
                </c:pt>
              </c:strCache>
            </c:strRef>
          </c:tx>
          <c:spPr>
            <a:solidFill>
              <a:schemeClr val="tx1"/>
            </a:solidFill>
          </c:spPr>
          <c:errBars>
            <c:errBarType val="both"/>
            <c:errValType val="cust"/>
            <c:plus>
              <c:numRef>
                <c:f>TESTS!$T$100</c:f>
                <c:numCache>
                  <c:formatCode>General</c:formatCode>
                  <c:ptCount val="1"/>
                  <c:pt idx="0">
                    <c:v>0.0</c:v>
                  </c:pt>
                </c:numCache>
              </c:numRef>
            </c:plus>
            <c:minus>
              <c:numRef>
                <c:f>TESTS!$T$100</c:f>
                <c:numCache>
                  <c:formatCode>General</c:formatCode>
                  <c:ptCount val="1"/>
                  <c:pt idx="0">
                    <c:v>0.0</c:v>
                  </c:pt>
                </c:numCache>
              </c:numRef>
            </c:minus>
          </c:errBars>
          <c:val>
            <c:numRef>
              <c:f>TESTS!$V$96</c:f>
              <c:numCache>
                <c:formatCode>0.0000</c:formatCode>
                <c:ptCount val="1"/>
                <c:pt idx="0">
                  <c:v>0.0</c:v>
                </c:pt>
              </c:numCache>
            </c:numRef>
          </c:val>
        </c:ser>
        <c:ser>
          <c:idx val="13"/>
          <c:order val="16"/>
          <c:tx>
            <c:strRef>
              <c:f>TESTS!$F$97:$I$97</c:f>
              <c:strCache>
                <c:ptCount val="1"/>
                <c:pt idx="0">
                  <c:v>N2 Mianserin 50 158</c:v>
                </c:pt>
              </c:strCache>
            </c:strRef>
          </c:tx>
          <c:spPr>
            <a:solidFill>
              <a:schemeClr val="bg1">
                <a:lumMod val="85000"/>
              </a:schemeClr>
            </a:solidFill>
          </c:spPr>
          <c:errBars>
            <c:errBarType val="both"/>
            <c:errValType val="cust"/>
            <c:plus>
              <c:numRef>
                <c:f>TESTS!$T$101</c:f>
                <c:numCache>
                  <c:formatCode>General</c:formatCode>
                  <c:ptCount val="1"/>
                  <c:pt idx="0">
                    <c:v>0.0</c:v>
                  </c:pt>
                </c:numCache>
              </c:numRef>
            </c:plus>
            <c:minus>
              <c:numRef>
                <c:f>TESTS!$T$101</c:f>
                <c:numCache>
                  <c:formatCode>General</c:formatCode>
                  <c:ptCount val="1"/>
                  <c:pt idx="0">
                    <c:v>0.0</c:v>
                  </c:pt>
                </c:numCache>
              </c:numRef>
            </c:minus>
          </c:errBars>
          <c:val>
            <c:numRef>
              <c:f>TESTS!$V$97</c:f>
              <c:numCache>
                <c:formatCode>0.0000</c:formatCode>
                <c:ptCount val="1"/>
                <c:pt idx="0">
                  <c:v>0.0</c:v>
                </c:pt>
              </c:numCache>
            </c:numRef>
          </c:val>
        </c:ser>
        <c:ser>
          <c:idx val="14"/>
          <c:order val="17"/>
          <c:tx>
            <c:strRef>
              <c:f>TESTS!$F$98:$I$98</c:f>
              <c:strCache>
                <c:ptCount val="1"/>
                <c:pt idx="0">
                  <c:v>RB660 water 0 87</c:v>
                </c:pt>
              </c:strCache>
            </c:strRef>
          </c:tx>
          <c:spPr>
            <a:solidFill>
              <a:schemeClr val="bg1">
                <a:lumMod val="65000"/>
              </a:schemeClr>
            </a:solidFill>
          </c:spPr>
          <c:errBars>
            <c:errBarType val="both"/>
            <c:errValType val="cust"/>
            <c:plus>
              <c:numRef>
                <c:f>TESTS!$T$102</c:f>
                <c:numCache>
                  <c:formatCode>General</c:formatCode>
                  <c:ptCount val="1"/>
                  <c:pt idx="0">
                    <c:v>0.0</c:v>
                  </c:pt>
                </c:numCache>
              </c:numRef>
            </c:plus>
            <c:minus>
              <c:numRef>
                <c:f>TESTS!$T$102</c:f>
                <c:numCache>
                  <c:formatCode>General</c:formatCode>
                  <c:ptCount val="1"/>
                  <c:pt idx="0">
                    <c:v>0.0</c:v>
                  </c:pt>
                </c:numCache>
              </c:numRef>
            </c:minus>
          </c:errBars>
          <c:val>
            <c:numRef>
              <c:f>TESTS!$V$98</c:f>
              <c:numCache>
                <c:formatCode>0.0000</c:formatCode>
                <c:ptCount val="1"/>
                <c:pt idx="0">
                  <c:v>0.0</c:v>
                </c:pt>
              </c:numCache>
            </c:numRef>
          </c:val>
        </c:ser>
        <c:ser>
          <c:idx val="15"/>
          <c:order val="1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TESTS!$T$103</c:f>
                <c:numCache>
                  <c:formatCode>General</c:formatCode>
                  <c:ptCount val="1"/>
                  <c:pt idx="0">
                    <c:v>0.0</c:v>
                  </c:pt>
                </c:numCache>
              </c:numRef>
            </c:plus>
            <c:minus>
              <c:numRef>
                <c:f>TESTS!$T$103</c:f>
                <c:numCache>
                  <c:formatCode>General</c:formatCode>
                  <c:ptCount val="1"/>
                  <c:pt idx="0">
                    <c:v>0.0</c:v>
                  </c:pt>
                </c:numCache>
              </c:numRef>
            </c:minus>
          </c:errBars>
          <c:val>
            <c:numRef>
              <c:f>TESTS!$V$99</c:f>
              <c:numCache>
                <c:formatCode>0.0000</c:formatCode>
                <c:ptCount val="1"/>
                <c:pt idx="0">
                  <c:v>0.0</c:v>
                </c:pt>
              </c:numCache>
            </c:numRef>
          </c:val>
        </c:ser>
        <c:axId val="220881928"/>
        <c:axId val="220884984"/>
      </c:barChart>
      <c:catAx>
        <c:axId val="220881928"/>
        <c:scaling>
          <c:orientation val="minMax"/>
        </c:scaling>
        <c:axPos val="b"/>
        <c:tickLblPos val="nextTo"/>
        <c:crossAx val="220884984"/>
        <c:crosses val="autoZero"/>
        <c:auto val="1"/>
        <c:lblAlgn val="ctr"/>
        <c:lblOffset val="100"/>
      </c:catAx>
      <c:valAx>
        <c:axId val="220884984"/>
        <c:scaling>
          <c:orientation val="minMax"/>
        </c:scaling>
        <c:axPos val="l"/>
        <c:majorGridlines/>
        <c:title>
          <c:tx>
            <c:rich>
              <a:bodyPr rot="-5400000" vert="horz"/>
              <a:lstStyle/>
              <a:p>
                <a:pPr>
                  <a:defRPr/>
                </a:pPr>
                <a:r>
                  <a:rPr lang="en-US"/>
                  <a:t>dOD600/X0</a:t>
                </a:r>
              </a:p>
            </c:rich>
          </c:tx>
        </c:title>
        <c:numFmt formatCode="0.0000" sourceLinked="1"/>
        <c:tickLblPos val="nextTo"/>
        <c:crossAx val="220881928"/>
        <c:crosses val="autoZero"/>
        <c:crossBetween val="between"/>
      </c:valAx>
    </c:plotArea>
    <c:legend>
      <c:legendPos val="r"/>
    </c:legend>
    <c:plotVisOnly val="1"/>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N2</c:v>
                </c:pt>
              </c:strCache>
            </c:strRef>
          </c:tx>
          <c:xVal>
            <c:numRef>
              <c:f>TESTS!$K$5:$K$25</c:f>
              <c:numCache>
                <c:formatCode>0</c:formatCode>
                <c:ptCount val="21"/>
                <c:pt idx="0">
                  <c:v>5.0</c:v>
                </c:pt>
                <c:pt idx="1">
                  <c:v>12.0</c:v>
                </c:pt>
                <c:pt idx="2">
                  <c:v>5.0</c:v>
                </c:pt>
                <c:pt idx="3">
                  <c:v>6.0</c:v>
                </c:pt>
                <c:pt idx="4">
                  <c:v>6.0</c:v>
                </c:pt>
                <c:pt idx="5">
                  <c:v>8.0</c:v>
                </c:pt>
                <c:pt idx="6">
                  <c:v>8.0</c:v>
                </c:pt>
                <c:pt idx="7">
                  <c:v>8.0</c:v>
                </c:pt>
                <c:pt idx="8">
                  <c:v>9.0</c:v>
                </c:pt>
                <c:pt idx="9">
                  <c:v>3.0</c:v>
                </c:pt>
                <c:pt idx="10">
                  <c:v>4.0</c:v>
                </c:pt>
                <c:pt idx="11">
                  <c:v>7.0</c:v>
                </c:pt>
                <c:pt idx="12">
                  <c:v>5.0</c:v>
                </c:pt>
                <c:pt idx="13">
                  <c:v>9.0</c:v>
                </c:pt>
                <c:pt idx="14">
                  <c:v>6.0</c:v>
                </c:pt>
                <c:pt idx="15">
                  <c:v>4.0</c:v>
                </c:pt>
                <c:pt idx="16">
                  <c:v>8.0</c:v>
                </c:pt>
                <c:pt idx="17">
                  <c:v>7.0</c:v>
                </c:pt>
                <c:pt idx="18">
                  <c:v>7.0</c:v>
                </c:pt>
                <c:pt idx="19">
                  <c:v>7.0</c:v>
                </c:pt>
                <c:pt idx="20">
                  <c:v>13.0</c:v>
                </c:pt>
              </c:numCache>
            </c:numRef>
          </c:xVal>
          <c:yVal>
            <c:numRef>
              <c:f>TESTS!$N$5:$N$25</c:f>
              <c:numCache>
                <c:formatCode>General</c:formatCode>
                <c:ptCount val="21"/>
                <c:pt idx="0">
                  <c:v>0.00624666666666668</c:v>
                </c:pt>
                <c:pt idx="1">
                  <c:v>0.00524444444444445</c:v>
                </c:pt>
                <c:pt idx="2">
                  <c:v>0.00618666666666669</c:v>
                </c:pt>
                <c:pt idx="3">
                  <c:v>0.00605555555555555</c:v>
                </c:pt>
                <c:pt idx="4">
                  <c:v>0.00552222222222224</c:v>
                </c:pt>
                <c:pt idx="5">
                  <c:v>0.00571666666666667</c:v>
                </c:pt>
                <c:pt idx="6">
                  <c:v>0.00586666666666668</c:v>
                </c:pt>
                <c:pt idx="7">
                  <c:v>0.00560416666666667</c:v>
                </c:pt>
                <c:pt idx="8">
                  <c:v>0.00519259259259259</c:v>
                </c:pt>
                <c:pt idx="9">
                  <c:v>0.00604444444444447</c:v>
                </c:pt>
                <c:pt idx="10">
                  <c:v>0.00595833333333333</c:v>
                </c:pt>
                <c:pt idx="11">
                  <c:v>0.00533333333333333</c:v>
                </c:pt>
                <c:pt idx="12">
                  <c:v>0.00578666666666666</c:v>
                </c:pt>
                <c:pt idx="13">
                  <c:v>0.00572592592592593</c:v>
                </c:pt>
                <c:pt idx="14">
                  <c:v>0.00567222222222222</c:v>
                </c:pt>
                <c:pt idx="15">
                  <c:v>0.00398333333333333</c:v>
                </c:pt>
                <c:pt idx="16">
                  <c:v>0.00486666666666667</c:v>
                </c:pt>
                <c:pt idx="17">
                  <c:v>0.00567619047619048</c:v>
                </c:pt>
                <c:pt idx="18">
                  <c:v>0.00481904761904762</c:v>
                </c:pt>
                <c:pt idx="19">
                  <c:v>0.00537619047619046</c:v>
                </c:pt>
                <c:pt idx="20">
                  <c:v>0.00596410256410257</c:v>
                </c:pt>
              </c:numCache>
            </c:numRef>
          </c:yVal>
        </c:ser>
        <c:ser>
          <c:idx val="1"/>
          <c:order val="1"/>
          <c:tx>
            <c:strRef>
              <c:f>TESTS!$F$26</c:f>
              <c:strCache>
                <c:ptCount val="1"/>
                <c:pt idx="0">
                  <c:v>N2</c:v>
                </c:pt>
              </c:strCache>
            </c:strRef>
          </c:tx>
          <c:xVal>
            <c:numRef>
              <c:f>TESTS!$K$26:$K$46</c:f>
              <c:numCache>
                <c:formatCode>0</c:formatCode>
                <c:ptCount val="21"/>
                <c:pt idx="0">
                  <c:v>5.0</c:v>
                </c:pt>
                <c:pt idx="1">
                  <c:v>8.0</c:v>
                </c:pt>
                <c:pt idx="2">
                  <c:v>12.0</c:v>
                </c:pt>
                <c:pt idx="3">
                  <c:v>8.0</c:v>
                </c:pt>
                <c:pt idx="4">
                  <c:v>11.0</c:v>
                </c:pt>
                <c:pt idx="5">
                  <c:v>5.0</c:v>
                </c:pt>
                <c:pt idx="6">
                  <c:v>7.0</c:v>
                </c:pt>
                <c:pt idx="7">
                  <c:v>7.0</c:v>
                </c:pt>
                <c:pt idx="8">
                  <c:v>7.0</c:v>
                </c:pt>
                <c:pt idx="9">
                  <c:v>9.0</c:v>
                </c:pt>
                <c:pt idx="10">
                  <c:v>13.0</c:v>
                </c:pt>
                <c:pt idx="11">
                  <c:v>4.0</c:v>
                </c:pt>
                <c:pt idx="12">
                  <c:v>5.0</c:v>
                </c:pt>
                <c:pt idx="13">
                  <c:v>8.0</c:v>
                </c:pt>
                <c:pt idx="14">
                  <c:v>9.0</c:v>
                </c:pt>
                <c:pt idx="15">
                  <c:v>6.0</c:v>
                </c:pt>
                <c:pt idx="16">
                  <c:v>5.0</c:v>
                </c:pt>
                <c:pt idx="17">
                  <c:v>8.0</c:v>
                </c:pt>
                <c:pt idx="18">
                  <c:v>8.0</c:v>
                </c:pt>
                <c:pt idx="19">
                  <c:v>7.0</c:v>
                </c:pt>
                <c:pt idx="20">
                  <c:v>6.0</c:v>
                </c:pt>
              </c:numCache>
            </c:numRef>
          </c:xVal>
          <c:yVal>
            <c:numRef>
              <c:f>TESTS!$N$26:$N$46</c:f>
              <c:numCache>
                <c:formatCode>General</c:formatCode>
                <c:ptCount val="21"/>
                <c:pt idx="0">
                  <c:v>0.00757333333333332</c:v>
                </c:pt>
                <c:pt idx="1">
                  <c:v>0.00740833333333332</c:v>
                </c:pt>
                <c:pt idx="2">
                  <c:v>0.00703888888888889</c:v>
                </c:pt>
                <c:pt idx="3">
                  <c:v>0.00690833333333333</c:v>
                </c:pt>
                <c:pt idx="4">
                  <c:v>0.00676969696969696</c:v>
                </c:pt>
                <c:pt idx="5">
                  <c:v>0.00795333333333332</c:v>
                </c:pt>
                <c:pt idx="6">
                  <c:v>0.00675238095238095</c:v>
                </c:pt>
                <c:pt idx="7">
                  <c:v>0.00795238095238095</c:v>
                </c:pt>
                <c:pt idx="8">
                  <c:v>0.00726666666666666</c:v>
                </c:pt>
                <c:pt idx="9">
                  <c:v>0.00784074074074074</c:v>
                </c:pt>
                <c:pt idx="10">
                  <c:v>0.00733589743589743</c:v>
                </c:pt>
                <c:pt idx="11">
                  <c:v>0.00696666666666665</c:v>
                </c:pt>
                <c:pt idx="12">
                  <c:v>0.00833333333333335</c:v>
                </c:pt>
                <c:pt idx="13">
                  <c:v>0.00682083333333333</c:v>
                </c:pt>
                <c:pt idx="14">
                  <c:v>0.00767407407407408</c:v>
                </c:pt>
                <c:pt idx="15">
                  <c:v>0.00584444444444443</c:v>
                </c:pt>
                <c:pt idx="16">
                  <c:v>0.00785333333333333</c:v>
                </c:pt>
                <c:pt idx="17">
                  <c:v>0.00760833333333333</c:v>
                </c:pt>
                <c:pt idx="18">
                  <c:v>0.00668333333333333</c:v>
                </c:pt>
                <c:pt idx="19">
                  <c:v>0.00639523809523809</c:v>
                </c:pt>
                <c:pt idx="20">
                  <c:v>0.0076111111111111</c:v>
                </c:pt>
              </c:numCache>
            </c:numRef>
          </c:yVal>
        </c:ser>
        <c:ser>
          <c:idx val="2"/>
          <c:order val="2"/>
          <c:tx>
            <c:strRef>
              <c:f>TESTS!$F$47</c:f>
              <c:strCache>
                <c:ptCount val="1"/>
                <c:pt idx="0">
                  <c:v>RB660</c:v>
                </c:pt>
              </c:strCache>
            </c:strRef>
          </c:tx>
          <c:xVal>
            <c:numRef>
              <c:f>TESTS!$K$47:$K$69</c:f>
              <c:numCache>
                <c:formatCode>0</c:formatCode>
                <c:ptCount val="23"/>
                <c:pt idx="0">
                  <c:v>4.0</c:v>
                </c:pt>
                <c:pt idx="1">
                  <c:v>6.0</c:v>
                </c:pt>
                <c:pt idx="2">
                  <c:v>4.0</c:v>
                </c:pt>
                <c:pt idx="3">
                  <c:v>6.0</c:v>
                </c:pt>
                <c:pt idx="4">
                  <c:v>1.0</c:v>
                </c:pt>
                <c:pt idx="5">
                  <c:v>3.0</c:v>
                </c:pt>
                <c:pt idx="6">
                  <c:v>2.0</c:v>
                </c:pt>
                <c:pt idx="7">
                  <c:v>4.0</c:v>
                </c:pt>
                <c:pt idx="8">
                  <c:v>5.0</c:v>
                </c:pt>
                <c:pt idx="9">
                  <c:v>2.0</c:v>
                </c:pt>
                <c:pt idx="10">
                  <c:v>9.0</c:v>
                </c:pt>
                <c:pt idx="11">
                  <c:v>3.0</c:v>
                </c:pt>
                <c:pt idx="12">
                  <c:v>1.0</c:v>
                </c:pt>
                <c:pt idx="13">
                  <c:v>6.0</c:v>
                </c:pt>
                <c:pt idx="14">
                  <c:v>5.0</c:v>
                </c:pt>
                <c:pt idx="15">
                  <c:v>7.0</c:v>
                </c:pt>
                <c:pt idx="16">
                  <c:v>4.0</c:v>
                </c:pt>
                <c:pt idx="17">
                  <c:v>4.0</c:v>
                </c:pt>
                <c:pt idx="18">
                  <c:v>6.0</c:v>
                </c:pt>
                <c:pt idx="19">
                  <c:v>4.0</c:v>
                </c:pt>
                <c:pt idx="20">
                  <c:v>5.0</c:v>
                </c:pt>
                <c:pt idx="21">
                  <c:v>3.0</c:v>
                </c:pt>
                <c:pt idx="22">
                  <c:v>4.0</c:v>
                </c:pt>
              </c:numCache>
            </c:numRef>
          </c:xVal>
          <c:yVal>
            <c:numRef>
              <c:f>TESTS!$N$47:$N$69</c:f>
              <c:numCache>
                <c:formatCode>General</c:formatCode>
                <c:ptCount val="23"/>
                <c:pt idx="0">
                  <c:v>0.00313333333333334</c:v>
                </c:pt>
                <c:pt idx="1">
                  <c:v>0.00242222222222223</c:v>
                </c:pt>
                <c:pt idx="2">
                  <c:v>0.00175833333333335</c:v>
                </c:pt>
                <c:pt idx="3">
                  <c:v>0.00293888888888889</c:v>
                </c:pt>
                <c:pt idx="4">
                  <c:v>-0.000466666666666653</c:v>
                </c:pt>
                <c:pt idx="5">
                  <c:v>0.00184444444444445</c:v>
                </c:pt>
                <c:pt idx="6">
                  <c:v>0.00196666666666671</c:v>
                </c:pt>
                <c:pt idx="7">
                  <c:v>0.00270833333333336</c:v>
                </c:pt>
                <c:pt idx="8">
                  <c:v>0.00354666666666667</c:v>
                </c:pt>
                <c:pt idx="9">
                  <c:v>0.0040666666666667</c:v>
                </c:pt>
                <c:pt idx="10">
                  <c:v>0.00317037037037037</c:v>
                </c:pt>
                <c:pt idx="11">
                  <c:v>0.00254444444444445</c:v>
                </c:pt>
                <c:pt idx="12">
                  <c:v>0.00313333333333328</c:v>
                </c:pt>
                <c:pt idx="13">
                  <c:v>0.00335555555555555</c:v>
                </c:pt>
                <c:pt idx="14">
                  <c:v>0.00274666666666667</c:v>
                </c:pt>
                <c:pt idx="15">
                  <c:v>0.00324761904761905</c:v>
                </c:pt>
                <c:pt idx="16">
                  <c:v>0.00413333333333331</c:v>
                </c:pt>
                <c:pt idx="17">
                  <c:v>0.00410833333333334</c:v>
                </c:pt>
                <c:pt idx="18">
                  <c:v>0.00333888888888888</c:v>
                </c:pt>
                <c:pt idx="19">
                  <c:v>0.00275833333333335</c:v>
                </c:pt>
                <c:pt idx="20">
                  <c:v>0.00282666666666666</c:v>
                </c:pt>
                <c:pt idx="21">
                  <c:v>0.00271111111111113</c:v>
                </c:pt>
                <c:pt idx="22">
                  <c:v>0.00328333333333332</c:v>
                </c:pt>
              </c:numCache>
            </c:numRef>
          </c:yVal>
        </c:ser>
        <c:ser>
          <c:idx val="3"/>
          <c:order val="3"/>
          <c:tx>
            <c:strRef>
              <c:f>TESTS!$F$71</c:f>
              <c:strCache>
                <c:ptCount val="1"/>
                <c:pt idx="0">
                  <c:v>RB660</c:v>
                </c:pt>
              </c:strCache>
            </c:strRef>
          </c:tx>
          <c:xVal>
            <c:numRef>
              <c:f>TESTS!$K$71:$K$93</c:f>
              <c:numCache>
                <c:formatCode>0</c:formatCode>
                <c:ptCount val="23"/>
                <c:pt idx="0">
                  <c:v>4.0</c:v>
                </c:pt>
                <c:pt idx="1">
                  <c:v>3.0</c:v>
                </c:pt>
                <c:pt idx="2">
                  <c:v>1.0</c:v>
                </c:pt>
                <c:pt idx="3">
                  <c:v>4.0</c:v>
                </c:pt>
                <c:pt idx="4">
                  <c:v>3.0</c:v>
                </c:pt>
                <c:pt idx="5">
                  <c:v>1.0</c:v>
                </c:pt>
                <c:pt idx="6">
                  <c:v>5.0</c:v>
                </c:pt>
                <c:pt idx="7">
                  <c:v>3.0</c:v>
                </c:pt>
                <c:pt idx="8">
                  <c:v>4.0</c:v>
                </c:pt>
                <c:pt idx="9">
                  <c:v>1.0</c:v>
                </c:pt>
                <c:pt idx="10">
                  <c:v>2.0</c:v>
                </c:pt>
                <c:pt idx="11">
                  <c:v>4.0</c:v>
                </c:pt>
                <c:pt idx="12">
                  <c:v>1.0</c:v>
                </c:pt>
                <c:pt idx="13">
                  <c:v>4.0</c:v>
                </c:pt>
                <c:pt idx="14">
                  <c:v>1.0</c:v>
                </c:pt>
                <c:pt idx="15">
                  <c:v>0.0</c:v>
                </c:pt>
                <c:pt idx="16">
                  <c:v>3.0</c:v>
                </c:pt>
                <c:pt idx="17">
                  <c:v>4.0</c:v>
                </c:pt>
                <c:pt idx="18">
                  <c:v>3.0</c:v>
                </c:pt>
                <c:pt idx="19">
                  <c:v>3.0</c:v>
                </c:pt>
                <c:pt idx="20">
                  <c:v>5.0</c:v>
                </c:pt>
                <c:pt idx="21">
                  <c:v>3.0</c:v>
                </c:pt>
                <c:pt idx="22">
                  <c:v>2.0</c:v>
                </c:pt>
              </c:numCache>
            </c:numRef>
          </c:xVal>
          <c:yVal>
            <c:numRef>
              <c:f>TESTS!$N$71:$N$93</c:f>
              <c:numCache>
                <c:formatCode>General</c:formatCode>
                <c:ptCount val="23"/>
                <c:pt idx="0">
                  <c:v>0.00204166666666666</c:v>
                </c:pt>
                <c:pt idx="1">
                  <c:v>0.00318888888888891</c:v>
                </c:pt>
                <c:pt idx="2">
                  <c:v>0.0046666666666666</c:v>
                </c:pt>
                <c:pt idx="3">
                  <c:v>0.00226666666666667</c:v>
                </c:pt>
                <c:pt idx="4">
                  <c:v>0.00132222222222222</c:v>
                </c:pt>
                <c:pt idx="5">
                  <c:v>0.00566666666666671</c:v>
                </c:pt>
                <c:pt idx="6">
                  <c:v>0.00221333333333333</c:v>
                </c:pt>
                <c:pt idx="7">
                  <c:v>0.00335555555555556</c:v>
                </c:pt>
                <c:pt idx="8">
                  <c:v>0.00361666666666666</c:v>
                </c:pt>
                <c:pt idx="9">
                  <c:v>0.00336666666666663</c:v>
                </c:pt>
                <c:pt idx="10">
                  <c:v>0.00373333333333331</c:v>
                </c:pt>
                <c:pt idx="11">
                  <c:v>0.00204166666666666</c:v>
                </c:pt>
                <c:pt idx="12">
                  <c:v>0.00656666666666672</c:v>
                </c:pt>
                <c:pt idx="13">
                  <c:v>0.00431666666666666</c:v>
                </c:pt>
                <c:pt idx="14">
                  <c:v>0.0087666666666667</c:v>
                </c:pt>
                <c:pt idx="15">
                  <c:v>0.0</c:v>
                </c:pt>
                <c:pt idx="16">
                  <c:v>0.00528888888888886</c:v>
                </c:pt>
                <c:pt idx="17">
                  <c:v>0.00374166666666667</c:v>
                </c:pt>
                <c:pt idx="18">
                  <c:v>0.00232222222222222</c:v>
                </c:pt>
                <c:pt idx="19">
                  <c:v>0.00308888888888888</c:v>
                </c:pt>
                <c:pt idx="20">
                  <c:v>0.00263333333333333</c:v>
                </c:pt>
                <c:pt idx="21">
                  <c:v>0.00412222222222221</c:v>
                </c:pt>
                <c:pt idx="22">
                  <c:v>0.0037833333333333</c:v>
                </c:pt>
              </c:numCache>
            </c:numRef>
          </c:yVal>
        </c:ser>
        <c:axId val="250644776"/>
        <c:axId val="250641480"/>
      </c:scatterChart>
      <c:valAx>
        <c:axId val="250644776"/>
        <c:scaling>
          <c:orientation val="minMax"/>
        </c:scaling>
        <c:axPos val="b"/>
        <c:numFmt formatCode="0" sourceLinked="1"/>
        <c:tickLblPos val="nextTo"/>
        <c:crossAx val="250641480"/>
        <c:crosses val="autoZero"/>
        <c:crossBetween val="midCat"/>
      </c:valAx>
      <c:valAx>
        <c:axId val="250641480"/>
        <c:scaling>
          <c:orientation val="minMax"/>
        </c:scaling>
        <c:axPos val="l"/>
        <c:majorGridlines/>
        <c:numFmt formatCode="General" sourceLinked="1"/>
        <c:tickLblPos val="nextTo"/>
        <c:crossAx val="250644776"/>
        <c:crosses val="autoZero"/>
        <c:crossBetween val="midCat"/>
      </c:valAx>
    </c:plotArea>
    <c:legend>
      <c:legendPos val="r"/>
    </c:legend>
    <c:plotVisOnly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OD600</a:t>
            </a:r>
            <a:r>
              <a:rPr lang="en-US" baseline="0"/>
              <a:t> well</a:t>
            </a:r>
            <a:endParaRPr lang="en-US"/>
          </a:p>
        </c:rich>
      </c:tx>
      <c:layout/>
      <c:overlay val="1"/>
    </c:title>
    <c:plotArea>
      <c:layout/>
      <c:barChart>
        <c:barDir val="col"/>
        <c:grouping val="clustered"/>
        <c:ser>
          <c:idx val="0"/>
          <c:order val="0"/>
          <c:tx>
            <c:strRef>
              <c:f>TESTS!$F$96:$I$96</c:f>
              <c:strCache>
                <c:ptCount val="1"/>
                <c:pt idx="0">
                  <c:v>N2 water 0 147</c:v>
                </c:pt>
              </c:strCache>
            </c:strRef>
          </c:tx>
          <c:spPr>
            <a:solidFill>
              <a:schemeClr val="tx1"/>
            </a:solidFill>
          </c:spPr>
          <c:errBars>
            <c:errBarType val="both"/>
            <c:errValType val="cust"/>
            <c:plus>
              <c:numRef>
                <c:f>TESTS!$L$100</c:f>
                <c:numCache>
                  <c:formatCode>General</c:formatCode>
                  <c:ptCount val="1"/>
                  <c:pt idx="0">
                    <c:v>0.0215822060746179</c:v>
                  </c:pt>
                </c:numCache>
              </c:numRef>
            </c:plus>
            <c:minus>
              <c:numRef>
                <c:f>TESTS!$L$100</c:f>
                <c:numCache>
                  <c:formatCode>General</c:formatCode>
                  <c:ptCount val="1"/>
                  <c:pt idx="0">
                    <c:v>0.0215822060746179</c:v>
                  </c:pt>
                </c:numCache>
              </c:numRef>
            </c:minus>
          </c:errBars>
          <c:val>
            <c:numRef>
              <c:f>TESTS!$L$96</c:f>
              <c:numCache>
                <c:formatCode>0.0000</c:formatCode>
                <c:ptCount val="1"/>
                <c:pt idx="0">
                  <c:v>0.909747619047619</c:v>
                </c:pt>
              </c:numCache>
            </c:numRef>
          </c:val>
        </c:ser>
        <c:ser>
          <c:idx val="1"/>
          <c:order val="1"/>
          <c:tx>
            <c:strRef>
              <c:f>TESTS!$F$97:$I$97</c:f>
              <c:strCache>
                <c:ptCount val="1"/>
                <c:pt idx="0">
                  <c:v>N2 Mianserin 50 158</c:v>
                </c:pt>
              </c:strCache>
            </c:strRef>
          </c:tx>
          <c:spPr>
            <a:solidFill>
              <a:schemeClr val="bg1">
                <a:lumMod val="85000"/>
              </a:schemeClr>
            </a:solidFill>
          </c:spPr>
          <c:errBars>
            <c:errBarType val="both"/>
            <c:errValType val="cust"/>
            <c:plus>
              <c:numRef>
                <c:f>TESTS!$L$101</c:f>
                <c:numCache>
                  <c:formatCode>General</c:formatCode>
                  <c:ptCount val="1"/>
                  <c:pt idx="0">
                    <c:v>0.0155152981341038</c:v>
                  </c:pt>
                </c:numCache>
              </c:numRef>
            </c:plus>
            <c:minus>
              <c:numRef>
                <c:f>TESTS!$L$101</c:f>
                <c:numCache>
                  <c:formatCode>General</c:formatCode>
                  <c:ptCount val="1"/>
                  <c:pt idx="0">
                    <c:v>0.0155152981341038</c:v>
                  </c:pt>
                </c:numCache>
              </c:numRef>
            </c:minus>
          </c:errBars>
          <c:val>
            <c:numRef>
              <c:f>TESTS!$L$97</c:f>
              <c:numCache>
                <c:formatCode>0.0000</c:formatCode>
                <c:ptCount val="1"/>
                <c:pt idx="0">
                  <c:v>0.896361904761905</c:v>
                </c:pt>
              </c:numCache>
            </c:numRef>
          </c:val>
        </c:ser>
        <c:ser>
          <c:idx val="2"/>
          <c:order val="2"/>
          <c:tx>
            <c:strRef>
              <c:f>TESTS!$F$98:$I$98</c:f>
              <c:strCache>
                <c:ptCount val="1"/>
                <c:pt idx="0">
                  <c:v>RB660 water 0 87</c:v>
                </c:pt>
              </c:strCache>
            </c:strRef>
          </c:tx>
          <c:spPr>
            <a:solidFill>
              <a:schemeClr val="bg1">
                <a:lumMod val="65000"/>
              </a:schemeClr>
            </a:solidFill>
          </c:spPr>
          <c:errBars>
            <c:errBarType val="both"/>
            <c:errValType val="cust"/>
            <c:plus>
              <c:numRef>
                <c:f>TESTS!$L$102</c:f>
                <c:numCache>
                  <c:formatCode>General</c:formatCode>
                  <c:ptCount val="1"/>
                  <c:pt idx="0">
                    <c:v>0.0154672157964089</c:v>
                  </c:pt>
                </c:numCache>
              </c:numRef>
            </c:plus>
            <c:minus>
              <c:numRef>
                <c:f>TESTS!$L$102</c:f>
                <c:numCache>
                  <c:formatCode>General</c:formatCode>
                  <c:ptCount val="1"/>
                  <c:pt idx="0">
                    <c:v>0.0154672157964089</c:v>
                  </c:pt>
                </c:numCache>
              </c:numRef>
            </c:minus>
          </c:errBars>
          <c:val>
            <c:numRef>
              <c:f>TESTS!$L$98</c:f>
              <c:numCache>
                <c:formatCode>0.0000</c:formatCode>
                <c:ptCount val="1"/>
                <c:pt idx="0">
                  <c:v>0.920654166666667</c:v>
                </c:pt>
              </c:numCache>
            </c:numRef>
          </c:val>
        </c:ser>
        <c:ser>
          <c:idx val="3"/>
          <c:order val="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TESTS!$L$103</c:f>
                <c:numCache>
                  <c:formatCode>General</c:formatCode>
                  <c:ptCount val="1"/>
                  <c:pt idx="0">
                    <c:v>0.0151059231112583</c:v>
                  </c:pt>
                </c:numCache>
              </c:numRef>
            </c:plus>
            <c:minus>
              <c:numRef>
                <c:f>TESTS!$L$103</c:f>
                <c:numCache>
                  <c:formatCode>General</c:formatCode>
                  <c:ptCount val="1"/>
                  <c:pt idx="0">
                    <c:v>0.0151059231112583</c:v>
                  </c:pt>
                </c:numCache>
              </c:numRef>
            </c:minus>
          </c:errBars>
          <c:val>
            <c:numRef>
              <c:f>TESTS!$L$99</c:f>
              <c:numCache>
                <c:formatCode>0.0000</c:formatCode>
                <c:ptCount val="1"/>
                <c:pt idx="0">
                  <c:v>0.903225</c:v>
                </c:pt>
              </c:numCache>
            </c:numRef>
          </c:val>
        </c:ser>
        <c:ser>
          <c:idx val="16"/>
          <c:order val="4"/>
          <c:tx>
            <c:v>spacer1</c:v>
          </c:tx>
          <c:spPr>
            <a:noFill/>
          </c:spPr>
          <c:val>
            <c:numLit>
              <c:formatCode>General</c:formatCode>
              <c:ptCount val="1"/>
              <c:pt idx="0">
                <c:v>0.0</c:v>
              </c:pt>
            </c:numLit>
          </c:val>
        </c:ser>
        <c:ser>
          <c:idx val="4"/>
          <c:order val="5"/>
          <c:tx>
            <c:strRef>
              <c:f>TESTS!$F$96:$I$96</c:f>
              <c:strCache>
                <c:ptCount val="1"/>
                <c:pt idx="0">
                  <c:v>N2 water 0 147</c:v>
                </c:pt>
              </c:strCache>
            </c:strRef>
          </c:tx>
          <c:spPr>
            <a:solidFill>
              <a:schemeClr val="tx1"/>
            </a:solidFill>
          </c:spPr>
          <c:errBars>
            <c:errBarType val="both"/>
            <c:errValType val="cust"/>
            <c:plus>
              <c:numRef>
                <c:f>TESTS!$M$100</c:f>
                <c:numCache>
                  <c:formatCode>General</c:formatCode>
                  <c:ptCount val="1"/>
                  <c:pt idx="0">
                    <c:v>0.0268907348179263</c:v>
                  </c:pt>
                </c:numCache>
              </c:numRef>
            </c:plus>
            <c:minus>
              <c:numRef>
                <c:f>TESTS!$M$100</c:f>
                <c:numCache>
                  <c:formatCode>General</c:formatCode>
                  <c:ptCount val="1"/>
                  <c:pt idx="0">
                    <c:v>0.0268907348179263</c:v>
                  </c:pt>
                </c:numCache>
              </c:numRef>
            </c:minus>
          </c:errBars>
          <c:val>
            <c:numRef>
              <c:f>TESTS!$M$96</c:f>
              <c:numCache>
                <c:formatCode>0.0000</c:formatCode>
                <c:ptCount val="1"/>
                <c:pt idx="0">
                  <c:v>0.843119047619047</c:v>
                </c:pt>
              </c:numCache>
            </c:numRef>
          </c:val>
        </c:ser>
        <c:ser>
          <c:idx val="5"/>
          <c:order val="6"/>
          <c:tx>
            <c:strRef>
              <c:f>TESTS!$F$97:$I$97</c:f>
              <c:strCache>
                <c:ptCount val="1"/>
                <c:pt idx="0">
                  <c:v>N2 Mianserin 50 158</c:v>
                </c:pt>
              </c:strCache>
            </c:strRef>
          </c:tx>
          <c:spPr>
            <a:solidFill>
              <a:schemeClr val="bg1">
                <a:lumMod val="85000"/>
              </a:schemeClr>
            </a:solidFill>
          </c:spPr>
          <c:errBars>
            <c:errBarType val="both"/>
            <c:errValType val="cust"/>
            <c:plus>
              <c:numRef>
                <c:f>TESTS!$M$101</c:f>
                <c:numCache>
                  <c:formatCode>General</c:formatCode>
                  <c:ptCount val="1"/>
                  <c:pt idx="0">
                    <c:v>0.0279727809877878</c:v>
                  </c:pt>
                </c:numCache>
              </c:numRef>
            </c:plus>
            <c:minus>
              <c:numRef>
                <c:f>TESTS!$M$101</c:f>
                <c:numCache>
                  <c:formatCode>General</c:formatCode>
                  <c:ptCount val="1"/>
                  <c:pt idx="0">
                    <c:v>0.0279727809877878</c:v>
                  </c:pt>
                </c:numCache>
              </c:numRef>
            </c:minus>
          </c:errBars>
          <c:val>
            <c:numRef>
              <c:f>TESTS!$M$97</c:f>
              <c:numCache>
                <c:formatCode>0.0000</c:formatCode>
                <c:ptCount val="1"/>
                <c:pt idx="0">
                  <c:v>0.805695238095238</c:v>
                </c:pt>
              </c:numCache>
            </c:numRef>
          </c:val>
        </c:ser>
        <c:ser>
          <c:idx val="6"/>
          <c:order val="7"/>
          <c:tx>
            <c:strRef>
              <c:f>TESTS!$F$98:$I$98</c:f>
              <c:strCache>
                <c:ptCount val="1"/>
                <c:pt idx="0">
                  <c:v>RB660 water 0 87</c:v>
                </c:pt>
              </c:strCache>
            </c:strRef>
          </c:tx>
          <c:spPr>
            <a:solidFill>
              <a:schemeClr val="bg1">
                <a:lumMod val="65000"/>
              </a:schemeClr>
            </a:solidFill>
          </c:spPr>
          <c:errBars>
            <c:errBarType val="both"/>
            <c:errValType val="cust"/>
            <c:plus>
              <c:numRef>
                <c:f>TESTS!$M$102</c:f>
                <c:numCache>
                  <c:formatCode>General</c:formatCode>
                  <c:ptCount val="1"/>
                  <c:pt idx="0">
                    <c:v>0.0173451638834856</c:v>
                  </c:pt>
                </c:numCache>
              </c:numRef>
            </c:plus>
            <c:minus>
              <c:numRef>
                <c:f>TESTS!$M$102</c:f>
                <c:numCache>
                  <c:formatCode>General</c:formatCode>
                  <c:ptCount val="1"/>
                  <c:pt idx="0">
                    <c:v>0.0173451638834856</c:v>
                  </c:pt>
                </c:numCache>
              </c:numRef>
            </c:minus>
          </c:errBars>
          <c:val>
            <c:numRef>
              <c:f>TESTS!$M$98</c:f>
              <c:numCache>
                <c:formatCode>0.0000</c:formatCode>
                <c:ptCount val="1"/>
                <c:pt idx="0">
                  <c:v>0.880258333333333</c:v>
                </c:pt>
              </c:numCache>
            </c:numRef>
          </c:val>
        </c:ser>
        <c:ser>
          <c:idx val="7"/>
          <c:order val="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TESTS!$M$103</c:f>
                <c:numCache>
                  <c:formatCode>General</c:formatCode>
                  <c:ptCount val="1"/>
                  <c:pt idx="0">
                    <c:v>0.0158606425432261</c:v>
                  </c:pt>
                </c:numCache>
              </c:numRef>
            </c:plus>
            <c:minus>
              <c:numRef>
                <c:f>TESTS!$M$103</c:f>
                <c:numCache>
                  <c:formatCode>General</c:formatCode>
                  <c:ptCount val="1"/>
                  <c:pt idx="0">
                    <c:v>0.0158606425432261</c:v>
                  </c:pt>
                </c:numCache>
              </c:numRef>
            </c:minus>
          </c:errBars>
          <c:val>
            <c:numRef>
              <c:f>TESTS!$M$99</c:f>
              <c:numCache>
                <c:formatCode>0.0000</c:formatCode>
                <c:ptCount val="1"/>
                <c:pt idx="0">
                  <c:v>0.857445833333333</c:v>
                </c:pt>
              </c:numCache>
            </c:numRef>
          </c:val>
        </c:ser>
        <c:ser>
          <c:idx val="17"/>
          <c:order val="9"/>
          <c:tx>
            <c:v>spacer2</c:v>
          </c:tx>
          <c:spPr>
            <a:noFill/>
          </c:spPr>
          <c:val>
            <c:numLit>
              <c:formatCode>General</c:formatCode>
              <c:ptCount val="1"/>
              <c:pt idx="0">
                <c:v>0.0</c:v>
              </c:pt>
            </c:numLit>
          </c:val>
        </c:ser>
        <c:ser>
          <c:idx val="8"/>
          <c:order val="10"/>
          <c:tx>
            <c:strRef>
              <c:f>TESTS!$F$96:$I$96</c:f>
              <c:strCache>
                <c:ptCount val="1"/>
                <c:pt idx="0">
                  <c:v>N2 water 0 147</c:v>
                </c:pt>
              </c:strCache>
            </c:strRef>
          </c:tx>
          <c:spPr>
            <a:solidFill>
              <a:schemeClr val="tx1"/>
            </a:solidFill>
          </c:spPr>
          <c:errBars>
            <c:errBarType val="both"/>
            <c:errValType val="cust"/>
            <c:plus>
              <c:numRef>
                <c:f>TESTS!$O$100</c:f>
                <c:numCache>
                  <c:formatCode>General</c:formatCode>
                  <c:ptCount val="1"/>
                  <c:pt idx="0">
                    <c:v>0.0</c:v>
                  </c:pt>
                </c:numCache>
              </c:numRef>
            </c:plus>
            <c:minus>
              <c:numRef>
                <c:f>TESTS!$O$100</c:f>
                <c:numCache>
                  <c:formatCode>General</c:formatCode>
                  <c:ptCount val="1"/>
                  <c:pt idx="0">
                    <c:v>0.0</c:v>
                  </c:pt>
                </c:numCache>
              </c:numRef>
            </c:minus>
          </c:errBars>
          <c:val>
            <c:numRef>
              <c:f>TESTS!$O$96</c:f>
              <c:numCache>
                <c:formatCode>0.0000</c:formatCode>
                <c:ptCount val="1"/>
                <c:pt idx="0">
                  <c:v>0.0</c:v>
                </c:pt>
              </c:numCache>
            </c:numRef>
          </c:val>
        </c:ser>
        <c:ser>
          <c:idx val="9"/>
          <c:order val="11"/>
          <c:tx>
            <c:strRef>
              <c:f>TESTS!$F$97:$I$97</c:f>
              <c:strCache>
                <c:ptCount val="1"/>
                <c:pt idx="0">
                  <c:v>N2 Mianserin 50 158</c:v>
                </c:pt>
              </c:strCache>
            </c:strRef>
          </c:tx>
          <c:spPr>
            <a:solidFill>
              <a:schemeClr val="bg1">
                <a:lumMod val="85000"/>
              </a:schemeClr>
            </a:solidFill>
          </c:spPr>
          <c:errBars>
            <c:errBarType val="both"/>
            <c:errValType val="cust"/>
            <c:plus>
              <c:numRef>
                <c:f>TESTS!$O$101</c:f>
                <c:numCache>
                  <c:formatCode>General</c:formatCode>
                  <c:ptCount val="1"/>
                  <c:pt idx="0">
                    <c:v>0.0</c:v>
                  </c:pt>
                </c:numCache>
              </c:numRef>
            </c:plus>
            <c:minus>
              <c:numRef>
                <c:f>TESTS!$O$101</c:f>
                <c:numCache>
                  <c:formatCode>General</c:formatCode>
                  <c:ptCount val="1"/>
                  <c:pt idx="0">
                    <c:v>0.0</c:v>
                  </c:pt>
                </c:numCache>
              </c:numRef>
            </c:minus>
          </c:errBars>
          <c:val>
            <c:numRef>
              <c:f>TESTS!$O$97</c:f>
              <c:numCache>
                <c:formatCode>0.0000</c:formatCode>
                <c:ptCount val="1"/>
                <c:pt idx="0">
                  <c:v>0.0</c:v>
                </c:pt>
              </c:numCache>
            </c:numRef>
          </c:val>
        </c:ser>
        <c:ser>
          <c:idx val="10"/>
          <c:order val="12"/>
          <c:tx>
            <c:strRef>
              <c:f>TESTS!$F$98:$I$98</c:f>
              <c:strCache>
                <c:ptCount val="1"/>
                <c:pt idx="0">
                  <c:v>RB660 water 0 87</c:v>
                </c:pt>
              </c:strCache>
            </c:strRef>
          </c:tx>
          <c:spPr>
            <a:solidFill>
              <a:schemeClr val="bg1">
                <a:lumMod val="65000"/>
              </a:schemeClr>
            </a:solidFill>
          </c:spPr>
          <c:errBars>
            <c:errBarType val="both"/>
            <c:errValType val="cust"/>
            <c:plus>
              <c:numRef>
                <c:f>TESTS!$O$102</c:f>
                <c:numCache>
                  <c:formatCode>General</c:formatCode>
                  <c:ptCount val="1"/>
                  <c:pt idx="0">
                    <c:v>0.0</c:v>
                  </c:pt>
                </c:numCache>
              </c:numRef>
            </c:plus>
            <c:minus>
              <c:numRef>
                <c:f>TESTS!$O$102</c:f>
                <c:numCache>
                  <c:formatCode>General</c:formatCode>
                  <c:ptCount val="1"/>
                  <c:pt idx="0">
                    <c:v>0.0</c:v>
                  </c:pt>
                </c:numCache>
              </c:numRef>
            </c:minus>
          </c:errBars>
          <c:val>
            <c:numRef>
              <c:f>TESTS!$O$98</c:f>
              <c:numCache>
                <c:formatCode>0.0000</c:formatCode>
                <c:ptCount val="1"/>
                <c:pt idx="0">
                  <c:v>0.0</c:v>
                </c:pt>
              </c:numCache>
            </c:numRef>
          </c:val>
        </c:ser>
        <c:ser>
          <c:idx val="11"/>
          <c:order val="1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TESTS!$O$103</c:f>
                <c:numCache>
                  <c:formatCode>General</c:formatCode>
                  <c:ptCount val="1"/>
                  <c:pt idx="0">
                    <c:v>0.0</c:v>
                  </c:pt>
                </c:numCache>
              </c:numRef>
            </c:plus>
            <c:minus>
              <c:numRef>
                <c:f>TESTS!$O$103</c:f>
                <c:numCache>
                  <c:formatCode>General</c:formatCode>
                  <c:ptCount val="1"/>
                  <c:pt idx="0">
                    <c:v>0.0</c:v>
                  </c:pt>
                </c:numCache>
              </c:numRef>
            </c:minus>
          </c:errBars>
          <c:val>
            <c:numRef>
              <c:f>TESTS!$O$99</c:f>
              <c:numCache>
                <c:formatCode>0.0000</c:formatCode>
                <c:ptCount val="1"/>
                <c:pt idx="0">
                  <c:v>0.0</c:v>
                </c:pt>
              </c:numCache>
            </c:numRef>
          </c:val>
        </c:ser>
        <c:ser>
          <c:idx val="18"/>
          <c:order val="14"/>
          <c:tx>
            <c:v>spacer3</c:v>
          </c:tx>
          <c:spPr>
            <a:noFill/>
          </c:spPr>
          <c:val>
            <c:numLit>
              <c:formatCode>General</c:formatCode>
              <c:ptCount val="1"/>
              <c:pt idx="0">
                <c:v>0.0</c:v>
              </c:pt>
            </c:numLit>
          </c:val>
        </c:ser>
        <c:ser>
          <c:idx val="12"/>
          <c:order val="15"/>
          <c:tx>
            <c:strRef>
              <c:f>TESTS!$F$96:$I$96</c:f>
              <c:strCache>
                <c:ptCount val="1"/>
                <c:pt idx="0">
                  <c:v>N2 water 0 147</c:v>
                </c:pt>
              </c:strCache>
            </c:strRef>
          </c:tx>
          <c:spPr>
            <a:solidFill>
              <a:schemeClr val="tx1"/>
            </a:solidFill>
          </c:spPr>
          <c:errBars>
            <c:errBarType val="both"/>
            <c:errValType val="cust"/>
            <c:plus>
              <c:numRef>
                <c:f>TESTS!$Q$100</c:f>
                <c:numCache>
                  <c:formatCode>General</c:formatCode>
                  <c:ptCount val="1"/>
                  <c:pt idx="0">
                    <c:v>0.0</c:v>
                  </c:pt>
                </c:numCache>
              </c:numRef>
            </c:plus>
            <c:minus>
              <c:numRef>
                <c:f>TESTS!$Q$100</c:f>
                <c:numCache>
                  <c:formatCode>General</c:formatCode>
                  <c:ptCount val="1"/>
                  <c:pt idx="0">
                    <c:v>0.0</c:v>
                  </c:pt>
                </c:numCache>
              </c:numRef>
            </c:minus>
          </c:errBars>
          <c:val>
            <c:numRef>
              <c:f>TESTS!$Q$96</c:f>
              <c:numCache>
                <c:formatCode>0.0000</c:formatCode>
                <c:ptCount val="1"/>
                <c:pt idx="0">
                  <c:v>0.0</c:v>
                </c:pt>
              </c:numCache>
            </c:numRef>
          </c:val>
        </c:ser>
        <c:ser>
          <c:idx val="13"/>
          <c:order val="16"/>
          <c:tx>
            <c:strRef>
              <c:f>TESTS!$F$97:$I$97</c:f>
              <c:strCache>
                <c:ptCount val="1"/>
                <c:pt idx="0">
                  <c:v>N2 Mianserin 50 158</c:v>
                </c:pt>
              </c:strCache>
            </c:strRef>
          </c:tx>
          <c:spPr>
            <a:solidFill>
              <a:schemeClr val="bg1">
                <a:lumMod val="85000"/>
              </a:schemeClr>
            </a:solidFill>
          </c:spPr>
          <c:errBars>
            <c:errBarType val="both"/>
            <c:errValType val="cust"/>
            <c:plus>
              <c:numRef>
                <c:f>TESTS!$Q$101</c:f>
                <c:numCache>
                  <c:formatCode>General</c:formatCode>
                  <c:ptCount val="1"/>
                  <c:pt idx="0">
                    <c:v>0.0</c:v>
                  </c:pt>
                </c:numCache>
              </c:numRef>
            </c:plus>
            <c:minus>
              <c:numRef>
                <c:f>TESTS!$Q$101</c:f>
                <c:numCache>
                  <c:formatCode>General</c:formatCode>
                  <c:ptCount val="1"/>
                  <c:pt idx="0">
                    <c:v>0.0</c:v>
                  </c:pt>
                </c:numCache>
              </c:numRef>
            </c:minus>
          </c:errBars>
          <c:val>
            <c:numRef>
              <c:f>TESTS!$Q$97</c:f>
              <c:numCache>
                <c:formatCode>0.0000</c:formatCode>
                <c:ptCount val="1"/>
                <c:pt idx="0">
                  <c:v>0.0</c:v>
                </c:pt>
              </c:numCache>
            </c:numRef>
          </c:val>
        </c:ser>
        <c:ser>
          <c:idx val="14"/>
          <c:order val="17"/>
          <c:tx>
            <c:strRef>
              <c:f>TESTS!$F$98:$I$98</c:f>
              <c:strCache>
                <c:ptCount val="1"/>
                <c:pt idx="0">
                  <c:v>RB660 water 0 87</c:v>
                </c:pt>
              </c:strCache>
            </c:strRef>
          </c:tx>
          <c:spPr>
            <a:solidFill>
              <a:schemeClr val="bg1">
                <a:lumMod val="65000"/>
              </a:schemeClr>
            </a:solidFill>
          </c:spPr>
          <c:errBars>
            <c:errBarType val="both"/>
            <c:errValType val="cust"/>
            <c:plus>
              <c:numRef>
                <c:f>TESTS!$Q$102</c:f>
                <c:numCache>
                  <c:formatCode>General</c:formatCode>
                  <c:ptCount val="1"/>
                  <c:pt idx="0">
                    <c:v>0.0</c:v>
                  </c:pt>
                </c:numCache>
              </c:numRef>
            </c:plus>
            <c:minus>
              <c:numRef>
                <c:f>TESTS!$Q$102</c:f>
                <c:numCache>
                  <c:formatCode>General</c:formatCode>
                  <c:ptCount val="1"/>
                  <c:pt idx="0">
                    <c:v>0.0</c:v>
                  </c:pt>
                </c:numCache>
              </c:numRef>
            </c:minus>
          </c:errBars>
          <c:val>
            <c:numRef>
              <c:f>TESTS!$Q$98</c:f>
              <c:numCache>
                <c:formatCode>0.0000</c:formatCode>
                <c:ptCount val="1"/>
                <c:pt idx="0">
                  <c:v>0.0</c:v>
                </c:pt>
              </c:numCache>
            </c:numRef>
          </c:val>
        </c:ser>
        <c:ser>
          <c:idx val="15"/>
          <c:order val="18"/>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TESTS!$Q$103</c:f>
                <c:numCache>
                  <c:formatCode>General</c:formatCode>
                  <c:ptCount val="1"/>
                  <c:pt idx="0">
                    <c:v>0.0</c:v>
                  </c:pt>
                </c:numCache>
              </c:numRef>
            </c:plus>
            <c:minus>
              <c:numRef>
                <c:f>TESTS!$Q$103</c:f>
                <c:numCache>
                  <c:formatCode>General</c:formatCode>
                  <c:ptCount val="1"/>
                  <c:pt idx="0">
                    <c:v>0.0</c:v>
                  </c:pt>
                </c:numCache>
              </c:numRef>
            </c:minus>
          </c:errBars>
          <c:val>
            <c:numRef>
              <c:f>TESTS!$Q$99</c:f>
              <c:numCache>
                <c:formatCode>0.0000</c:formatCode>
                <c:ptCount val="1"/>
                <c:pt idx="0">
                  <c:v>0.0</c:v>
                </c:pt>
              </c:numCache>
            </c:numRef>
          </c:val>
        </c:ser>
        <c:axId val="220337016"/>
        <c:axId val="220333944"/>
      </c:barChart>
      <c:catAx>
        <c:axId val="220337016"/>
        <c:scaling>
          <c:orientation val="minMax"/>
        </c:scaling>
        <c:axPos val="b"/>
        <c:tickLblPos val="nextTo"/>
        <c:crossAx val="220333944"/>
        <c:crosses val="autoZero"/>
        <c:auto val="1"/>
        <c:lblAlgn val="ctr"/>
        <c:lblOffset val="100"/>
      </c:catAx>
      <c:valAx>
        <c:axId val="220333944"/>
        <c:scaling>
          <c:orientation val="minMax"/>
        </c:scaling>
        <c:axPos val="l"/>
        <c:majorGridlines/>
        <c:title>
          <c:tx>
            <c:rich>
              <a:bodyPr rot="-5400000" vert="horz"/>
              <a:lstStyle/>
              <a:p>
                <a:pPr>
                  <a:defRPr/>
                </a:pPr>
                <a:r>
                  <a:rPr lang="en-US"/>
                  <a:t>dOD600</a:t>
                </a:r>
              </a:p>
            </c:rich>
          </c:tx>
          <c:layout/>
        </c:title>
        <c:numFmt formatCode="0.0000" sourceLinked="1"/>
        <c:tickLblPos val="nextTo"/>
        <c:crossAx val="220337016"/>
        <c:crosses val="autoZero"/>
        <c:crossBetween val="between"/>
      </c:valAx>
    </c:plotArea>
    <c:legend>
      <c:legendPos val="r"/>
      <c:layout/>
    </c:legend>
    <c:plotVisOnly val="1"/>
  </c:chart>
  <c:printSettings>
    <c:headerFooter/>
    <c:pageMargins b="0.750000000000001" l="0.700000000000001" r="0.700000000000001" t="0.750000000000001"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dO600 per worm</a:t>
            </a:r>
          </a:p>
        </c:rich>
      </c:tx>
      <c:layout/>
      <c:overlay val="1"/>
    </c:title>
    <c:plotArea>
      <c:layout/>
      <c:barChart>
        <c:barDir val="col"/>
        <c:grouping val="clustered"/>
        <c:ser>
          <c:idx val="0"/>
          <c:order val="0"/>
          <c:tx>
            <c:strRef>
              <c:f>TESTS!$F$96:$I$96</c:f>
              <c:strCache>
                <c:ptCount val="1"/>
                <c:pt idx="0">
                  <c:v>N2 water 0 147</c:v>
                </c:pt>
              </c:strCache>
            </c:strRef>
          </c:tx>
          <c:spPr>
            <a:solidFill>
              <a:schemeClr val="tx1"/>
            </a:solidFill>
          </c:spPr>
          <c:errBars>
            <c:errBarType val="both"/>
            <c:errValType val="cust"/>
            <c:plus>
              <c:numRef>
                <c:f>'TESTS (2)'!$N$100</c:f>
                <c:numCache>
                  <c:formatCode>General</c:formatCode>
                  <c:ptCount val="1"/>
                  <c:pt idx="0">
                    <c:v>0.000535183510740088</c:v>
                  </c:pt>
                </c:numCache>
              </c:numRef>
            </c:plus>
            <c:minus>
              <c:numRef>
                <c:f>'TESTS (2)'!$N$100</c:f>
                <c:numCache>
                  <c:formatCode>General</c:formatCode>
                  <c:ptCount val="1"/>
                  <c:pt idx="0">
                    <c:v>0.000535183510740088</c:v>
                  </c:pt>
                </c:numCache>
              </c:numRef>
            </c:minus>
          </c:errBars>
          <c:val>
            <c:numRef>
              <c:f>'TESTS (2)'!$N$96</c:f>
              <c:numCache>
                <c:formatCode>0.0000</c:formatCode>
                <c:ptCount val="1"/>
                <c:pt idx="0">
                  <c:v>0.00556390977188596</c:v>
                </c:pt>
              </c:numCache>
            </c:numRef>
          </c:val>
        </c:ser>
        <c:ser>
          <c:idx val="1"/>
          <c:order val="1"/>
          <c:tx>
            <c:strRef>
              <c:f>TESTS!$F$97:$I$97</c:f>
              <c:strCache>
                <c:ptCount val="1"/>
                <c:pt idx="0">
                  <c:v>N2 Mianserin 50 158</c:v>
                </c:pt>
              </c:strCache>
            </c:strRef>
          </c:tx>
          <c:spPr>
            <a:solidFill>
              <a:schemeClr val="bg1">
                <a:lumMod val="85000"/>
              </a:schemeClr>
            </a:solidFill>
          </c:spPr>
          <c:errBars>
            <c:errBarType val="both"/>
            <c:errValType val="cust"/>
            <c:plus>
              <c:numRef>
                <c:f>'TESTS (2)'!$N$101</c:f>
                <c:numCache>
                  <c:formatCode>General</c:formatCode>
                  <c:ptCount val="1"/>
                  <c:pt idx="0">
                    <c:v>0.000607305378038146</c:v>
                  </c:pt>
                </c:numCache>
              </c:numRef>
            </c:plus>
            <c:minus>
              <c:numRef>
                <c:f>'TESTS (2)'!$N$101</c:f>
                <c:numCache>
                  <c:formatCode>General</c:formatCode>
                  <c:ptCount val="1"/>
                  <c:pt idx="0">
                    <c:v>0.000607305378038146</c:v>
                  </c:pt>
                </c:numCache>
              </c:numRef>
            </c:minus>
          </c:errBars>
          <c:val>
            <c:numRef>
              <c:f>'TESTS (2)'!$N$97</c:f>
              <c:numCache>
                <c:formatCode>0.0000</c:formatCode>
                <c:ptCount val="1"/>
                <c:pt idx="0">
                  <c:v>0.00726622319038985</c:v>
                </c:pt>
              </c:numCache>
            </c:numRef>
          </c:val>
        </c:ser>
        <c:ser>
          <c:idx val="2"/>
          <c:order val="2"/>
          <c:tx>
            <c:strRef>
              <c:f>TESTS!$F$98:$I$98</c:f>
              <c:strCache>
                <c:ptCount val="1"/>
                <c:pt idx="0">
                  <c:v>RB660 water 0 87</c:v>
                </c:pt>
              </c:strCache>
            </c:strRef>
          </c:tx>
          <c:spPr>
            <a:solidFill>
              <a:schemeClr val="bg1">
                <a:lumMod val="65000"/>
              </a:schemeClr>
            </a:solidFill>
          </c:spPr>
          <c:errBars>
            <c:errBarType val="both"/>
            <c:errValType val="cust"/>
            <c:plus>
              <c:numRef>
                <c:f>'TESTS (2)'!$N$102</c:f>
                <c:numCache>
                  <c:formatCode>General</c:formatCode>
                  <c:ptCount val="1"/>
                  <c:pt idx="0">
                    <c:v>0.00061228611204502</c:v>
                  </c:pt>
                </c:numCache>
              </c:numRef>
            </c:plus>
            <c:minus>
              <c:numRef>
                <c:f>'TESTS (2)'!$N$102</c:f>
                <c:numCache>
                  <c:formatCode>General</c:formatCode>
                  <c:ptCount val="1"/>
                  <c:pt idx="0">
                    <c:v>0.00061228611204502</c:v>
                  </c:pt>
                </c:numCache>
              </c:numRef>
            </c:minus>
          </c:errBars>
          <c:val>
            <c:numRef>
              <c:f>'TESTS (2)'!$N$98</c:f>
              <c:numCache>
                <c:formatCode>0.0000</c:formatCode>
                <c:ptCount val="1"/>
                <c:pt idx="0">
                  <c:v>0.00295801058201059</c:v>
                </c:pt>
              </c:numCache>
            </c:numRef>
          </c:val>
        </c:ser>
        <c:ser>
          <c:idx val="3"/>
          <c:order val="3"/>
          <c:tx>
            <c:strRef>
              <c:f>TESTS!$F$99:$I$99</c:f>
              <c:strCache>
                <c:ptCount val="1"/>
                <c:pt idx="0">
                  <c:v>RB660 Mianserin 50 61</c:v>
                </c:pt>
              </c:strCache>
            </c:strRef>
          </c:tx>
          <c:spPr>
            <a:solidFill>
              <a:schemeClr val="tx1">
                <a:lumMod val="50000"/>
                <a:lumOff val="50000"/>
              </a:schemeClr>
            </a:solidFill>
          </c:spPr>
          <c:errBars>
            <c:errBarType val="both"/>
            <c:errValType val="cust"/>
            <c:plus>
              <c:numRef>
                <c:f>'TESTS (2)'!$N$103</c:f>
                <c:numCache>
                  <c:formatCode>General</c:formatCode>
                  <c:ptCount val="1"/>
                  <c:pt idx="0">
                    <c:v>0.0010292969496934</c:v>
                  </c:pt>
                </c:numCache>
              </c:numRef>
            </c:plus>
            <c:minus>
              <c:numRef>
                <c:f>'TESTS (2)'!$N$103</c:f>
                <c:numCache>
                  <c:formatCode>General</c:formatCode>
                  <c:ptCount val="1"/>
                  <c:pt idx="0">
                    <c:v>0.0010292969496934</c:v>
                  </c:pt>
                </c:numCache>
              </c:numRef>
            </c:minus>
          </c:errBars>
          <c:val>
            <c:numRef>
              <c:f>'TESTS (2)'!$N$99</c:f>
              <c:numCache>
                <c:formatCode>0.0000</c:formatCode>
                <c:ptCount val="1"/>
                <c:pt idx="0">
                  <c:v>0.00306461805555555</c:v>
                </c:pt>
              </c:numCache>
            </c:numRef>
          </c:val>
        </c:ser>
        <c:axId val="221437496"/>
        <c:axId val="221440632"/>
      </c:barChart>
      <c:catAx>
        <c:axId val="221437496"/>
        <c:scaling>
          <c:orientation val="minMax"/>
        </c:scaling>
        <c:axPos val="b"/>
        <c:tickLblPos val="nextTo"/>
        <c:crossAx val="221440632"/>
        <c:crosses val="autoZero"/>
        <c:auto val="1"/>
        <c:lblAlgn val="ctr"/>
        <c:lblOffset val="100"/>
      </c:catAx>
      <c:valAx>
        <c:axId val="221440632"/>
        <c:scaling>
          <c:orientation val="minMax"/>
        </c:scaling>
        <c:axPos val="l"/>
        <c:majorGridlines/>
        <c:title>
          <c:tx>
            <c:rich>
              <a:bodyPr rot="-5400000" vert="horz"/>
              <a:lstStyle/>
              <a:p>
                <a:pPr>
                  <a:defRPr/>
                </a:pPr>
                <a:r>
                  <a:rPr lang="en-US"/>
                  <a:t>dOD600/X0</a:t>
                </a:r>
              </a:p>
            </c:rich>
          </c:tx>
          <c:layout/>
        </c:title>
        <c:numFmt formatCode="0.0000" sourceLinked="1"/>
        <c:tickLblPos val="nextTo"/>
        <c:crossAx val="221437496"/>
        <c:crosses val="autoZero"/>
        <c:crossBetween val="between"/>
      </c:valAx>
    </c:plotArea>
    <c:legend>
      <c:legendPos val="r"/>
      <c:layout/>
    </c:legend>
    <c:plotVisOnly val="1"/>
  </c:chart>
  <c:printSettings>
    <c:headerFooter/>
    <c:pageMargins b="0.750000000000001" l="0.700000000000001" r="0.700000000000001" t="0.75000000000000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plotArea>
      <c:layout/>
      <c:scatterChart>
        <c:scatterStyle val="lineMarker"/>
        <c:ser>
          <c:idx val="0"/>
          <c:order val="0"/>
          <c:tx>
            <c:strRef>
              <c:f>TESTS!$F$5</c:f>
              <c:strCache>
                <c:ptCount val="1"/>
                <c:pt idx="0">
                  <c:v>N2</c:v>
                </c:pt>
              </c:strCache>
            </c:strRef>
          </c:tx>
          <c:xVal>
            <c:numRef>
              <c:f>'TESTS (2)'!$K$5:$K$25</c:f>
              <c:numCache>
                <c:formatCode>0</c:formatCode>
                <c:ptCount val="21"/>
                <c:pt idx="0">
                  <c:v>5.0</c:v>
                </c:pt>
                <c:pt idx="1">
                  <c:v>12.0</c:v>
                </c:pt>
                <c:pt idx="2">
                  <c:v>5.0</c:v>
                </c:pt>
                <c:pt idx="3">
                  <c:v>6.0</c:v>
                </c:pt>
                <c:pt idx="4">
                  <c:v>6.0</c:v>
                </c:pt>
                <c:pt idx="5">
                  <c:v>8.0</c:v>
                </c:pt>
                <c:pt idx="6">
                  <c:v>8.0</c:v>
                </c:pt>
                <c:pt idx="7">
                  <c:v>8.0</c:v>
                </c:pt>
                <c:pt idx="8">
                  <c:v>9.0</c:v>
                </c:pt>
                <c:pt idx="9">
                  <c:v>3.0</c:v>
                </c:pt>
                <c:pt idx="10">
                  <c:v>4.0</c:v>
                </c:pt>
                <c:pt idx="11">
                  <c:v>7.0</c:v>
                </c:pt>
                <c:pt idx="12">
                  <c:v>5.0</c:v>
                </c:pt>
                <c:pt idx="13">
                  <c:v>9.0</c:v>
                </c:pt>
                <c:pt idx="14">
                  <c:v>6.0</c:v>
                </c:pt>
                <c:pt idx="15">
                  <c:v>4.0</c:v>
                </c:pt>
                <c:pt idx="16">
                  <c:v>8.0</c:v>
                </c:pt>
                <c:pt idx="17">
                  <c:v>7.0</c:v>
                </c:pt>
                <c:pt idx="18">
                  <c:v>7.0</c:v>
                </c:pt>
                <c:pt idx="19">
                  <c:v>7.0</c:v>
                </c:pt>
                <c:pt idx="20">
                  <c:v>13.0</c:v>
                </c:pt>
              </c:numCache>
            </c:numRef>
          </c:xVal>
          <c:yVal>
            <c:numRef>
              <c:f>'TESTS (2)'!$N$5:$N$25</c:f>
              <c:numCache>
                <c:formatCode>General</c:formatCode>
                <c:ptCount val="21"/>
                <c:pt idx="0">
                  <c:v>0.00624666666666668</c:v>
                </c:pt>
                <c:pt idx="1">
                  <c:v>0.00524444444444445</c:v>
                </c:pt>
                <c:pt idx="2">
                  <c:v>0.00618666666666669</c:v>
                </c:pt>
                <c:pt idx="3">
                  <c:v>0.00605555555555555</c:v>
                </c:pt>
                <c:pt idx="4">
                  <c:v>0.00552222222222224</c:v>
                </c:pt>
                <c:pt idx="5">
                  <c:v>0.00571666666666667</c:v>
                </c:pt>
                <c:pt idx="6">
                  <c:v>0.00586666666666668</c:v>
                </c:pt>
                <c:pt idx="7">
                  <c:v>0.00560416666666667</c:v>
                </c:pt>
                <c:pt idx="8">
                  <c:v>0.00519259259259259</c:v>
                </c:pt>
                <c:pt idx="9">
                  <c:v>0.00604444444444447</c:v>
                </c:pt>
                <c:pt idx="10">
                  <c:v>0.00595833333333333</c:v>
                </c:pt>
                <c:pt idx="11">
                  <c:v>0.00533333333333333</c:v>
                </c:pt>
                <c:pt idx="12">
                  <c:v>0.00578666666666666</c:v>
                </c:pt>
                <c:pt idx="13">
                  <c:v>0.00572592592592593</c:v>
                </c:pt>
                <c:pt idx="14">
                  <c:v>0.00567222222222222</c:v>
                </c:pt>
                <c:pt idx="15">
                  <c:v>0.00398333333333333</c:v>
                </c:pt>
                <c:pt idx="16">
                  <c:v>0.00486666666666667</c:v>
                </c:pt>
                <c:pt idx="17">
                  <c:v>0.00567619047619048</c:v>
                </c:pt>
                <c:pt idx="18">
                  <c:v>0.00481904761904762</c:v>
                </c:pt>
                <c:pt idx="19">
                  <c:v>0.00537619047619046</c:v>
                </c:pt>
                <c:pt idx="20">
                  <c:v>0.00596410256410257</c:v>
                </c:pt>
              </c:numCache>
            </c:numRef>
          </c:yVal>
        </c:ser>
        <c:ser>
          <c:idx val="1"/>
          <c:order val="1"/>
          <c:tx>
            <c:strRef>
              <c:f>TESTS!$F$26</c:f>
              <c:strCache>
                <c:ptCount val="1"/>
                <c:pt idx="0">
                  <c:v>N2</c:v>
                </c:pt>
              </c:strCache>
            </c:strRef>
          </c:tx>
          <c:xVal>
            <c:numRef>
              <c:f>'TESTS (2)'!$K$26:$K$46</c:f>
              <c:numCache>
                <c:formatCode>0</c:formatCode>
                <c:ptCount val="21"/>
                <c:pt idx="0">
                  <c:v>5.0</c:v>
                </c:pt>
                <c:pt idx="1">
                  <c:v>8.0</c:v>
                </c:pt>
                <c:pt idx="2">
                  <c:v>12.0</c:v>
                </c:pt>
                <c:pt idx="3">
                  <c:v>8.0</c:v>
                </c:pt>
                <c:pt idx="4">
                  <c:v>11.0</c:v>
                </c:pt>
                <c:pt idx="5">
                  <c:v>5.0</c:v>
                </c:pt>
                <c:pt idx="6">
                  <c:v>7.0</c:v>
                </c:pt>
                <c:pt idx="7">
                  <c:v>7.0</c:v>
                </c:pt>
                <c:pt idx="8">
                  <c:v>7.0</c:v>
                </c:pt>
                <c:pt idx="9">
                  <c:v>9.0</c:v>
                </c:pt>
                <c:pt idx="10">
                  <c:v>13.0</c:v>
                </c:pt>
                <c:pt idx="11">
                  <c:v>4.0</c:v>
                </c:pt>
                <c:pt idx="12">
                  <c:v>5.0</c:v>
                </c:pt>
                <c:pt idx="13">
                  <c:v>8.0</c:v>
                </c:pt>
                <c:pt idx="14">
                  <c:v>9.0</c:v>
                </c:pt>
                <c:pt idx="15">
                  <c:v>6.0</c:v>
                </c:pt>
                <c:pt idx="16">
                  <c:v>5.0</c:v>
                </c:pt>
                <c:pt idx="17">
                  <c:v>8.0</c:v>
                </c:pt>
                <c:pt idx="18">
                  <c:v>8.0</c:v>
                </c:pt>
                <c:pt idx="19">
                  <c:v>7.0</c:v>
                </c:pt>
                <c:pt idx="20">
                  <c:v>6.0</c:v>
                </c:pt>
              </c:numCache>
            </c:numRef>
          </c:xVal>
          <c:yVal>
            <c:numRef>
              <c:f>'TESTS (2)'!$N$26:$N$46</c:f>
              <c:numCache>
                <c:formatCode>General</c:formatCode>
                <c:ptCount val="21"/>
                <c:pt idx="0">
                  <c:v>0.00757333333333332</c:v>
                </c:pt>
                <c:pt idx="1">
                  <c:v>0.00740833333333332</c:v>
                </c:pt>
                <c:pt idx="2">
                  <c:v>0.00703888888888889</c:v>
                </c:pt>
                <c:pt idx="3">
                  <c:v>0.00690833333333333</c:v>
                </c:pt>
                <c:pt idx="4">
                  <c:v>0.00676969696969696</c:v>
                </c:pt>
                <c:pt idx="5">
                  <c:v>0.00795333333333332</c:v>
                </c:pt>
                <c:pt idx="6">
                  <c:v>0.00675238095238095</c:v>
                </c:pt>
                <c:pt idx="7">
                  <c:v>0.00795238095238095</c:v>
                </c:pt>
                <c:pt idx="8">
                  <c:v>0.00726666666666666</c:v>
                </c:pt>
                <c:pt idx="9">
                  <c:v>0.00784074074074074</c:v>
                </c:pt>
                <c:pt idx="10">
                  <c:v>0.00733589743589743</c:v>
                </c:pt>
                <c:pt idx="11">
                  <c:v>0.00696666666666665</c:v>
                </c:pt>
                <c:pt idx="12">
                  <c:v>0.00833333333333335</c:v>
                </c:pt>
                <c:pt idx="13">
                  <c:v>0.00682083333333333</c:v>
                </c:pt>
                <c:pt idx="14">
                  <c:v>0.00767407407407408</c:v>
                </c:pt>
                <c:pt idx="15">
                  <c:v>0.00584444444444443</c:v>
                </c:pt>
                <c:pt idx="16">
                  <c:v>0.00785333333333333</c:v>
                </c:pt>
                <c:pt idx="17">
                  <c:v>0.00760833333333333</c:v>
                </c:pt>
                <c:pt idx="18">
                  <c:v>0.00668333333333333</c:v>
                </c:pt>
                <c:pt idx="19">
                  <c:v>0.00639523809523809</c:v>
                </c:pt>
                <c:pt idx="20">
                  <c:v>0.0076111111111111</c:v>
                </c:pt>
              </c:numCache>
            </c:numRef>
          </c:yVal>
        </c:ser>
        <c:ser>
          <c:idx val="2"/>
          <c:order val="2"/>
          <c:tx>
            <c:strRef>
              <c:f>TESTS!$F$47</c:f>
              <c:strCache>
                <c:ptCount val="1"/>
                <c:pt idx="0">
                  <c:v>RB660</c:v>
                </c:pt>
              </c:strCache>
            </c:strRef>
          </c:tx>
          <c:xVal>
            <c:numRef>
              <c:f>'TESTS (2)'!$K$47:$K$70</c:f>
              <c:numCache>
                <c:formatCode>0</c:formatCode>
                <c:ptCount val="24"/>
                <c:pt idx="0">
                  <c:v>4.0</c:v>
                </c:pt>
                <c:pt idx="1">
                  <c:v>6.0</c:v>
                </c:pt>
                <c:pt idx="2">
                  <c:v>4.0</c:v>
                </c:pt>
                <c:pt idx="3">
                  <c:v>6.0</c:v>
                </c:pt>
                <c:pt idx="5">
                  <c:v>3.0</c:v>
                </c:pt>
                <c:pt idx="7">
                  <c:v>4.0</c:v>
                </c:pt>
                <c:pt idx="8">
                  <c:v>5.0</c:v>
                </c:pt>
                <c:pt idx="10">
                  <c:v>9.0</c:v>
                </c:pt>
                <c:pt idx="11">
                  <c:v>3.0</c:v>
                </c:pt>
                <c:pt idx="13">
                  <c:v>6.0</c:v>
                </c:pt>
                <c:pt idx="14">
                  <c:v>5.0</c:v>
                </c:pt>
                <c:pt idx="15">
                  <c:v>7.0</c:v>
                </c:pt>
                <c:pt idx="16">
                  <c:v>4.0</c:v>
                </c:pt>
                <c:pt idx="17">
                  <c:v>4.0</c:v>
                </c:pt>
                <c:pt idx="18">
                  <c:v>6.0</c:v>
                </c:pt>
                <c:pt idx="19">
                  <c:v>4.0</c:v>
                </c:pt>
                <c:pt idx="20">
                  <c:v>5.0</c:v>
                </c:pt>
                <c:pt idx="21">
                  <c:v>3.0</c:v>
                </c:pt>
                <c:pt idx="22">
                  <c:v>4.0</c:v>
                </c:pt>
                <c:pt idx="23">
                  <c:v>4.0</c:v>
                </c:pt>
              </c:numCache>
            </c:numRef>
          </c:xVal>
          <c:yVal>
            <c:numRef>
              <c:f>'TESTS (2)'!$N$47:$N$70</c:f>
              <c:numCache>
                <c:formatCode>General</c:formatCode>
                <c:ptCount val="24"/>
                <c:pt idx="0">
                  <c:v>0.00313333333333334</c:v>
                </c:pt>
                <c:pt idx="1">
                  <c:v>0.00242222222222223</c:v>
                </c:pt>
                <c:pt idx="2">
                  <c:v>0.00175833333333335</c:v>
                </c:pt>
                <c:pt idx="3">
                  <c:v>0.00293888888888889</c:v>
                </c:pt>
                <c:pt idx="5">
                  <c:v>0.00184444444444445</c:v>
                </c:pt>
                <c:pt idx="7">
                  <c:v>0.00270833333333336</c:v>
                </c:pt>
                <c:pt idx="8">
                  <c:v>0.00354666666666667</c:v>
                </c:pt>
                <c:pt idx="10">
                  <c:v>0.00317037037037037</c:v>
                </c:pt>
                <c:pt idx="11">
                  <c:v>0.00254444444444445</c:v>
                </c:pt>
                <c:pt idx="13">
                  <c:v>0.00335555555555555</c:v>
                </c:pt>
                <c:pt idx="14">
                  <c:v>0.00274666666666667</c:v>
                </c:pt>
                <c:pt idx="15">
                  <c:v>0.00324761904761905</c:v>
                </c:pt>
                <c:pt idx="16">
                  <c:v>0.00413333333333331</c:v>
                </c:pt>
                <c:pt idx="17">
                  <c:v>0.00410833333333334</c:v>
                </c:pt>
                <c:pt idx="18">
                  <c:v>0.00333888888888888</c:v>
                </c:pt>
                <c:pt idx="19">
                  <c:v>0.00275833333333335</c:v>
                </c:pt>
                <c:pt idx="20">
                  <c:v>0.00282666666666666</c:v>
                </c:pt>
                <c:pt idx="21">
                  <c:v>0.00271111111111113</c:v>
                </c:pt>
                <c:pt idx="22">
                  <c:v>0.00328333333333332</c:v>
                </c:pt>
                <c:pt idx="23">
                  <c:v>0.00258333333333334</c:v>
                </c:pt>
              </c:numCache>
            </c:numRef>
          </c:yVal>
        </c:ser>
        <c:ser>
          <c:idx val="3"/>
          <c:order val="3"/>
          <c:tx>
            <c:strRef>
              <c:f>TESTS!$F$71</c:f>
              <c:strCache>
                <c:ptCount val="1"/>
                <c:pt idx="0">
                  <c:v>RB660</c:v>
                </c:pt>
              </c:strCache>
            </c:strRef>
          </c:tx>
          <c:xVal>
            <c:numRef>
              <c:f>'TESTS (2)'!$K$71:$K$94</c:f>
              <c:numCache>
                <c:formatCode>0</c:formatCode>
                <c:ptCount val="24"/>
                <c:pt idx="0">
                  <c:v>4.0</c:v>
                </c:pt>
                <c:pt idx="1">
                  <c:v>3.0</c:v>
                </c:pt>
                <c:pt idx="3">
                  <c:v>4.0</c:v>
                </c:pt>
                <c:pt idx="4">
                  <c:v>3.0</c:v>
                </c:pt>
                <c:pt idx="6">
                  <c:v>5.0</c:v>
                </c:pt>
                <c:pt idx="7">
                  <c:v>3.0</c:v>
                </c:pt>
                <c:pt idx="8">
                  <c:v>4.0</c:v>
                </c:pt>
                <c:pt idx="11">
                  <c:v>4.0</c:v>
                </c:pt>
                <c:pt idx="13">
                  <c:v>4.0</c:v>
                </c:pt>
                <c:pt idx="16">
                  <c:v>3.0</c:v>
                </c:pt>
                <c:pt idx="17">
                  <c:v>4.0</c:v>
                </c:pt>
                <c:pt idx="18">
                  <c:v>3.0</c:v>
                </c:pt>
                <c:pt idx="19">
                  <c:v>3.0</c:v>
                </c:pt>
                <c:pt idx="20">
                  <c:v>5.0</c:v>
                </c:pt>
                <c:pt idx="21">
                  <c:v>3.0</c:v>
                </c:pt>
                <c:pt idx="23">
                  <c:v>5.0</c:v>
                </c:pt>
              </c:numCache>
            </c:numRef>
          </c:xVal>
          <c:yVal>
            <c:numRef>
              <c:f>'TESTS (2)'!$N$71:$N$94</c:f>
              <c:numCache>
                <c:formatCode>General</c:formatCode>
                <c:ptCount val="24"/>
                <c:pt idx="0">
                  <c:v>0.00204166666666666</c:v>
                </c:pt>
                <c:pt idx="1">
                  <c:v>0.00318888888888891</c:v>
                </c:pt>
                <c:pt idx="3">
                  <c:v>0.00226666666666667</c:v>
                </c:pt>
                <c:pt idx="4">
                  <c:v>0.00132222222222222</c:v>
                </c:pt>
                <c:pt idx="6">
                  <c:v>0.00221333333333333</c:v>
                </c:pt>
                <c:pt idx="7">
                  <c:v>0.00335555555555556</c:v>
                </c:pt>
                <c:pt idx="8">
                  <c:v>0.00361666666666666</c:v>
                </c:pt>
                <c:pt idx="11">
                  <c:v>0.00204166666666666</c:v>
                </c:pt>
                <c:pt idx="13">
                  <c:v>0.00431666666666666</c:v>
                </c:pt>
                <c:pt idx="16">
                  <c:v>0.00528888888888886</c:v>
                </c:pt>
                <c:pt idx="17">
                  <c:v>0.00374166666666667</c:v>
                </c:pt>
                <c:pt idx="18">
                  <c:v>0.00232222222222222</c:v>
                </c:pt>
                <c:pt idx="19">
                  <c:v>0.00308888888888888</c:v>
                </c:pt>
                <c:pt idx="20">
                  <c:v>0.00263333333333333</c:v>
                </c:pt>
                <c:pt idx="21">
                  <c:v>0.00412222222222221</c:v>
                </c:pt>
                <c:pt idx="23">
                  <c:v>0.00347333333333333</c:v>
                </c:pt>
              </c:numCache>
            </c:numRef>
          </c:yVal>
        </c:ser>
        <c:axId val="221475352"/>
        <c:axId val="221478584"/>
      </c:scatterChart>
      <c:valAx>
        <c:axId val="221475352"/>
        <c:scaling>
          <c:orientation val="minMax"/>
        </c:scaling>
        <c:axPos val="b"/>
        <c:numFmt formatCode="0" sourceLinked="1"/>
        <c:tickLblPos val="nextTo"/>
        <c:crossAx val="221478584"/>
        <c:crosses val="autoZero"/>
        <c:crossBetween val="midCat"/>
      </c:valAx>
      <c:valAx>
        <c:axId val="221478584"/>
        <c:scaling>
          <c:orientation val="minMax"/>
        </c:scaling>
        <c:axPos val="l"/>
        <c:majorGridlines/>
        <c:numFmt formatCode="General" sourceLinked="1"/>
        <c:tickLblPos val="nextTo"/>
        <c:crossAx val="221475352"/>
        <c:crosses val="autoZero"/>
        <c:crossBetween val="midCat"/>
      </c:valAx>
    </c:plotArea>
    <c:legend>
      <c:legendPos val="r"/>
    </c:legend>
    <c:plotVisOnly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dOD600</a:t>
            </a:r>
            <a:r>
              <a:rPr lang="en-US" baseline="0"/>
              <a:t> /worm</a:t>
            </a:r>
            <a:endParaRPr lang="en-US"/>
          </a:p>
        </c:rich>
      </c:tx>
      <c:overlay val="1"/>
    </c:title>
    <c:plotArea>
      <c:layout>
        <c:manualLayout>
          <c:layoutTarget val="inner"/>
          <c:xMode val="edge"/>
          <c:yMode val="edge"/>
          <c:x val="0.121252405949257"/>
          <c:y val="0.0282524059492563"/>
          <c:w val="0.594900481189851"/>
          <c:h val="0.832619568387285"/>
        </c:manualLayout>
      </c:layout>
      <c:scatterChart>
        <c:scatterStyle val="lineMarker"/>
        <c:ser>
          <c:idx val="0"/>
          <c:order val="0"/>
          <c:tx>
            <c:strRef>
              <c:f>DATA!$F$128:$H$128</c:f>
              <c:strCache>
                <c:ptCount val="1"/>
                <c:pt idx="0">
                  <c:v>N2 water 0</c:v>
                </c:pt>
              </c:strCache>
            </c:strRef>
          </c:tx>
          <c:spPr>
            <a:ln>
              <a:solidFill>
                <a:prstClr val="black"/>
              </a:solidFill>
            </a:ln>
          </c:spPr>
          <c:marker>
            <c:spPr>
              <a:solidFill>
                <a:sysClr val="windowText" lastClr="000000"/>
              </a:solidFill>
              <a:ln>
                <a:solidFill>
                  <a:prstClr val="black"/>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DATA!$AA$128:$AH$128</c:f>
              <c:numCache>
                <c:formatCode>0.0000</c:formatCode>
                <c:ptCount val="8"/>
                <c:pt idx="1">
                  <c:v>-0.0106921031746032</c:v>
                </c:pt>
                <c:pt idx="2">
                  <c:v>0.0</c:v>
                </c:pt>
                <c:pt idx="3">
                  <c:v>0.0</c:v>
                </c:pt>
                <c:pt idx="4">
                  <c:v>0.0</c:v>
                </c:pt>
                <c:pt idx="5">
                  <c:v>0.0</c:v>
                </c:pt>
                <c:pt idx="6">
                  <c:v>0.0</c:v>
                </c:pt>
              </c:numCache>
            </c:numRef>
          </c:yVal>
        </c:ser>
        <c:ser>
          <c:idx val="1"/>
          <c:order val="1"/>
          <c:tx>
            <c:strRef>
              <c:f>DATA!$F$129:$H$129</c:f>
              <c:strCache>
                <c:ptCount val="1"/>
                <c:pt idx="0">
                  <c:v>N2 water 0</c:v>
                </c:pt>
              </c:strCache>
            </c:strRef>
          </c:tx>
          <c:spPr>
            <a:ln>
              <a:solidFill>
                <a:schemeClr val="tx1">
                  <a:lumMod val="75000"/>
                  <a:lumOff val="25000"/>
                </a:schemeClr>
              </a:solidFill>
            </a:ln>
          </c:spPr>
          <c:marker>
            <c:spPr>
              <a:solidFill>
                <a:schemeClr val="tx1">
                  <a:lumMod val="65000"/>
                  <a:lumOff val="35000"/>
                </a:schemeClr>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DATA!$AA$129:$AH$129</c:f>
              <c:numCache>
                <c:formatCode>0.0000</c:formatCode>
                <c:ptCount val="8"/>
                <c:pt idx="1">
                  <c:v>-0.0149906386999244</c:v>
                </c:pt>
                <c:pt idx="2">
                  <c:v>0.0</c:v>
                </c:pt>
                <c:pt idx="3">
                  <c:v>0.0</c:v>
                </c:pt>
                <c:pt idx="4">
                  <c:v>0.0</c:v>
                </c:pt>
                <c:pt idx="5">
                  <c:v>0.0</c:v>
                </c:pt>
                <c:pt idx="6">
                  <c:v>0.0</c:v>
                </c:pt>
              </c:numCache>
            </c:numRef>
          </c:yVal>
        </c:ser>
        <c:ser>
          <c:idx val="2"/>
          <c:order val="2"/>
          <c:tx>
            <c:strRef>
              <c:f>DATA!$F$130:$H$130</c:f>
              <c:strCache>
                <c:ptCount val="1"/>
                <c:pt idx="0">
                  <c:v>N2 water 0</c:v>
                </c:pt>
              </c:strCache>
            </c:strRef>
          </c:tx>
          <c:spPr>
            <a:ln>
              <a:solidFill>
                <a:schemeClr val="tx1"/>
              </a:solidFill>
              <a:prstDash val="dash"/>
            </a:ln>
          </c:spPr>
          <c:marker>
            <c:spPr>
              <a:solidFill>
                <a:schemeClr val="tx1"/>
              </a:solidFill>
              <a:ln>
                <a:solidFill>
                  <a:prstClr val="black"/>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DATA!$AA$130:$AH$130</c:f>
              <c:numCache>
                <c:formatCode>0.0000</c:formatCode>
                <c:ptCount val="8"/>
                <c:pt idx="1">
                  <c:v>-0.0121409754927612</c:v>
                </c:pt>
                <c:pt idx="2">
                  <c:v>0.0</c:v>
                </c:pt>
                <c:pt idx="3">
                  <c:v>0.0</c:v>
                </c:pt>
                <c:pt idx="4">
                  <c:v>0.0</c:v>
                </c:pt>
                <c:pt idx="5">
                  <c:v>0.0</c:v>
                </c:pt>
                <c:pt idx="6">
                  <c:v>0.0</c:v>
                </c:pt>
              </c:numCache>
            </c:numRef>
          </c:yVal>
        </c:ser>
        <c:ser>
          <c:idx val="3"/>
          <c:order val="3"/>
          <c:tx>
            <c:strRef>
              <c:f>DATA!$F$131:$H$131</c:f>
              <c:strCache>
                <c:ptCount val="1"/>
                <c:pt idx="0">
                  <c:v>N2 Mianserin 50</c:v>
                </c:pt>
              </c:strCache>
            </c:strRef>
          </c:tx>
          <c:spPr>
            <a:ln>
              <a:solidFill>
                <a:schemeClr val="accent2">
                  <a:lumMod val="40000"/>
                  <a:lumOff val="60000"/>
                </a:schemeClr>
              </a:solidFill>
            </a:ln>
          </c:spPr>
          <c:marker>
            <c:spPr>
              <a:solidFill>
                <a:schemeClr val="accent2">
                  <a:lumMod val="40000"/>
                  <a:lumOff val="60000"/>
                </a:schemeClr>
              </a:solidFill>
              <a:ln>
                <a:solidFill>
                  <a:srgbClr val="C0504D">
                    <a:lumMod val="40000"/>
                    <a:lumOff val="6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DATA!$AA$131:$AH$131</c:f>
              <c:numCache>
                <c:formatCode>0.0000</c:formatCode>
                <c:ptCount val="8"/>
                <c:pt idx="1">
                  <c:v>-0.0125580586477015</c:v>
                </c:pt>
                <c:pt idx="2">
                  <c:v>0.0</c:v>
                </c:pt>
                <c:pt idx="3">
                  <c:v>0.0</c:v>
                </c:pt>
                <c:pt idx="4">
                  <c:v>0.0</c:v>
                </c:pt>
                <c:pt idx="5">
                  <c:v>0.0</c:v>
                </c:pt>
                <c:pt idx="6">
                  <c:v>0.0</c:v>
                </c:pt>
              </c:numCache>
            </c:numRef>
          </c:yVal>
        </c:ser>
        <c:ser>
          <c:idx val="4"/>
          <c:order val="4"/>
          <c:tx>
            <c:strRef>
              <c:f>DATA!$F$132:$H$132</c:f>
              <c:strCache>
                <c:ptCount val="1"/>
                <c:pt idx="0">
                  <c:v>N2 Mianserin 50</c:v>
                </c:pt>
              </c:strCache>
            </c:strRef>
          </c:tx>
          <c:spPr>
            <a:ln>
              <a:solidFill>
                <a:srgbClr val="C0504D">
                  <a:lumMod val="40000"/>
                  <a:lumOff val="60000"/>
                </a:srgbClr>
              </a:solidFill>
            </a:ln>
          </c:spPr>
          <c:marker>
            <c:symbol val="triangle"/>
            <c:size val="7"/>
            <c:spPr>
              <a:solidFill>
                <a:srgbClr val="C0504D">
                  <a:lumMod val="40000"/>
                  <a:lumOff val="60000"/>
                </a:srgbClr>
              </a:solidFill>
              <a:ln>
                <a:solidFill>
                  <a:srgbClr val="C0504D">
                    <a:lumMod val="40000"/>
                    <a:lumOff val="6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DATA!$AA$132:$AH$132</c:f>
              <c:numCache>
                <c:formatCode>0.0000</c:formatCode>
                <c:ptCount val="8"/>
                <c:pt idx="1">
                  <c:v>-0.0141423419966277</c:v>
                </c:pt>
                <c:pt idx="2">
                  <c:v>0.0</c:v>
                </c:pt>
                <c:pt idx="3">
                  <c:v>0.0</c:v>
                </c:pt>
                <c:pt idx="4">
                  <c:v>0.0</c:v>
                </c:pt>
                <c:pt idx="5">
                  <c:v>0.0</c:v>
                </c:pt>
                <c:pt idx="6">
                  <c:v>0.0</c:v>
                </c:pt>
              </c:numCache>
            </c:numRef>
          </c:yVal>
        </c:ser>
        <c:ser>
          <c:idx val="5"/>
          <c:order val="5"/>
          <c:tx>
            <c:strRef>
              <c:f>DATA!$F$133:$H$133</c:f>
              <c:strCache>
                <c:ptCount val="1"/>
                <c:pt idx="0">
                  <c:v>N2 Mianserin 50</c:v>
                </c:pt>
              </c:strCache>
            </c:strRef>
          </c:tx>
          <c:spPr>
            <a:ln>
              <a:solidFill>
                <a:schemeClr val="accent2">
                  <a:lumMod val="60000"/>
                  <a:lumOff val="40000"/>
                </a:schemeClr>
              </a:solidFill>
            </a:ln>
          </c:spPr>
          <c:marker>
            <c:spPr>
              <a:solidFill>
                <a:schemeClr val="accent2">
                  <a:lumMod val="40000"/>
                  <a:lumOff val="60000"/>
                </a:schemeClr>
              </a:solidFill>
              <a:ln>
                <a:solidFill>
                  <a:srgbClr val="C0504D">
                    <a:lumMod val="60000"/>
                    <a:lumOff val="40000"/>
                  </a:srgbClr>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DATA!$AA$133:$AG$133</c:f>
              <c:numCache>
                <c:formatCode>0.0000</c:formatCode>
                <c:ptCount val="7"/>
                <c:pt idx="1">
                  <c:v>-0.0132685185185185</c:v>
                </c:pt>
                <c:pt idx="2">
                  <c:v>0.0</c:v>
                </c:pt>
                <c:pt idx="3">
                  <c:v>0.0</c:v>
                </c:pt>
                <c:pt idx="4">
                  <c:v>0.0</c:v>
                </c:pt>
                <c:pt idx="5">
                  <c:v>0.0</c:v>
                </c:pt>
                <c:pt idx="6">
                  <c:v>0.0</c:v>
                </c:pt>
              </c:numCache>
            </c:numRef>
          </c:yVal>
        </c:ser>
        <c:ser>
          <c:idx val="6"/>
          <c:order val="6"/>
          <c:tx>
            <c:strRef>
              <c:f>DATA!$F$134:$H$134</c:f>
              <c:strCache>
                <c:ptCount val="1"/>
                <c:pt idx="0">
                  <c:v>RB660 water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DATA!$AA$134:$AH$134</c:f>
              <c:numCache>
                <c:formatCode>0.0000</c:formatCode>
                <c:ptCount val="8"/>
                <c:pt idx="1">
                  <c:v>-0.00548650793650796</c:v>
                </c:pt>
                <c:pt idx="2">
                  <c:v>0.0</c:v>
                </c:pt>
                <c:pt idx="3">
                  <c:v>0.0</c:v>
                </c:pt>
                <c:pt idx="4">
                  <c:v>0.0</c:v>
                </c:pt>
                <c:pt idx="5">
                  <c:v>0.0</c:v>
                </c:pt>
                <c:pt idx="6">
                  <c:v>0.0</c:v>
                </c:pt>
              </c:numCache>
            </c:numRef>
          </c:yVal>
        </c:ser>
        <c:ser>
          <c:idx val="7"/>
          <c:order val="7"/>
          <c:tx>
            <c:strRef>
              <c:f>DATA!$F$135:$H$135</c:f>
              <c:strCache>
                <c:ptCount val="1"/>
                <c:pt idx="0">
                  <c:v>RB660 water 0</c:v>
                </c:pt>
              </c:strCache>
            </c:strRef>
          </c:tx>
          <c:spPr>
            <a:ln>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DATA!$AA$135:$AH$135</c:f>
              <c:numCache>
                <c:formatCode>0.0000</c:formatCode>
                <c:ptCount val="8"/>
                <c:pt idx="1">
                  <c:v>-0.00738783068783072</c:v>
                </c:pt>
                <c:pt idx="2">
                  <c:v>0.0</c:v>
                </c:pt>
                <c:pt idx="3">
                  <c:v>0.0</c:v>
                </c:pt>
                <c:pt idx="4">
                  <c:v>0.0</c:v>
                </c:pt>
                <c:pt idx="5">
                  <c:v>0.0</c:v>
                </c:pt>
                <c:pt idx="6">
                  <c:v>0.0</c:v>
                </c:pt>
              </c:numCache>
            </c:numRef>
          </c:yVal>
        </c:ser>
        <c:ser>
          <c:idx val="8"/>
          <c:order val="8"/>
          <c:tx>
            <c:strRef>
              <c:f>DATA!$F$136:$H$136</c:f>
              <c:strCache>
                <c:ptCount val="1"/>
                <c:pt idx="0">
                  <c:v>RB660 water 0</c:v>
                </c:pt>
              </c:strCache>
            </c:strRef>
          </c:tx>
          <c:spPr>
            <a:ln>
              <a:solidFill>
                <a:srgbClr val="FF0000"/>
              </a:solidFill>
              <a:prstDash val="sysDash"/>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DATA!$AA$136:$AH$136</c:f>
              <c:numCache>
                <c:formatCode>0.0000</c:formatCode>
                <c:ptCount val="8"/>
                <c:pt idx="1">
                  <c:v>0.179315714285714</c:v>
                </c:pt>
                <c:pt idx="2">
                  <c:v>0.0</c:v>
                </c:pt>
                <c:pt idx="3">
                  <c:v>0.0</c:v>
                </c:pt>
                <c:pt idx="4">
                  <c:v>0.0</c:v>
                </c:pt>
                <c:pt idx="5">
                  <c:v>0.0</c:v>
                </c:pt>
                <c:pt idx="6">
                  <c:v>0.0</c:v>
                </c:pt>
              </c:numCache>
            </c:numRef>
          </c:yVal>
        </c:ser>
        <c:ser>
          <c:idx val="9"/>
          <c:order val="9"/>
          <c:tx>
            <c:strRef>
              <c:f>DATA!$F$137:$H$137</c:f>
              <c:strCache>
                <c:ptCount val="1"/>
                <c:pt idx="0">
                  <c:v>RB660 Mianserin 50</c:v>
                </c:pt>
              </c:strCache>
            </c:strRef>
          </c:tx>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DATA!$AA$137:$AH$137</c:f>
              <c:numCache>
                <c:formatCode>0.0000</c:formatCode>
                <c:ptCount val="8"/>
                <c:pt idx="1">
                  <c:v>-0.008389126984127</c:v>
                </c:pt>
                <c:pt idx="2">
                  <c:v>0.0</c:v>
                </c:pt>
                <c:pt idx="3">
                  <c:v>0.0</c:v>
                </c:pt>
                <c:pt idx="4">
                  <c:v>0.0</c:v>
                </c:pt>
                <c:pt idx="5">
                  <c:v>0.0</c:v>
                </c:pt>
                <c:pt idx="6">
                  <c:v>0.0</c:v>
                </c:pt>
              </c:numCache>
            </c:numRef>
          </c:yVal>
        </c:ser>
        <c:ser>
          <c:idx val="10"/>
          <c:order val="10"/>
          <c:tx>
            <c:strRef>
              <c:f>DATA!$F$138:$H$138</c:f>
              <c:strCache>
                <c:ptCount val="1"/>
                <c:pt idx="0">
                  <c:v>RB660 Mianserin 50</c:v>
                </c:pt>
              </c:strCache>
            </c:strRef>
          </c:tx>
          <c:spPr>
            <a:ln>
              <a:solidFill>
                <a:schemeClr val="accent4">
                  <a:lumMod val="60000"/>
                  <a:lumOff val="40000"/>
                </a:schemeClr>
              </a:solidFill>
            </a:ln>
          </c:spPr>
          <c:marker>
            <c:spPr>
              <a:solidFill>
                <a:schemeClr val="accent4">
                  <a:lumMod val="40000"/>
                  <a:lumOff val="60000"/>
                </a:schemeClr>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DATA!$AA$138:$AH$138</c:f>
              <c:numCache>
                <c:formatCode>0.0000</c:formatCode>
                <c:ptCount val="8"/>
                <c:pt idx="1">
                  <c:v>-0.0143202380952381</c:v>
                </c:pt>
                <c:pt idx="2">
                  <c:v>0.0</c:v>
                </c:pt>
                <c:pt idx="3">
                  <c:v>0.0</c:v>
                </c:pt>
                <c:pt idx="4">
                  <c:v>0.0</c:v>
                </c:pt>
                <c:pt idx="5">
                  <c:v>0.0</c:v>
                </c:pt>
                <c:pt idx="6">
                  <c:v>0.0</c:v>
                </c:pt>
              </c:numCache>
            </c:numRef>
          </c:yVal>
        </c:ser>
        <c:ser>
          <c:idx val="11"/>
          <c:order val="11"/>
          <c:tx>
            <c:strRef>
              <c:f>DATA!$F$139:$H$139</c:f>
              <c:strCache>
                <c:ptCount val="1"/>
                <c:pt idx="0">
                  <c:v>RB660 Mianserin 50</c:v>
                </c:pt>
              </c:strCache>
            </c:strRef>
          </c:tx>
          <c:spPr>
            <a:ln>
              <a:solidFill>
                <a:srgbClr val="7030A0"/>
              </a:solidFill>
            </a:ln>
          </c:spPr>
          <c:marker>
            <c:spPr>
              <a:solidFill>
                <a:srgbClr val="7030A0"/>
              </a:solidFill>
              <a:ln>
                <a:solidFill>
                  <a:srgbClr val="7030A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DATA!$AA$139:$AH$139</c:f>
              <c:numCache>
                <c:formatCode>0.0000</c:formatCode>
                <c:ptCount val="8"/>
                <c:pt idx="1">
                  <c:v>-0.010450873015873</c:v>
                </c:pt>
                <c:pt idx="2">
                  <c:v>0.0</c:v>
                </c:pt>
                <c:pt idx="3">
                  <c:v>0.0</c:v>
                </c:pt>
                <c:pt idx="4">
                  <c:v>0.0</c:v>
                </c:pt>
                <c:pt idx="5">
                  <c:v>0.0</c:v>
                </c:pt>
                <c:pt idx="6">
                  <c:v>0.0</c:v>
                </c:pt>
              </c:numCache>
            </c:numRef>
          </c:yVal>
        </c:ser>
        <c:ser>
          <c:idx val="12"/>
          <c:order val="12"/>
          <c:tx>
            <c:strRef>
              <c:f>DATA!$F$118:$I$118</c:f>
              <c:strCache>
                <c:ptCount val="1"/>
                <c:pt idx="0">
                  <c:v>N2 water 0 147</c:v>
                </c:pt>
              </c:strCache>
            </c:strRef>
          </c:tx>
          <c:spPr>
            <a:ln w="63500">
              <a:solidFill>
                <a:schemeClr val="tx1"/>
              </a:solidFill>
            </a:ln>
          </c:spPr>
          <c:marker>
            <c:symbol val="square"/>
            <c:size val="7"/>
            <c:spPr>
              <a:solidFill>
                <a:schemeClr val="tx1"/>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DATA!$AA$144:$AH$144</c:f>
              <c:numCache>
                <c:formatCode>0.0000</c:formatCode>
                <c:ptCount val="8"/>
                <c:pt idx="1">
                  <c:v>-0.0126079057890962</c:v>
                </c:pt>
                <c:pt idx="2">
                  <c:v>0.0</c:v>
                </c:pt>
                <c:pt idx="3">
                  <c:v>0.0</c:v>
                </c:pt>
                <c:pt idx="4">
                  <c:v>0.0</c:v>
                </c:pt>
                <c:pt idx="5">
                  <c:v>0.0</c:v>
                </c:pt>
                <c:pt idx="6">
                  <c:v>0.0</c:v>
                </c:pt>
              </c:numCache>
            </c:numRef>
          </c:yVal>
        </c:ser>
        <c:ser>
          <c:idx val="13"/>
          <c:order val="13"/>
          <c:tx>
            <c:strRef>
              <c:f>DATA!$F$119:$I$119</c:f>
              <c:strCache>
                <c:ptCount val="1"/>
                <c:pt idx="0">
                  <c:v>N2 Mianserin 50 158</c:v>
                </c:pt>
              </c:strCache>
            </c:strRef>
          </c:tx>
          <c:spPr>
            <a:ln w="60325"/>
          </c:spP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DATA!$AA$145:$AH$145</c:f>
              <c:numCache>
                <c:formatCode>0.0000</c:formatCode>
                <c:ptCount val="8"/>
                <c:pt idx="1">
                  <c:v>-0.0133229730542826</c:v>
                </c:pt>
                <c:pt idx="2">
                  <c:v>0.0</c:v>
                </c:pt>
                <c:pt idx="3">
                  <c:v>0.0</c:v>
                </c:pt>
                <c:pt idx="4">
                  <c:v>0.0</c:v>
                </c:pt>
                <c:pt idx="5">
                  <c:v>0.0</c:v>
                </c:pt>
                <c:pt idx="6">
                  <c:v>0.0</c:v>
                </c:pt>
              </c:numCache>
            </c:numRef>
          </c:yVal>
        </c:ser>
        <c:ser>
          <c:idx val="14"/>
          <c:order val="14"/>
          <c:tx>
            <c:strRef>
              <c:f>DATA!$F$120:$I$120</c:f>
              <c:strCache>
                <c:ptCount val="1"/>
                <c:pt idx="0">
                  <c:v>RB660 water 0 87</c:v>
                </c:pt>
              </c:strCache>
            </c:strRef>
          </c:tx>
          <c:spPr>
            <a:ln w="63500">
              <a:solidFill>
                <a:srgbClr val="FF0000"/>
              </a:solidFill>
            </a:ln>
          </c:spPr>
          <c:marker>
            <c:spPr>
              <a:solidFill>
                <a:srgbClr val="FF0000"/>
              </a:solidFill>
              <a:ln>
                <a:solidFill>
                  <a:srgbClr val="FF0000"/>
                </a:solidFill>
              </a:ln>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DATA!$AA$146:$AH$146</c:f>
              <c:numCache>
                <c:formatCode>0.0000</c:formatCode>
                <c:ptCount val="8"/>
                <c:pt idx="1">
                  <c:v>0.0554804585537919</c:v>
                </c:pt>
                <c:pt idx="2">
                  <c:v>0.0</c:v>
                </c:pt>
                <c:pt idx="3">
                  <c:v>0.0</c:v>
                </c:pt>
                <c:pt idx="4">
                  <c:v>0.0</c:v>
                </c:pt>
                <c:pt idx="5">
                  <c:v>0.0</c:v>
                </c:pt>
                <c:pt idx="6">
                  <c:v>0.0</c:v>
                </c:pt>
              </c:numCache>
            </c:numRef>
          </c:yVal>
        </c:ser>
        <c:ser>
          <c:idx val="15"/>
          <c:order val="15"/>
          <c:tx>
            <c:strRef>
              <c:f>DATA!$F$121:$I$121</c:f>
              <c:strCache>
                <c:ptCount val="1"/>
                <c:pt idx="0">
                  <c:v>RB660 Mianserin 50 61</c:v>
                </c:pt>
              </c:strCache>
            </c:strRef>
          </c:tx>
          <c:spPr>
            <a:ln w="63500">
              <a:solidFill>
                <a:schemeClr val="accent4"/>
              </a:solidFill>
            </a:ln>
          </c:spPr>
          <c:marker>
            <c:spPr>
              <a:solidFill>
                <a:schemeClr val="accent4"/>
              </a:solidFill>
            </c:spPr>
          </c:marker>
          <c:xVal>
            <c:numRef>
              <c:f>DATA!$AA$127:$AH$127</c:f>
              <c:numCache>
                <c:formatCode>0</c:formatCode>
                <c:ptCount val="8"/>
                <c:pt idx="0">
                  <c:v>1.0</c:v>
                </c:pt>
                <c:pt idx="1">
                  <c:v>-41536.0</c:v>
                </c:pt>
                <c:pt idx="2">
                  <c:v>-41536.0</c:v>
                </c:pt>
                <c:pt idx="3">
                  <c:v>-41536.0</c:v>
                </c:pt>
                <c:pt idx="4">
                  <c:v>-41536.0</c:v>
                </c:pt>
                <c:pt idx="5">
                  <c:v>-41536.0</c:v>
                </c:pt>
                <c:pt idx="6">
                  <c:v>-41536.0</c:v>
                </c:pt>
              </c:numCache>
            </c:numRef>
          </c:xVal>
          <c:yVal>
            <c:numRef>
              <c:f>DATA!$AA$147:$AH$147</c:f>
              <c:numCache>
                <c:formatCode>0.0000</c:formatCode>
                <c:ptCount val="8"/>
                <c:pt idx="1">
                  <c:v>-0.0110534126984127</c:v>
                </c:pt>
                <c:pt idx="2">
                  <c:v>0.0</c:v>
                </c:pt>
                <c:pt idx="3">
                  <c:v>0.0</c:v>
                </c:pt>
                <c:pt idx="4">
                  <c:v>0.0</c:v>
                </c:pt>
                <c:pt idx="5">
                  <c:v>0.0</c:v>
                </c:pt>
                <c:pt idx="6">
                  <c:v>0.0</c:v>
                </c:pt>
              </c:numCache>
            </c:numRef>
          </c:yVal>
        </c:ser>
        <c:axId val="221646600"/>
        <c:axId val="221655336"/>
      </c:scatterChart>
      <c:valAx>
        <c:axId val="221646600"/>
        <c:scaling>
          <c:orientation val="minMax"/>
          <c:max val="8.0"/>
          <c:min val="0.0"/>
        </c:scaling>
        <c:axPos val="b"/>
        <c:title>
          <c:tx>
            <c:rich>
              <a:bodyPr/>
              <a:lstStyle/>
              <a:p>
                <a:pPr>
                  <a:defRPr/>
                </a:pPr>
                <a:r>
                  <a:rPr lang="en-US"/>
                  <a:t>days</a:t>
                </a:r>
              </a:p>
            </c:rich>
          </c:tx>
        </c:title>
        <c:numFmt formatCode="0" sourceLinked="1"/>
        <c:tickLblPos val="nextTo"/>
        <c:crossAx val="221655336"/>
        <c:crosses val="autoZero"/>
        <c:crossBetween val="midCat"/>
      </c:valAx>
      <c:valAx>
        <c:axId val="221655336"/>
        <c:scaling>
          <c:orientation val="minMax"/>
          <c:max val="0.06"/>
        </c:scaling>
        <c:axPos val="l"/>
        <c:majorGridlines/>
        <c:title>
          <c:tx>
            <c:rich>
              <a:bodyPr rot="-5400000" vert="horz"/>
              <a:lstStyle/>
              <a:p>
                <a:pPr>
                  <a:defRPr/>
                </a:pPr>
                <a:r>
                  <a:rPr lang="en-US"/>
                  <a:t>DOD600/X0</a:t>
                </a:r>
                <a:r>
                  <a:rPr lang="en-US" sz="1000" b="1" i="0" u="none" strike="noStrike" baseline="0"/>
                  <a:t> </a:t>
                </a:r>
                <a:endParaRPr lang="en-US"/>
              </a:p>
            </c:rich>
          </c:tx>
        </c:title>
        <c:numFmt formatCode="0.000" sourceLinked="1"/>
        <c:tickLblPos val="nextTo"/>
        <c:crossAx val="221646600"/>
        <c:crosses val="autoZero"/>
        <c:crossBetween val="midCat"/>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272911</xdr:colOff>
      <xdr:row>147</xdr:row>
      <xdr:rowOff>110988</xdr:rowOff>
    </xdr:from>
    <xdr:to>
      <xdr:col>19</xdr:col>
      <xdr:colOff>25261</xdr:colOff>
      <xdr:row>172</xdr:row>
      <xdr:rowOff>124241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248478</xdr:colOff>
      <xdr:row>147</xdr:row>
      <xdr:rowOff>107674</xdr:rowOff>
    </xdr:from>
    <xdr:to>
      <xdr:col>30</xdr:col>
      <xdr:colOff>0</xdr:colOff>
      <xdr:row>172</xdr:row>
      <xdr:rowOff>120928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39</xdr:col>
      <xdr:colOff>77856</xdr:colOff>
      <xdr:row>1</xdr:row>
      <xdr:rowOff>82827</xdr:rowOff>
    </xdr:from>
    <xdr:to>
      <xdr:col>49</xdr:col>
      <xdr:colOff>376444</xdr:colOff>
      <xdr:row>21</xdr:row>
      <xdr:rowOff>109745</xdr:rowOff>
    </xdr:to>
    <xdr:pic>
      <xdr:nvPicPr>
        <xdr:cNvPr id="102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15822681" y="940077"/>
          <a:ext cx="4546738" cy="318921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314323</xdr:colOff>
      <xdr:row>109</xdr:row>
      <xdr:rowOff>161924</xdr:rowOff>
    </xdr:from>
    <xdr:to>
      <xdr:col>14</xdr:col>
      <xdr:colOff>295274</xdr:colOff>
      <xdr:row>134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109</xdr:row>
      <xdr:rowOff>142875</xdr:rowOff>
    </xdr:from>
    <xdr:to>
      <xdr:col>27</xdr:col>
      <xdr:colOff>76199</xdr:colOff>
      <xdr:row>134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21</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314323</xdr:colOff>
      <xdr:row>109</xdr:row>
      <xdr:rowOff>161924</xdr:rowOff>
    </xdr:from>
    <xdr:to>
      <xdr:col>14</xdr:col>
      <xdr:colOff>295274</xdr:colOff>
      <xdr:row>134</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314324</xdr:colOff>
      <xdr:row>109</xdr:row>
      <xdr:rowOff>142875</xdr:rowOff>
    </xdr:from>
    <xdr:to>
      <xdr:col>27</xdr:col>
      <xdr:colOff>76199</xdr:colOff>
      <xdr:row>134</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3</xdr:row>
      <xdr:rowOff>152400</xdr:rowOff>
    </xdr:from>
    <xdr:to>
      <xdr:col>44</xdr:col>
      <xdr:colOff>50800</xdr:colOff>
      <xdr:row>21</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575040" cy="58318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0</xdr:col>
      <xdr:colOff>304800</xdr:colOff>
      <xdr:row>3</xdr:row>
      <xdr:rowOff>28574</xdr:rowOff>
    </xdr:from>
    <xdr:to>
      <xdr:col>12</xdr:col>
      <xdr:colOff>57150</xdr:colOff>
      <xdr:row>35</xdr:row>
      <xdr:rowOff>114299</xdr:rowOff>
    </xdr:to>
    <xdr:sp macro="" textlink="">
      <xdr:nvSpPr>
        <xdr:cNvPr id="2" name="TextBox 1"/>
        <xdr:cNvSpPr txBox="1"/>
      </xdr:nvSpPr>
      <xdr:spPr>
        <a:xfrm>
          <a:off x="304800" y="514349"/>
          <a:ext cx="6838950" cy="526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b="0" i="0" u="none" strike="noStrike" baseline="0">
            <a:solidFill>
              <a:schemeClr val="dk1"/>
            </a:solidFill>
            <a:latin typeface="+mn-lt"/>
            <a:ea typeface="+mn-ea"/>
            <a:cs typeface="+mn-cs"/>
          </a:endParaRPr>
        </a:p>
        <a:p>
          <a:r>
            <a:rPr lang="en-US" sz="1100" b="1" i="0" u="sng">
              <a:solidFill>
                <a:schemeClr val="dk1"/>
              </a:solidFill>
              <a:latin typeface="+mn-lt"/>
              <a:ea typeface="+mn-ea"/>
              <a:cs typeface="+mn-cs"/>
            </a:rPr>
            <a:t>Instructions</a:t>
          </a:r>
          <a:r>
            <a:rPr lang="en-US" sz="1100" b="1" i="0" u="sng" baseline="0">
              <a:solidFill>
                <a:schemeClr val="dk1"/>
              </a:solidFill>
              <a:latin typeface="+mn-lt"/>
              <a:ea typeface="+mn-ea"/>
              <a:cs typeface="+mn-cs"/>
            </a:rPr>
            <a:t> for thi Feeding  sheet:</a:t>
          </a:r>
          <a:endParaRPr lang="en-US"/>
        </a:p>
        <a:p>
          <a:r>
            <a:rPr lang="en-US" sz="1100" b="0" i="0" baseline="0">
              <a:solidFill>
                <a:schemeClr val="dk1"/>
              </a:solidFill>
              <a:latin typeface="+mn-lt"/>
              <a:ea typeface="+mn-ea"/>
              <a:cs typeface="+mn-cs"/>
            </a:rPr>
            <a:t>this sheet will make a lot of work for you if you fill it out correctly. It is desinged to store feeding assay data and to  allow quick analysis using sTATA. The setup for each plates is shown on the right.</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This sheet allows to compare 4 different conditions ( 4 colors). brown colors at the bottom receive no worms, only OP50 + whatever drug. These brown colored wells are to determine self lysis, the rate by which OP50 decay by themselves without worms eating them.</a:t>
          </a:r>
          <a:endParaRPr lang="en-US"/>
        </a:p>
        <a:p>
          <a:r>
            <a:rPr lang="en-US" sz="1100" b="0" i="0" baseline="0">
              <a:solidFill>
                <a:schemeClr val="dk1"/>
              </a:solidFill>
              <a:latin typeface="+mn-lt"/>
              <a:ea typeface="+mn-ea"/>
              <a:cs typeface="+mn-cs"/>
            </a:rPr>
            <a:t>There is quite a bit of self lysis and it has to be taken into account. some drugs increase self lysis and that needs to be determined separately</a:t>
          </a:r>
          <a:endParaRPr lang="en-US"/>
        </a:p>
        <a:p>
          <a:pPr fontAlgn="base"/>
          <a:endParaRPr lang="en-US" sz="1100" b="0" i="0" baseline="0">
            <a:solidFill>
              <a:schemeClr val="dk1"/>
            </a:solidFill>
            <a:latin typeface="+mn-lt"/>
            <a:ea typeface="+mn-ea"/>
            <a:cs typeface="+mn-cs"/>
          </a:endParaRPr>
        </a:p>
        <a:p>
          <a:r>
            <a:rPr lang="en-US" sz="1100" b="0" i="0" baseline="0">
              <a:solidFill>
                <a:schemeClr val="dk1"/>
              </a:solidFill>
              <a:latin typeface="+mn-lt"/>
              <a:ea typeface="+mn-ea"/>
              <a:cs typeface="+mn-cs"/>
            </a:rPr>
            <a:t>how does it work?; meausre the OD600 for each well on timpoints t1 and t2 and divide it by the number of worms we ll. formula 1</a:t>
          </a:r>
          <a:endParaRPr lang="en-US"/>
        </a:p>
        <a:p>
          <a:r>
            <a:rPr lang="en-US" sz="1100" b="0" i="0" baseline="0">
              <a:solidFill>
                <a:schemeClr val="dk1"/>
              </a:solidFill>
              <a:latin typeface="+mn-lt"/>
              <a:ea typeface="+mn-ea"/>
              <a:cs typeface="+mn-cs"/>
            </a:rPr>
            <a:t>1. 	(OD600t1-OD600t2)/X0</a:t>
          </a:r>
          <a:endParaRPr lang="en-US"/>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That would give you how many bacteria a worm ate,except that the bacteria also lyze by themselves. The problem is that OD600t1-OD600t2 &gt;0 even if X0=0, because the bacteria disapear lyze by themselves. The self-lysis rate can be deduced from the measurements done in row H which contains bacteria but no worms. If yo add a compound also add it to one of the 4 groups in row H as it may affect self lysis. the self lysis is dOD600self which leads us to formula 2.</a:t>
          </a:r>
        </a:p>
        <a:p>
          <a:pPr fontAlgn="base"/>
          <a:endParaRPr lang="en-US" sz="1100" b="0" i="0" baseline="0">
            <a:solidFill>
              <a:schemeClr val="dk1"/>
            </a:solidFill>
            <a:latin typeface="+mn-lt"/>
            <a:ea typeface="+mn-ea"/>
            <a:cs typeface="+mn-cs"/>
          </a:endParaRPr>
        </a:p>
        <a:p>
          <a:pPr fontAlgn="base"/>
          <a:r>
            <a:rPr lang="en-US" sz="1100" b="0" i="0" baseline="0">
              <a:solidFill>
                <a:schemeClr val="dk1"/>
              </a:solidFill>
              <a:latin typeface="+mn-lt"/>
              <a:ea typeface="+mn-ea"/>
              <a:cs typeface="+mn-cs"/>
            </a:rPr>
            <a:t>2. 	((OD600t1-OD600t2)-dOD600self)/X0</a:t>
          </a:r>
        </a:p>
        <a:p>
          <a:endParaRPr lang="en-US" sz="1100" b="0" i="0" u="none" strike="noStrike" baseline="0">
            <a:solidFill>
              <a:schemeClr val="dk1"/>
            </a:solidFill>
            <a:latin typeface="+mn-lt"/>
            <a:ea typeface="+mn-ea"/>
            <a:cs typeface="+mn-cs"/>
          </a:endParaRPr>
        </a:p>
      </xdr:txBody>
    </xdr:sp>
    <xdr:clientData/>
  </xdr:twoCellAnchor>
  <xdr:twoCellAnchor editAs="oneCell">
    <xdr:from>
      <xdr:col>14</xdr:col>
      <xdr:colOff>0</xdr:colOff>
      <xdr:row>7</xdr:row>
      <xdr:rowOff>0</xdr:rowOff>
    </xdr:from>
    <xdr:to>
      <xdr:col>21</xdr:col>
      <xdr:colOff>412888</xdr:colOff>
      <xdr:row>26</xdr:row>
      <xdr:rowOff>112643</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267700" y="1133475"/>
          <a:ext cx="4546738" cy="318921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rtlCol="0" anchor="ctr"/>
      <a:lstStyle>
        <a:defPPr algn="ctr">
          <a:defRPr sz="1100"/>
        </a:defPPr>
      </a:lstStyle>
      <a:style>
        <a:lnRef idx="2">
          <a:schemeClr val="accent2">
            <a:shade val="50000"/>
          </a:schemeClr>
        </a:lnRef>
        <a:fillRef idx="1">
          <a:schemeClr val="accent2"/>
        </a:fillRef>
        <a:effectRef idx="0">
          <a:schemeClr val="accent2"/>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dimension ref="A1:BG154"/>
  <sheetViews>
    <sheetView topLeftCell="A71" zoomScaleSheetLayoutView="100" workbookViewId="0">
      <selection activeCell="N35" sqref="N35"/>
    </sheetView>
  </sheetViews>
  <sheetFormatPr baseColWidth="10" defaultColWidth="8.83203125" defaultRowHeight="12"/>
  <cols>
    <col min="1" max="1" width="7.83203125" customWidth="1"/>
    <col min="2" max="2" width="7.5" customWidth="1"/>
    <col min="3" max="3" width="6" customWidth="1"/>
    <col min="4" max="4" width="11.5" customWidth="1"/>
    <col min="5" max="5" width="3.83203125" customWidth="1"/>
    <col min="6" max="6" width="14.6640625" style="14" customWidth="1"/>
    <col min="7" max="7" width="20.5" customWidth="1"/>
    <col min="8" max="8" width="7.33203125" style="15" customWidth="1"/>
    <col min="9" max="9" width="16.83203125" customWidth="1"/>
    <col min="10" max="10" width="3.83203125" customWidth="1"/>
    <col min="11" max="11" width="3.33203125" customWidth="1"/>
    <col min="12" max="12" width="5.83203125" style="44" customWidth="1"/>
    <col min="13" max="13" width="4.6640625" style="44" customWidth="1"/>
    <col min="14" max="14" width="4.6640625" style="54" customWidth="1"/>
    <col min="15" max="15" width="4.6640625" style="55" customWidth="1"/>
    <col min="16" max="16" width="4.6640625" style="54" customWidth="1"/>
    <col min="17" max="17" width="4.6640625" style="55" customWidth="1"/>
    <col min="18" max="18" width="4.6640625" style="54" customWidth="1"/>
    <col min="19" max="19" width="4.6640625" style="55" customWidth="1"/>
    <col min="20" max="20" width="4.6640625" style="54" customWidth="1"/>
    <col min="21" max="21" width="4.6640625" style="55" customWidth="1"/>
    <col min="22" max="22" width="4.6640625" style="54" customWidth="1"/>
    <col min="23" max="23" width="4.6640625" style="55" customWidth="1"/>
    <col min="24" max="24" width="4.6640625" style="54" customWidth="1"/>
    <col min="25" max="25" width="4.6640625" style="55" customWidth="1"/>
    <col min="26" max="26" width="4.6640625" style="54" customWidth="1"/>
    <col min="27" max="27" width="4.6640625" style="55" customWidth="1"/>
    <col min="28" max="28" width="4.6640625" style="54" customWidth="1"/>
    <col min="29" max="29" width="4.6640625" style="55" customWidth="1"/>
    <col min="30" max="30" width="4.6640625" style="54" customWidth="1"/>
    <col min="31" max="31" width="4.6640625" style="55" customWidth="1"/>
    <col min="32" max="32" width="4.6640625" style="54" customWidth="1"/>
    <col min="33" max="33" width="4.6640625" style="55" customWidth="1"/>
    <col min="34" max="34" width="4.6640625" style="54" customWidth="1"/>
    <col min="35" max="35" width="4.6640625" style="55" customWidth="1"/>
    <col min="36" max="36" width="4.6640625" style="54" customWidth="1"/>
    <col min="37" max="37" width="4.6640625" style="55" customWidth="1"/>
    <col min="38" max="45" width="4.6640625" customWidth="1"/>
  </cols>
  <sheetData>
    <row r="1" spans="1:48" ht="67.5" customHeight="1" thickBot="1">
      <c r="A1" s="19" t="s">
        <v>122</v>
      </c>
      <c r="B1" s="33">
        <v>41536</v>
      </c>
      <c r="D1" s="179" t="s">
        <v>164</v>
      </c>
      <c r="L1" s="84" t="s">
        <v>134</v>
      </c>
      <c r="M1" s="84" t="s">
        <v>134</v>
      </c>
      <c r="N1" s="73" t="s">
        <v>136</v>
      </c>
      <c r="O1" s="84" t="s">
        <v>134</v>
      </c>
      <c r="P1" s="73" t="s">
        <v>136</v>
      </c>
      <c r="Q1" s="84" t="s">
        <v>134</v>
      </c>
      <c r="R1" s="73" t="s">
        <v>136</v>
      </c>
      <c r="S1" s="84" t="s">
        <v>134</v>
      </c>
      <c r="T1" s="73" t="s">
        <v>136</v>
      </c>
      <c r="U1" s="84" t="s">
        <v>134</v>
      </c>
      <c r="V1" s="73" t="s">
        <v>136</v>
      </c>
      <c r="W1" s="84" t="s">
        <v>134</v>
      </c>
      <c r="X1" s="73" t="s">
        <v>136</v>
      </c>
      <c r="Y1" s="84" t="s">
        <v>134</v>
      </c>
      <c r="Z1" s="73" t="s">
        <v>136</v>
      </c>
      <c r="AA1" s="84" t="s">
        <v>134</v>
      </c>
      <c r="AB1" s="73" t="s">
        <v>136</v>
      </c>
      <c r="AC1" s="84" t="s">
        <v>134</v>
      </c>
      <c r="AD1" s="73" t="s">
        <v>136</v>
      </c>
      <c r="AE1" s="84" t="s">
        <v>134</v>
      </c>
      <c r="AF1" s="73" t="s">
        <v>136</v>
      </c>
      <c r="AG1" s="84" t="s">
        <v>134</v>
      </c>
      <c r="AH1" s="73" t="s">
        <v>136</v>
      </c>
      <c r="AI1" s="84" t="s">
        <v>134</v>
      </c>
      <c r="AJ1" s="73" t="s">
        <v>136</v>
      </c>
      <c r="AK1" s="74"/>
      <c r="AL1" s="1"/>
      <c r="AM1" s="1"/>
      <c r="AN1" s="1"/>
      <c r="AO1" s="1"/>
      <c r="AP1" s="1"/>
      <c r="AQ1" s="1"/>
      <c r="AR1" s="1"/>
      <c r="AS1" s="1"/>
      <c r="AT1" s="1" t="s">
        <v>129</v>
      </c>
      <c r="AU1" s="1"/>
      <c r="AV1" s="1"/>
    </row>
    <row r="2" spans="1:48" ht="21" thickBot="1">
      <c r="A2" s="20"/>
      <c r="B2" s="21"/>
      <c r="C2" s="9"/>
      <c r="D2" s="12"/>
      <c r="E2" s="22"/>
      <c r="F2" s="13"/>
      <c r="G2" s="13"/>
      <c r="H2" s="13"/>
      <c r="I2" s="13"/>
      <c r="J2" s="1"/>
      <c r="K2" s="10" t="s">
        <v>104</v>
      </c>
      <c r="L2" s="23">
        <v>41537</v>
      </c>
      <c r="M2" s="23">
        <v>41540</v>
      </c>
      <c r="N2" s="79"/>
      <c r="O2" s="23"/>
      <c r="P2" s="79"/>
      <c r="Q2" s="23"/>
      <c r="R2" s="79"/>
      <c r="S2" s="23"/>
      <c r="T2" s="79"/>
      <c r="U2" s="23"/>
      <c r="V2" s="79"/>
      <c r="W2" s="23"/>
      <c r="X2" s="79"/>
      <c r="Y2" s="23"/>
      <c r="Z2" s="79"/>
      <c r="AA2" s="23"/>
      <c r="AB2" s="79"/>
      <c r="AC2" s="23"/>
      <c r="AD2" s="79"/>
      <c r="AE2" s="23"/>
      <c r="AF2" s="79"/>
      <c r="AG2" s="23"/>
      <c r="AH2" s="79"/>
      <c r="AI2" s="23"/>
      <c r="AJ2" s="79"/>
      <c r="AK2" s="23"/>
      <c r="AL2" s="2"/>
      <c r="AM2" s="2"/>
      <c r="AN2" s="2"/>
      <c r="AO2" s="2"/>
      <c r="AP2" s="2"/>
      <c r="AQ2" s="2"/>
      <c r="AR2" s="2"/>
      <c r="AS2" s="2"/>
      <c r="AT2" s="2" t="s">
        <v>130</v>
      </c>
    </row>
    <row r="3" spans="1:48" ht="21" thickBot="1">
      <c r="A3" s="56" t="s">
        <v>101</v>
      </c>
      <c r="B3" s="57" t="s">
        <v>103</v>
      </c>
      <c r="C3" s="57" t="s">
        <v>102</v>
      </c>
      <c r="D3" s="58" t="s">
        <v>127</v>
      </c>
      <c r="E3" s="56" t="s">
        <v>100</v>
      </c>
      <c r="F3" s="59" t="s">
        <v>99</v>
      </c>
      <c r="G3" s="59" t="s">
        <v>97</v>
      </c>
      <c r="H3" s="59" t="s">
        <v>98</v>
      </c>
      <c r="I3" s="59" t="s">
        <v>126</v>
      </c>
      <c r="J3" s="61" t="s">
        <v>131</v>
      </c>
      <c r="K3" s="60" t="s">
        <v>104</v>
      </c>
      <c r="L3" s="11">
        <f>L2-$B$1</f>
        <v>1</v>
      </c>
      <c r="M3" s="11">
        <f>M2-$B$1</f>
        <v>4</v>
      </c>
      <c r="N3" s="80">
        <f>M3</f>
        <v>4</v>
      </c>
      <c r="O3" s="11">
        <f>O2-$B$1</f>
        <v>-41536</v>
      </c>
      <c r="P3" s="80">
        <f>O3</f>
        <v>-41536</v>
      </c>
      <c r="Q3" s="11">
        <f t="shared" ref="Q3:AI3" si="0">Q2-$B$1</f>
        <v>-41536</v>
      </c>
      <c r="R3" s="80">
        <f>Q3</f>
        <v>-41536</v>
      </c>
      <c r="S3" s="11">
        <f t="shared" si="0"/>
        <v>-41536</v>
      </c>
      <c r="T3" s="80">
        <f>S3</f>
        <v>-41536</v>
      </c>
      <c r="U3" s="11">
        <f t="shared" si="0"/>
        <v>-41536</v>
      </c>
      <c r="V3" s="80">
        <f>U3</f>
        <v>-41536</v>
      </c>
      <c r="W3" s="11">
        <f t="shared" si="0"/>
        <v>-41536</v>
      </c>
      <c r="X3" s="80">
        <f>W3</f>
        <v>-41536</v>
      </c>
      <c r="Y3" s="11">
        <f t="shared" si="0"/>
        <v>-41536</v>
      </c>
      <c r="Z3" s="80">
        <f>Y3</f>
        <v>-41536</v>
      </c>
      <c r="AA3" s="11">
        <f t="shared" si="0"/>
        <v>-41536</v>
      </c>
      <c r="AB3" s="80">
        <f>AA3</f>
        <v>-41536</v>
      </c>
      <c r="AC3" s="11">
        <f t="shared" si="0"/>
        <v>-41536</v>
      </c>
      <c r="AD3" s="80">
        <f>AC3</f>
        <v>-41536</v>
      </c>
      <c r="AE3" s="11">
        <f t="shared" si="0"/>
        <v>-41536</v>
      </c>
      <c r="AF3" s="80">
        <f>AE3</f>
        <v>-41536</v>
      </c>
      <c r="AG3" s="11">
        <f t="shared" si="0"/>
        <v>-41536</v>
      </c>
      <c r="AH3" s="80">
        <f>AG3</f>
        <v>-41536</v>
      </c>
      <c r="AI3" s="11">
        <f t="shared" si="0"/>
        <v>-41536</v>
      </c>
      <c r="AJ3" s="80">
        <f>AI3</f>
        <v>-41536</v>
      </c>
      <c r="AK3" s="11">
        <f>AK2-$B$1</f>
        <v>-41536</v>
      </c>
      <c r="AL3" s="2"/>
      <c r="AM3" s="2"/>
      <c r="AN3" s="2"/>
      <c r="AO3" s="2"/>
      <c r="AP3" s="2"/>
      <c r="AQ3" s="2"/>
      <c r="AR3" s="2"/>
      <c r="AS3" s="2"/>
      <c r="AT3" s="2"/>
    </row>
    <row r="4" spans="1:48" ht="12" customHeight="1">
      <c r="A4" s="3">
        <v>1</v>
      </c>
      <c r="B4" s="6">
        <v>1</v>
      </c>
      <c r="C4" s="5" t="s">
        <v>105</v>
      </c>
      <c r="D4" s="18">
        <v>92313</v>
      </c>
      <c r="E4" s="5">
        <v>15</v>
      </c>
      <c r="F4" s="26" t="s">
        <v>171</v>
      </c>
      <c r="G4" s="16" t="s">
        <v>172</v>
      </c>
      <c r="H4" s="29">
        <v>0</v>
      </c>
      <c r="I4" s="186">
        <v>41537</v>
      </c>
      <c r="J4" s="34" t="s">
        <v>123</v>
      </c>
      <c r="K4" s="187">
        <v>5</v>
      </c>
      <c r="L4">
        <v>0.9002</v>
      </c>
      <c r="M4">
        <v>0.84119999999999995</v>
      </c>
      <c r="N4" s="103">
        <f>((L4-M4)-$N$113)/$K4</f>
        <v>6.2466666666666816E-3</v>
      </c>
      <c r="O4" s="47"/>
      <c r="P4" s="103">
        <f>((M4-O4)-$P$113)/$K4</f>
        <v>-1.6906666666666646E-2</v>
      </c>
      <c r="Q4" s="47"/>
      <c r="R4" s="103">
        <f>((O4-Q4)-$R$113)/$K4</f>
        <v>0</v>
      </c>
      <c r="S4" s="47"/>
      <c r="T4" s="103">
        <f>((Q4-S4)-$T$113)/$K4</f>
        <v>0</v>
      </c>
      <c r="U4" s="47"/>
      <c r="V4" s="103">
        <f>((S4-U4)-$V$113)/$K4</f>
        <v>0</v>
      </c>
      <c r="W4" s="46"/>
      <c r="X4" s="103">
        <f>((U4-W4)-$X$113)/$K4</f>
        <v>0</v>
      </c>
      <c r="Y4" s="47"/>
      <c r="Z4" s="103">
        <f>((W4-Y4)-$Z$113)/$K4</f>
        <v>0</v>
      </c>
      <c r="AA4" s="47"/>
      <c r="AB4" s="103">
        <f>((Y4-AA4)-$AB$113)/$K4</f>
        <v>0</v>
      </c>
      <c r="AC4" s="47"/>
      <c r="AD4" s="103">
        <f>((AA4-AC4)-$AD$113)/$K4</f>
        <v>0</v>
      </c>
      <c r="AE4" s="47"/>
      <c r="AF4" s="103">
        <f>((AC4-AE4)-$AF$113)/$K4</f>
        <v>0</v>
      </c>
      <c r="AG4" s="47"/>
      <c r="AH4" s="103">
        <f>((AE4-AG4)-$AH$113)/$K4</f>
        <v>0</v>
      </c>
      <c r="AI4" s="46"/>
      <c r="AJ4" s="103">
        <f>((AG4-AI4)-$AJ$113)/$K4</f>
        <v>0</v>
      </c>
      <c r="AK4" s="47"/>
      <c r="AL4" s="1"/>
      <c r="AM4" s="1"/>
      <c r="AN4" s="1"/>
      <c r="AO4" s="1"/>
      <c r="AP4" s="1"/>
      <c r="AQ4" s="1"/>
      <c r="AR4" s="1"/>
      <c r="AS4" s="1"/>
      <c r="AT4" s="1"/>
    </row>
    <row r="5" spans="1:48" ht="12" customHeight="1">
      <c r="A5" s="3">
        <f>$A$4</f>
        <v>1</v>
      </c>
      <c r="B5" s="7">
        <v>1</v>
      </c>
      <c r="C5" s="16" t="s">
        <v>106</v>
      </c>
      <c r="D5" s="25">
        <f>$D$4</f>
        <v>92313</v>
      </c>
      <c r="E5" s="16">
        <f>$E$4</f>
        <v>15</v>
      </c>
      <c r="F5" s="27" t="str">
        <f>$F$4</f>
        <v>N2</v>
      </c>
      <c r="G5" s="16" t="str">
        <f>$G$4</f>
        <v>water</v>
      </c>
      <c r="H5" s="30">
        <f>$H$4</f>
        <v>0</v>
      </c>
      <c r="I5" s="186">
        <v>41537</v>
      </c>
      <c r="J5" s="35" t="s">
        <v>124</v>
      </c>
      <c r="K5" s="187">
        <v>12</v>
      </c>
      <c r="L5">
        <v>0.88900000000000001</v>
      </c>
      <c r="M5">
        <v>0.79830000000000001</v>
      </c>
      <c r="N5" s="103">
        <f t="shared" ref="N5:N8" si="1">((L5-M5)-$N$113)/$K5</f>
        <v>5.2444444444444465E-3</v>
      </c>
      <c r="O5" s="47"/>
      <c r="P5" s="103">
        <f t="shared" ref="P5:P10" si="2">((M5-O5)-$P$113)/$K5</f>
        <v>-1.0619444444444431E-2</v>
      </c>
      <c r="Q5" s="47"/>
      <c r="R5" s="103">
        <f t="shared" ref="R5:R10" si="3">((O5-Q5)-$R$113)/$K5</f>
        <v>0</v>
      </c>
      <c r="S5" s="49"/>
      <c r="T5" s="103">
        <f t="shared" ref="T5:T10" si="4">((Q5-S5)-$T$113)/$K5</f>
        <v>0</v>
      </c>
      <c r="U5" s="49"/>
      <c r="V5" s="103">
        <f t="shared" ref="V5:V9" si="5">((S5-U5)-$V$113)/$K5</f>
        <v>0</v>
      </c>
      <c r="W5" s="49"/>
      <c r="X5" s="103">
        <f t="shared" ref="X5:X10" si="6">((U5-W5)-$X$113)/$K5</f>
        <v>0</v>
      </c>
      <c r="Y5" s="49"/>
      <c r="Z5" s="103">
        <f t="shared" ref="Z5:Z10" si="7">((W5-Y5)-$Z$113)/$K5</f>
        <v>0</v>
      </c>
      <c r="AA5" s="49"/>
      <c r="AB5" s="103">
        <f t="shared" ref="AB5:AB10" si="8">((Y5-AA5)-$AB$113)/$K5</f>
        <v>0</v>
      </c>
      <c r="AC5" s="49"/>
      <c r="AD5" s="103">
        <f t="shared" ref="AD5:AD9" si="9">((AA5-AC5)-$AD$113)/$K5</f>
        <v>0</v>
      </c>
      <c r="AE5" s="49"/>
      <c r="AF5" s="103">
        <f t="shared" ref="AF5:AF9" si="10">((AC5-AE5)-$AF$113)/$K5</f>
        <v>0</v>
      </c>
      <c r="AG5" s="49"/>
      <c r="AH5" s="103">
        <f>((AE5-AG5)-$AH$113)/$K5</f>
        <v>0</v>
      </c>
      <c r="AI5" s="49"/>
      <c r="AJ5" s="103">
        <f t="shared" ref="AJ5:AJ10" si="11">((AG5-AI5)-$AJ$113)/$K5</f>
        <v>0</v>
      </c>
      <c r="AK5" s="49"/>
      <c r="AL5" s="1"/>
      <c r="AM5" s="1"/>
      <c r="AN5" s="1"/>
      <c r="AO5" s="1"/>
      <c r="AP5" s="1"/>
      <c r="AQ5" s="1"/>
      <c r="AR5" s="1"/>
      <c r="AS5" s="1"/>
      <c r="AT5" s="1"/>
    </row>
    <row r="6" spans="1:48" ht="12" customHeight="1">
      <c r="A6" s="3">
        <f t="shared" ref="A6:A69" si="12">$A$4</f>
        <v>1</v>
      </c>
      <c r="B6" s="7">
        <v>1</v>
      </c>
      <c r="C6" s="16" t="s">
        <v>107</v>
      </c>
      <c r="D6" s="25">
        <f t="shared" ref="D6:D69" si="13">$D$4</f>
        <v>92313</v>
      </c>
      <c r="E6" s="16">
        <f t="shared" ref="E6:E69" si="14">$E$4</f>
        <v>15</v>
      </c>
      <c r="F6" s="27" t="str">
        <f t="shared" ref="F6:F10" si="15">$F$4</f>
        <v>N2</v>
      </c>
      <c r="G6" s="16" t="str">
        <f t="shared" ref="G6:G10" si="16">$G$4</f>
        <v>water</v>
      </c>
      <c r="H6" s="30">
        <f t="shared" ref="H6:H10" si="17">$H$4</f>
        <v>0</v>
      </c>
      <c r="I6" s="186">
        <v>41537</v>
      </c>
      <c r="J6" s="36" t="s">
        <v>125</v>
      </c>
      <c r="K6" s="187">
        <v>5</v>
      </c>
      <c r="L6">
        <v>0.91100000000000003</v>
      </c>
      <c r="M6">
        <v>0.85229999999999995</v>
      </c>
      <c r="N6" s="103">
        <f t="shared" si="1"/>
        <v>6.1866666666666884E-3</v>
      </c>
      <c r="O6" s="47"/>
      <c r="P6" s="103">
        <f t="shared" si="2"/>
        <v>-1.4686666666666648E-2</v>
      </c>
      <c r="Q6" s="47"/>
      <c r="R6" s="103">
        <f t="shared" si="3"/>
        <v>0</v>
      </c>
      <c r="S6" s="49"/>
      <c r="T6" s="103">
        <f t="shared" si="4"/>
        <v>0</v>
      </c>
      <c r="U6" s="49"/>
      <c r="V6" s="103">
        <f t="shared" si="5"/>
        <v>0</v>
      </c>
      <c r="W6" s="49"/>
      <c r="X6" s="103">
        <f t="shared" si="6"/>
        <v>0</v>
      </c>
      <c r="Y6" s="49"/>
      <c r="Z6" s="103">
        <f t="shared" si="7"/>
        <v>0</v>
      </c>
      <c r="AA6" s="49"/>
      <c r="AB6" s="103">
        <f t="shared" si="8"/>
        <v>0</v>
      </c>
      <c r="AC6" s="49"/>
      <c r="AD6" s="103">
        <f t="shared" si="9"/>
        <v>0</v>
      </c>
      <c r="AE6" s="49"/>
      <c r="AF6" s="103">
        <f t="shared" si="10"/>
        <v>0</v>
      </c>
      <c r="AG6" s="49"/>
      <c r="AH6" s="103">
        <f t="shared" ref="AH6:AH10" si="18">((AE6-AG6)-$AH$113)/$K6</f>
        <v>0</v>
      </c>
      <c r="AI6" s="49"/>
      <c r="AJ6" s="103">
        <f t="shared" si="11"/>
        <v>0</v>
      </c>
      <c r="AK6" s="49"/>
      <c r="AL6" s="1"/>
      <c r="AM6" s="1"/>
      <c r="AN6" s="1"/>
      <c r="AO6" s="1"/>
      <c r="AP6" s="1"/>
      <c r="AQ6" s="1"/>
      <c r="AR6" s="1"/>
      <c r="AS6" s="1"/>
      <c r="AT6" s="1"/>
    </row>
    <row r="7" spans="1:48" ht="12" customHeight="1">
      <c r="A7" s="3">
        <f t="shared" si="12"/>
        <v>1</v>
      </c>
      <c r="B7" s="7">
        <v>1</v>
      </c>
      <c r="C7" s="16" t="s">
        <v>117</v>
      </c>
      <c r="D7" s="25">
        <f t="shared" si="13"/>
        <v>92313</v>
      </c>
      <c r="E7" s="16">
        <f t="shared" si="14"/>
        <v>15</v>
      </c>
      <c r="F7" s="27" t="str">
        <f t="shared" si="15"/>
        <v>N2</v>
      </c>
      <c r="G7" s="16" t="str">
        <f t="shared" si="16"/>
        <v>water</v>
      </c>
      <c r="H7" s="30">
        <f t="shared" si="17"/>
        <v>0</v>
      </c>
      <c r="I7" s="186">
        <v>41537</v>
      </c>
      <c r="J7" s="37" t="s">
        <v>3</v>
      </c>
      <c r="K7" s="187">
        <v>6</v>
      </c>
      <c r="L7">
        <v>0.94369999999999998</v>
      </c>
      <c r="M7">
        <v>0.87960000000000005</v>
      </c>
      <c r="N7" s="103">
        <f t="shared" si="1"/>
        <v>6.0555555555555475E-3</v>
      </c>
      <c r="O7" s="47"/>
      <c r="P7" s="103">
        <f t="shared" si="2"/>
        <v>-7.6888888888888562E-3</v>
      </c>
      <c r="Q7" s="47"/>
      <c r="R7" s="103">
        <f t="shared" si="3"/>
        <v>0</v>
      </c>
      <c r="S7" s="49"/>
      <c r="T7" s="103">
        <f t="shared" si="4"/>
        <v>0</v>
      </c>
      <c r="U7" s="49"/>
      <c r="V7" s="103">
        <f t="shared" si="5"/>
        <v>0</v>
      </c>
      <c r="W7" s="49"/>
      <c r="X7" s="103">
        <f t="shared" si="6"/>
        <v>0</v>
      </c>
      <c r="Y7" s="49"/>
      <c r="Z7" s="103">
        <f t="shared" si="7"/>
        <v>0</v>
      </c>
      <c r="AA7" s="49"/>
      <c r="AB7" s="103">
        <f t="shared" si="8"/>
        <v>0</v>
      </c>
      <c r="AC7" s="49"/>
      <c r="AD7" s="103">
        <f t="shared" si="9"/>
        <v>0</v>
      </c>
      <c r="AE7" s="49"/>
      <c r="AF7" s="103">
        <f t="shared" si="10"/>
        <v>0</v>
      </c>
      <c r="AG7" s="49"/>
      <c r="AH7" s="103">
        <f t="shared" si="18"/>
        <v>0</v>
      </c>
      <c r="AI7" s="49"/>
      <c r="AJ7" s="103">
        <f t="shared" si="11"/>
        <v>0</v>
      </c>
      <c r="AK7" s="49"/>
      <c r="AL7" s="1"/>
      <c r="AM7" s="1"/>
      <c r="AN7" s="1"/>
      <c r="AO7" s="1"/>
      <c r="AP7" s="1"/>
      <c r="AQ7" s="1"/>
      <c r="AR7" s="1"/>
      <c r="AS7" s="1"/>
      <c r="AT7" s="1"/>
    </row>
    <row r="8" spans="1:48" ht="12" customHeight="1">
      <c r="A8" s="3">
        <f t="shared" si="12"/>
        <v>1</v>
      </c>
      <c r="B8" s="7">
        <v>1</v>
      </c>
      <c r="C8" s="16" t="s">
        <v>118</v>
      </c>
      <c r="D8" s="25">
        <f t="shared" si="13"/>
        <v>92313</v>
      </c>
      <c r="E8" s="16">
        <f t="shared" si="14"/>
        <v>15</v>
      </c>
      <c r="F8" s="27" t="str">
        <f t="shared" si="15"/>
        <v>N2</v>
      </c>
      <c r="G8" s="16" t="str">
        <f t="shared" si="16"/>
        <v>water</v>
      </c>
      <c r="H8" s="30">
        <f>$H$4</f>
        <v>0</v>
      </c>
      <c r="I8" s="186">
        <v>41537</v>
      </c>
      <c r="J8" s="36" t="s">
        <v>4</v>
      </c>
      <c r="K8" s="187">
        <v>6</v>
      </c>
      <c r="L8">
        <v>0.93700000000000006</v>
      </c>
      <c r="M8">
        <v>0.87609999999999999</v>
      </c>
      <c r="N8" s="103">
        <f t="shared" si="1"/>
        <v>5.5222222222222365E-3</v>
      </c>
      <c r="O8" s="47"/>
      <c r="P8" s="103">
        <f t="shared" si="2"/>
        <v>-8.2722222222221999E-3</v>
      </c>
      <c r="Q8" s="47"/>
      <c r="R8" s="103">
        <f t="shared" si="3"/>
        <v>0</v>
      </c>
      <c r="S8" s="49"/>
      <c r="T8" s="103">
        <f t="shared" si="4"/>
        <v>0</v>
      </c>
      <c r="U8" s="49"/>
      <c r="V8" s="103">
        <f t="shared" si="5"/>
        <v>0</v>
      </c>
      <c r="W8" s="49"/>
      <c r="X8" s="103">
        <f t="shared" si="6"/>
        <v>0</v>
      </c>
      <c r="Y8" s="49"/>
      <c r="Z8" s="103">
        <f t="shared" si="7"/>
        <v>0</v>
      </c>
      <c r="AA8" s="49"/>
      <c r="AB8" s="103">
        <f t="shared" si="8"/>
        <v>0</v>
      </c>
      <c r="AC8" s="49"/>
      <c r="AD8" s="103">
        <f t="shared" si="9"/>
        <v>0</v>
      </c>
      <c r="AE8" s="49"/>
      <c r="AF8" s="103">
        <f t="shared" si="10"/>
        <v>0</v>
      </c>
      <c r="AG8" s="49"/>
      <c r="AH8" s="103">
        <f>((AE8-AG8)-$AH$113)/$K8</f>
        <v>0</v>
      </c>
      <c r="AI8" s="49"/>
      <c r="AJ8" s="103">
        <f t="shared" si="11"/>
        <v>0</v>
      </c>
      <c r="AK8" s="49"/>
      <c r="AL8" s="1"/>
      <c r="AM8" s="1"/>
      <c r="AN8" s="1"/>
      <c r="AO8" s="1"/>
      <c r="AP8" s="1"/>
      <c r="AQ8" s="1"/>
      <c r="AR8" s="1"/>
      <c r="AS8" s="1"/>
      <c r="AT8" s="1"/>
    </row>
    <row r="9" spans="1:48" ht="12" customHeight="1">
      <c r="A9" s="3">
        <f t="shared" si="12"/>
        <v>1</v>
      </c>
      <c r="B9" s="7">
        <v>1</v>
      </c>
      <c r="C9" s="16" t="s">
        <v>119</v>
      </c>
      <c r="D9" s="25">
        <f t="shared" si="13"/>
        <v>92313</v>
      </c>
      <c r="E9" s="16">
        <f t="shared" si="14"/>
        <v>15</v>
      </c>
      <c r="F9" s="27" t="str">
        <f t="shared" si="15"/>
        <v>N2</v>
      </c>
      <c r="G9" s="16" t="str">
        <f t="shared" si="16"/>
        <v>water</v>
      </c>
      <c r="H9" s="30">
        <f t="shared" si="17"/>
        <v>0</v>
      </c>
      <c r="I9" s="186">
        <v>41537</v>
      </c>
      <c r="J9" s="36" t="s">
        <v>5</v>
      </c>
      <c r="K9" s="187">
        <v>8</v>
      </c>
      <c r="L9">
        <v>0.93430000000000002</v>
      </c>
      <c r="M9">
        <v>0.86080000000000001</v>
      </c>
      <c r="N9" s="103">
        <f>((L9-M9)-$N$113)/$K9</f>
        <v>5.7166666666666702E-3</v>
      </c>
      <c r="O9" s="47"/>
      <c r="P9" s="103">
        <f t="shared" si="2"/>
        <v>-8.116666666666647E-3</v>
      </c>
      <c r="Q9" s="47"/>
      <c r="R9" s="103">
        <f t="shared" si="3"/>
        <v>0</v>
      </c>
      <c r="S9" s="49"/>
      <c r="T9" s="103">
        <f t="shared" si="4"/>
        <v>0</v>
      </c>
      <c r="U9" s="49"/>
      <c r="V9" s="103">
        <f t="shared" si="5"/>
        <v>0</v>
      </c>
      <c r="W9" s="49"/>
      <c r="X9" s="103">
        <f t="shared" si="6"/>
        <v>0</v>
      </c>
      <c r="Y9" s="49"/>
      <c r="Z9" s="103">
        <f t="shared" si="7"/>
        <v>0</v>
      </c>
      <c r="AA9" s="49"/>
      <c r="AB9" s="103">
        <f t="shared" si="8"/>
        <v>0</v>
      </c>
      <c r="AC9" s="49"/>
      <c r="AD9" s="103">
        <f t="shared" si="9"/>
        <v>0</v>
      </c>
      <c r="AE9" s="49"/>
      <c r="AF9" s="103">
        <f t="shared" si="10"/>
        <v>0</v>
      </c>
      <c r="AG9" s="49"/>
      <c r="AH9" s="103">
        <f t="shared" si="18"/>
        <v>0</v>
      </c>
      <c r="AI9" s="49"/>
      <c r="AJ9" s="103">
        <f t="shared" si="11"/>
        <v>0</v>
      </c>
      <c r="AK9" s="49"/>
      <c r="AL9" s="1"/>
      <c r="AM9" s="1"/>
      <c r="AN9" s="1"/>
      <c r="AO9" s="1"/>
      <c r="AP9" s="1"/>
      <c r="AQ9" s="1"/>
      <c r="AR9" s="1"/>
      <c r="AS9" s="1"/>
      <c r="AT9" s="1"/>
    </row>
    <row r="10" spans="1:48" ht="12" customHeight="1">
      <c r="A10" s="3">
        <f t="shared" si="12"/>
        <v>1</v>
      </c>
      <c r="B10" s="7">
        <v>1</v>
      </c>
      <c r="C10" s="16" t="s">
        <v>120</v>
      </c>
      <c r="D10" s="25">
        <f t="shared" si="13"/>
        <v>92313</v>
      </c>
      <c r="E10" s="16">
        <f t="shared" si="14"/>
        <v>15</v>
      </c>
      <c r="F10" s="27" t="str">
        <f t="shared" si="15"/>
        <v>N2</v>
      </c>
      <c r="G10" s="16" t="str">
        <f t="shared" si="16"/>
        <v>water</v>
      </c>
      <c r="H10" s="30">
        <f t="shared" si="17"/>
        <v>0</v>
      </c>
      <c r="I10" s="186">
        <v>41537</v>
      </c>
      <c r="J10" s="37" t="s">
        <v>6</v>
      </c>
      <c r="K10" s="187">
        <v>8</v>
      </c>
      <c r="L10">
        <v>0.93200000000000005</v>
      </c>
      <c r="M10">
        <v>0.85729999999999995</v>
      </c>
      <c r="N10" s="103">
        <f>((L10-M10)-$N$113)/$K10</f>
        <v>5.8666666666666815E-3</v>
      </c>
      <c r="O10" s="47"/>
      <c r="P10" s="103">
        <f t="shared" si="2"/>
        <v>-8.5541666666666544E-3</v>
      </c>
      <c r="Q10" s="47"/>
      <c r="R10" s="103">
        <f t="shared" si="3"/>
        <v>0</v>
      </c>
      <c r="S10" s="49"/>
      <c r="T10" s="103">
        <f t="shared" si="4"/>
        <v>0</v>
      </c>
      <c r="U10" s="49"/>
      <c r="V10" s="103">
        <f>((S10-U10)-$V$113)/$K10</f>
        <v>0</v>
      </c>
      <c r="W10" s="49"/>
      <c r="X10" s="103">
        <f t="shared" si="6"/>
        <v>0</v>
      </c>
      <c r="Y10" s="49"/>
      <c r="Z10" s="103">
        <f t="shared" si="7"/>
        <v>0</v>
      </c>
      <c r="AA10" s="49"/>
      <c r="AB10" s="103">
        <f t="shared" si="8"/>
        <v>0</v>
      </c>
      <c r="AC10" s="49"/>
      <c r="AD10" s="103">
        <f>((AA10-AC10)-$AD$113)/$K10</f>
        <v>0</v>
      </c>
      <c r="AE10" s="49"/>
      <c r="AF10" s="103">
        <f>((AC10-AE10)-$AF$113)/$K10</f>
        <v>0</v>
      </c>
      <c r="AG10" s="49"/>
      <c r="AH10" s="103">
        <f t="shared" si="18"/>
        <v>0</v>
      </c>
      <c r="AI10" s="49"/>
      <c r="AJ10" s="103">
        <f t="shared" si="11"/>
        <v>0</v>
      </c>
      <c r="AK10" s="49"/>
      <c r="AL10" s="1"/>
      <c r="AM10" s="1"/>
      <c r="AN10" s="1"/>
      <c r="AO10" s="1"/>
      <c r="AP10" s="1"/>
      <c r="AQ10" s="1"/>
      <c r="AR10" s="1"/>
      <c r="AS10" s="1"/>
      <c r="AT10" s="1"/>
    </row>
    <row r="11" spans="1:48" ht="12" customHeight="1" thickBot="1">
      <c r="A11" s="3">
        <f t="shared" si="12"/>
        <v>1</v>
      </c>
      <c r="B11" s="8">
        <v>1</v>
      </c>
      <c r="C11" s="4" t="s">
        <v>121</v>
      </c>
      <c r="D11" s="25">
        <f t="shared" si="13"/>
        <v>92313</v>
      </c>
      <c r="E11" s="16">
        <f t="shared" si="14"/>
        <v>15</v>
      </c>
      <c r="F11" s="40" t="s">
        <v>128</v>
      </c>
      <c r="G11" s="41" t="s">
        <v>165</v>
      </c>
      <c r="H11" s="24">
        <v>0</v>
      </c>
      <c r="I11" s="186">
        <v>41537</v>
      </c>
      <c r="J11" s="38" t="s">
        <v>7</v>
      </c>
      <c r="K11" s="188">
        <v>0</v>
      </c>
      <c r="L11">
        <v>0.95579999999999998</v>
      </c>
      <c r="M11">
        <v>0.92820000000000003</v>
      </c>
      <c r="N11" s="104">
        <f>(L11-M11)</f>
        <v>2.7599999999999958E-2</v>
      </c>
      <c r="O11" s="50"/>
      <c r="P11" s="104">
        <f>(M11-O11)</f>
        <v>0.92820000000000003</v>
      </c>
      <c r="Q11" s="51"/>
      <c r="R11" s="104">
        <f>(O11-Q11)</f>
        <v>0</v>
      </c>
      <c r="S11" s="51"/>
      <c r="T11" s="104">
        <f>(Q11-S11)</f>
        <v>0</v>
      </c>
      <c r="U11" s="51"/>
      <c r="V11" s="104">
        <f>(S11-U11)</f>
        <v>0</v>
      </c>
      <c r="W11" s="51"/>
      <c r="X11" s="104">
        <f>(U11-W11)</f>
        <v>0</v>
      </c>
      <c r="Y11" s="51"/>
      <c r="Z11" s="104">
        <f>(W11-Y11)</f>
        <v>0</v>
      </c>
      <c r="AA11" s="51"/>
      <c r="AB11" s="104">
        <f>(Y11-AA11)</f>
        <v>0</v>
      </c>
      <c r="AC11" s="51"/>
      <c r="AD11" s="104">
        <f>(AA11-AC11)</f>
        <v>0</v>
      </c>
      <c r="AE11" s="51"/>
      <c r="AF11" s="104">
        <f>(AC11-AE11)</f>
        <v>0</v>
      </c>
      <c r="AG11" s="51"/>
      <c r="AH11" s="104">
        <f>(AE11-AG11)</f>
        <v>0</v>
      </c>
      <c r="AI11" s="51"/>
      <c r="AJ11" s="104">
        <f>(AG11-AI11)</f>
        <v>0</v>
      </c>
      <c r="AK11" s="51"/>
      <c r="AL11" s="1"/>
      <c r="AM11" s="1"/>
      <c r="AN11" s="1"/>
      <c r="AO11" s="1"/>
      <c r="AP11" s="1"/>
      <c r="AQ11" s="1"/>
      <c r="AR11" s="1"/>
      <c r="AS11" s="1"/>
      <c r="AT11" s="1"/>
    </row>
    <row r="12" spans="1:48" ht="12" customHeight="1">
      <c r="A12" s="3">
        <f t="shared" si="12"/>
        <v>1</v>
      </c>
      <c r="B12" s="6">
        <v>2</v>
      </c>
      <c r="C12" s="3" t="s">
        <v>105</v>
      </c>
      <c r="D12" s="25">
        <f t="shared" si="13"/>
        <v>92313</v>
      </c>
      <c r="E12" s="16">
        <f t="shared" si="14"/>
        <v>15</v>
      </c>
      <c r="F12" s="26" t="s">
        <v>171</v>
      </c>
      <c r="G12" s="16" t="s">
        <v>172</v>
      </c>
      <c r="H12" s="29">
        <v>0</v>
      </c>
      <c r="I12" s="186">
        <v>41537</v>
      </c>
      <c r="J12" s="34" t="s">
        <v>8</v>
      </c>
      <c r="K12" s="187">
        <v>8</v>
      </c>
      <c r="L12">
        <v>0.89559999999999995</v>
      </c>
      <c r="M12">
        <v>0.82299999999999995</v>
      </c>
      <c r="N12" s="103">
        <f>((L12-M12)-$N$113)/$K12</f>
        <v>5.6041666666666688E-3</v>
      </c>
      <c r="O12" s="47"/>
      <c r="P12" s="103">
        <f>((M12-O12)-$P$113)/$K12</f>
        <v>-1.2841666666666654E-2</v>
      </c>
      <c r="Q12" s="47"/>
      <c r="R12" s="103">
        <f>((O12-Q12)-$R$113)/$K12</f>
        <v>0</v>
      </c>
      <c r="S12" s="47"/>
      <c r="T12" s="103">
        <f>((Q12-S12)-$T$113)/$K12</f>
        <v>0</v>
      </c>
      <c r="U12" s="47"/>
      <c r="V12" s="103">
        <f>((S12-U12)-$V$113)/$K12</f>
        <v>0</v>
      </c>
      <c r="W12" s="46"/>
      <c r="X12" s="103">
        <f>((U12-W12)-$X$113)/$K12</f>
        <v>0</v>
      </c>
      <c r="Y12" s="47"/>
      <c r="Z12" s="103">
        <f>((W12-Y12)-$Z$113)/$K12</f>
        <v>0</v>
      </c>
      <c r="AA12" s="47"/>
      <c r="AB12" s="103">
        <f>((Y12-AA12)-$AB$113)/$K12</f>
        <v>0</v>
      </c>
      <c r="AC12" s="47"/>
      <c r="AD12" s="103">
        <f>((AA12-AC12)-$AD$113)/$K12</f>
        <v>0</v>
      </c>
      <c r="AE12" s="47"/>
      <c r="AF12" s="103">
        <f>((AC12-AE12)-$AF$113)/$K12</f>
        <v>0</v>
      </c>
      <c r="AG12" s="47"/>
      <c r="AH12" s="103">
        <f>((AE12-AG12)-$AH$113)/$K12</f>
        <v>0</v>
      </c>
      <c r="AI12" s="46"/>
      <c r="AJ12" s="103">
        <f>((AG12-AI12)-$AJ$113)/$K12</f>
        <v>0</v>
      </c>
      <c r="AK12" s="47"/>
      <c r="AL12" s="1"/>
      <c r="AM12" s="1"/>
      <c r="AN12" s="1"/>
      <c r="AO12" s="1"/>
      <c r="AP12" s="1"/>
      <c r="AQ12" s="1"/>
      <c r="AR12" s="1"/>
      <c r="AS12" s="1"/>
      <c r="AT12" s="1"/>
    </row>
    <row r="13" spans="1:48" ht="12" customHeight="1">
      <c r="A13" s="3">
        <f t="shared" si="12"/>
        <v>1</v>
      </c>
      <c r="B13" s="7">
        <v>2</v>
      </c>
      <c r="C13" s="16" t="s">
        <v>106</v>
      </c>
      <c r="D13" s="25">
        <f t="shared" si="13"/>
        <v>92313</v>
      </c>
      <c r="E13" s="16">
        <f t="shared" si="14"/>
        <v>15</v>
      </c>
      <c r="F13" s="27" t="str">
        <f>$F$12</f>
        <v>N2</v>
      </c>
      <c r="G13" s="16" t="str">
        <f>$G$12</f>
        <v>water</v>
      </c>
      <c r="H13" s="30">
        <f>$H$12</f>
        <v>0</v>
      </c>
      <c r="I13" s="186">
        <v>41537</v>
      </c>
      <c r="J13" s="35" t="s">
        <v>9</v>
      </c>
      <c r="K13" s="187">
        <v>9</v>
      </c>
      <c r="L13">
        <v>0.87609999999999999</v>
      </c>
      <c r="M13">
        <v>0.80159999999999998</v>
      </c>
      <c r="N13" s="103">
        <f t="shared" ref="N13:N18" si="19">((L13-M13)-$N$113)/$K13</f>
        <v>5.1925925925925959E-3</v>
      </c>
      <c r="O13" s="47"/>
      <c r="P13" s="103">
        <f t="shared" ref="P13:P18" si="20">((M13-O13)-$P$113)/$K13</f>
        <v>-1.3792592592592579E-2</v>
      </c>
      <c r="Q13" s="47"/>
      <c r="R13" s="103">
        <f t="shared" ref="R13:R18" si="21">((O13-Q13)-$R$113)/$K13</f>
        <v>0</v>
      </c>
      <c r="S13" s="47"/>
      <c r="T13" s="103">
        <f t="shared" ref="T13:T18" si="22">((Q13-S13)-$T$113)/$K13</f>
        <v>0</v>
      </c>
      <c r="U13" s="47"/>
      <c r="V13" s="103">
        <f t="shared" ref="V13:V18" si="23">((S13-U13)-$V$113)/$K13</f>
        <v>0</v>
      </c>
      <c r="W13" s="46"/>
      <c r="X13" s="103">
        <f t="shared" ref="X13:X18" si="24">((U13-W13)-$X$113)/$K13</f>
        <v>0</v>
      </c>
      <c r="Y13" s="47"/>
      <c r="Z13" s="103">
        <f t="shared" ref="Z13:Z18" si="25">((W13-Y13)-$Z$113)/$K13</f>
        <v>0</v>
      </c>
      <c r="AA13" s="47"/>
      <c r="AB13" s="103">
        <f t="shared" ref="AB13:AB18" si="26">((Y13-AA13)-$AB$113)/$K13</f>
        <v>0</v>
      </c>
      <c r="AC13" s="47"/>
      <c r="AD13" s="103">
        <f t="shared" ref="AD13:AD18" si="27">((AA13-AC13)-$AD$113)/$K13</f>
        <v>0</v>
      </c>
      <c r="AE13" s="47"/>
      <c r="AF13" s="103">
        <f t="shared" ref="AF13:AF18" si="28">((AC13-AE13)-$AF$113)/$K13</f>
        <v>0</v>
      </c>
      <c r="AG13" s="47"/>
      <c r="AH13" s="103">
        <f t="shared" ref="AH13:AH18" si="29">((AE13-AG13)-$AH$113)/$K13</f>
        <v>0</v>
      </c>
      <c r="AI13" s="46"/>
      <c r="AJ13" s="103">
        <f t="shared" ref="AJ13:AJ18" si="30">((AG13-AI13)-$AJ$113)/$K13</f>
        <v>0</v>
      </c>
      <c r="AK13" s="49"/>
      <c r="AL13" s="1"/>
      <c r="AM13" s="1"/>
      <c r="AN13" s="1"/>
      <c r="AO13" s="1"/>
      <c r="AP13" s="1"/>
      <c r="AQ13" s="1"/>
      <c r="AR13" s="1"/>
      <c r="AS13" s="1"/>
      <c r="AT13" s="1"/>
    </row>
    <row r="14" spans="1:48" ht="12" customHeight="1">
      <c r="A14" s="3">
        <f t="shared" si="12"/>
        <v>1</v>
      </c>
      <c r="B14" s="7">
        <v>2</v>
      </c>
      <c r="C14" s="16" t="s">
        <v>107</v>
      </c>
      <c r="D14" s="25">
        <f t="shared" si="13"/>
        <v>92313</v>
      </c>
      <c r="E14" s="16">
        <f t="shared" si="14"/>
        <v>15</v>
      </c>
      <c r="F14" s="27" t="str">
        <f t="shared" ref="F14:F18" si="31">$F$12</f>
        <v>N2</v>
      </c>
      <c r="G14" s="16" t="str">
        <f t="shared" ref="G14:G18" si="32">$G$12</f>
        <v>water</v>
      </c>
      <c r="H14" s="30">
        <f>$H$12</f>
        <v>0</v>
      </c>
      <c r="I14" s="186">
        <v>41537</v>
      </c>
      <c r="J14" s="36" t="s">
        <v>10</v>
      </c>
      <c r="K14" s="187">
        <v>3</v>
      </c>
      <c r="L14">
        <v>0.87790000000000001</v>
      </c>
      <c r="M14">
        <v>0.83199999999999996</v>
      </c>
      <c r="N14" s="103">
        <f t="shared" si="19"/>
        <v>6.0444444444444695E-3</v>
      </c>
      <c r="O14" s="47"/>
      <c r="P14" s="103">
        <f t="shared" si="20"/>
        <v>-3.1244444444444408E-2</v>
      </c>
      <c r="Q14" s="47"/>
      <c r="R14" s="103">
        <f t="shared" si="21"/>
        <v>0</v>
      </c>
      <c r="S14" s="47"/>
      <c r="T14" s="103">
        <f t="shared" si="22"/>
        <v>0</v>
      </c>
      <c r="U14" s="47"/>
      <c r="V14" s="103">
        <f t="shared" si="23"/>
        <v>0</v>
      </c>
      <c r="W14" s="46"/>
      <c r="X14" s="103">
        <f>((U14-W14)-$X$113)/$K14</f>
        <v>0</v>
      </c>
      <c r="Y14" s="47"/>
      <c r="Z14" s="103">
        <f t="shared" si="25"/>
        <v>0</v>
      </c>
      <c r="AA14" s="47"/>
      <c r="AB14" s="103">
        <f t="shared" si="26"/>
        <v>0</v>
      </c>
      <c r="AC14" s="47"/>
      <c r="AD14" s="103">
        <f t="shared" si="27"/>
        <v>0</v>
      </c>
      <c r="AE14" s="47"/>
      <c r="AF14" s="103">
        <f t="shared" si="28"/>
        <v>0</v>
      </c>
      <c r="AG14" s="47"/>
      <c r="AH14" s="103">
        <f t="shared" si="29"/>
        <v>0</v>
      </c>
      <c r="AI14" s="46"/>
      <c r="AJ14" s="103">
        <f t="shared" si="30"/>
        <v>0</v>
      </c>
      <c r="AK14" s="49"/>
      <c r="AL14" s="1"/>
      <c r="AM14" s="1"/>
      <c r="AN14" s="1"/>
      <c r="AO14" s="1"/>
      <c r="AP14" s="1"/>
      <c r="AQ14" s="1"/>
      <c r="AR14" s="1"/>
      <c r="AS14" s="1"/>
      <c r="AT14" s="1"/>
    </row>
    <row r="15" spans="1:48" ht="12" customHeight="1">
      <c r="A15" s="3">
        <f t="shared" si="12"/>
        <v>1</v>
      </c>
      <c r="B15" s="7">
        <v>2</v>
      </c>
      <c r="C15" s="16" t="s">
        <v>117</v>
      </c>
      <c r="D15" s="25">
        <f t="shared" si="13"/>
        <v>92313</v>
      </c>
      <c r="E15" s="16">
        <f t="shared" si="14"/>
        <v>15</v>
      </c>
      <c r="F15" s="27" t="str">
        <f t="shared" si="31"/>
        <v>N2</v>
      </c>
      <c r="G15" s="16" t="str">
        <f t="shared" si="32"/>
        <v>water</v>
      </c>
      <c r="H15" s="30">
        <f t="shared" ref="H15:H18" si="33">$H$12</f>
        <v>0</v>
      </c>
      <c r="I15" s="186">
        <v>41537</v>
      </c>
      <c r="J15" s="37" t="s">
        <v>11</v>
      </c>
      <c r="K15" s="187">
        <v>4</v>
      </c>
      <c r="L15">
        <v>0.91320000000000001</v>
      </c>
      <c r="M15">
        <v>0.86160000000000003</v>
      </c>
      <c r="N15" s="103">
        <f t="shared" si="19"/>
        <v>5.9583333333333337E-3</v>
      </c>
      <c r="O15" s="47"/>
      <c r="P15" s="103">
        <f t="shared" si="20"/>
        <v>-1.6033333333333288E-2</v>
      </c>
      <c r="Q15" s="47"/>
      <c r="R15" s="103">
        <f t="shared" si="21"/>
        <v>0</v>
      </c>
      <c r="S15" s="47"/>
      <c r="T15" s="103">
        <f t="shared" si="22"/>
        <v>0</v>
      </c>
      <c r="U15" s="47"/>
      <c r="V15" s="103">
        <f t="shared" si="23"/>
        <v>0</v>
      </c>
      <c r="W15" s="46"/>
      <c r="X15" s="103">
        <f t="shared" si="24"/>
        <v>0</v>
      </c>
      <c r="Y15" s="47"/>
      <c r="Z15" s="103">
        <f t="shared" si="25"/>
        <v>0</v>
      </c>
      <c r="AA15" s="47"/>
      <c r="AB15" s="103">
        <f t="shared" si="26"/>
        <v>0</v>
      </c>
      <c r="AC15" s="47"/>
      <c r="AD15" s="103">
        <f t="shared" si="27"/>
        <v>0</v>
      </c>
      <c r="AE15" s="47"/>
      <c r="AF15" s="103">
        <f t="shared" si="28"/>
        <v>0</v>
      </c>
      <c r="AG15" s="47"/>
      <c r="AH15" s="103">
        <f t="shared" si="29"/>
        <v>0</v>
      </c>
      <c r="AI15" s="46"/>
      <c r="AJ15" s="103">
        <f t="shared" si="30"/>
        <v>0</v>
      </c>
      <c r="AK15" s="49"/>
      <c r="AL15" s="1"/>
      <c r="AM15" s="1"/>
      <c r="AN15" s="1"/>
      <c r="AO15" s="1"/>
      <c r="AP15" s="1"/>
      <c r="AQ15" s="1"/>
      <c r="AR15" s="1"/>
      <c r="AS15" s="1"/>
      <c r="AT15" s="1"/>
    </row>
    <row r="16" spans="1:48" ht="12" customHeight="1">
      <c r="A16" s="3">
        <f t="shared" si="12"/>
        <v>1</v>
      </c>
      <c r="B16" s="7">
        <v>2</v>
      </c>
      <c r="C16" s="16" t="s">
        <v>118</v>
      </c>
      <c r="D16" s="25">
        <f t="shared" si="13"/>
        <v>92313</v>
      </c>
      <c r="E16" s="16">
        <f t="shared" si="14"/>
        <v>15</v>
      </c>
      <c r="F16" s="27" t="str">
        <f t="shared" si="31"/>
        <v>N2</v>
      </c>
      <c r="G16" s="16" t="str">
        <f t="shared" si="32"/>
        <v>water</v>
      </c>
      <c r="H16" s="30">
        <f>$H$12</f>
        <v>0</v>
      </c>
      <c r="I16" s="186">
        <v>41537</v>
      </c>
      <c r="J16" s="36" t="s">
        <v>12</v>
      </c>
      <c r="K16" s="187">
        <v>7</v>
      </c>
      <c r="L16">
        <v>0.92469999999999997</v>
      </c>
      <c r="M16">
        <v>0.85960000000000003</v>
      </c>
      <c r="N16" s="103">
        <f t="shared" si="19"/>
        <v>5.3333333333333271E-3</v>
      </c>
      <c r="O16" s="47"/>
      <c r="P16" s="103">
        <f t="shared" si="20"/>
        <v>-9.4476190476190224E-3</v>
      </c>
      <c r="Q16" s="47"/>
      <c r="R16" s="103">
        <f t="shared" si="21"/>
        <v>0</v>
      </c>
      <c r="S16" s="47"/>
      <c r="T16" s="103">
        <f t="shared" si="22"/>
        <v>0</v>
      </c>
      <c r="U16" s="47"/>
      <c r="V16" s="103">
        <f t="shared" si="23"/>
        <v>0</v>
      </c>
      <c r="W16" s="46"/>
      <c r="X16" s="103">
        <f t="shared" si="24"/>
        <v>0</v>
      </c>
      <c r="Y16" s="47"/>
      <c r="Z16" s="103">
        <f t="shared" si="25"/>
        <v>0</v>
      </c>
      <c r="AA16" s="47"/>
      <c r="AB16" s="103">
        <f t="shared" si="26"/>
        <v>0</v>
      </c>
      <c r="AC16" s="47"/>
      <c r="AD16" s="103">
        <f t="shared" si="27"/>
        <v>0</v>
      </c>
      <c r="AE16" s="47"/>
      <c r="AF16" s="103">
        <f t="shared" si="28"/>
        <v>0</v>
      </c>
      <c r="AG16" s="47"/>
      <c r="AH16" s="103">
        <f t="shared" si="29"/>
        <v>0</v>
      </c>
      <c r="AI16" s="46"/>
      <c r="AJ16" s="103">
        <f t="shared" si="30"/>
        <v>0</v>
      </c>
      <c r="AK16" s="49"/>
      <c r="AL16" s="1"/>
      <c r="AM16" s="1"/>
      <c r="AN16" s="1"/>
      <c r="AO16" s="1"/>
      <c r="AP16" s="1"/>
      <c r="AQ16" s="1"/>
      <c r="AR16" s="1"/>
      <c r="AS16" s="1"/>
      <c r="AT16" s="1"/>
    </row>
    <row r="17" spans="1:46" ht="12" customHeight="1">
      <c r="A17" s="3">
        <f t="shared" si="12"/>
        <v>1</v>
      </c>
      <c r="B17" s="7">
        <v>2</v>
      </c>
      <c r="C17" s="16" t="s">
        <v>119</v>
      </c>
      <c r="D17" s="25">
        <f t="shared" si="13"/>
        <v>92313</v>
      </c>
      <c r="E17" s="16">
        <f t="shared" si="14"/>
        <v>15</v>
      </c>
      <c r="F17" s="27" t="str">
        <f t="shared" si="31"/>
        <v>N2</v>
      </c>
      <c r="G17" s="16" t="str">
        <f t="shared" si="32"/>
        <v>water</v>
      </c>
      <c r="H17" s="30">
        <f t="shared" si="33"/>
        <v>0</v>
      </c>
      <c r="I17" s="186">
        <v>41537</v>
      </c>
      <c r="J17" s="36" t="s">
        <v>13</v>
      </c>
      <c r="K17" s="187">
        <v>5</v>
      </c>
      <c r="L17">
        <v>0.92330000000000001</v>
      </c>
      <c r="M17">
        <v>0.86660000000000004</v>
      </c>
      <c r="N17" s="103">
        <f t="shared" si="19"/>
        <v>5.7866666666666657E-3</v>
      </c>
      <c r="O17" s="47"/>
      <c r="P17" s="103">
        <f t="shared" si="20"/>
        <v>-1.1826666666666629E-2</v>
      </c>
      <c r="Q17" s="47"/>
      <c r="R17" s="103">
        <f t="shared" si="21"/>
        <v>0</v>
      </c>
      <c r="S17" s="47"/>
      <c r="T17" s="103">
        <f t="shared" si="22"/>
        <v>0</v>
      </c>
      <c r="U17" s="47"/>
      <c r="V17" s="103">
        <f t="shared" si="23"/>
        <v>0</v>
      </c>
      <c r="W17" s="46"/>
      <c r="X17" s="103">
        <f t="shared" si="24"/>
        <v>0</v>
      </c>
      <c r="Y17" s="47"/>
      <c r="Z17" s="103">
        <f t="shared" si="25"/>
        <v>0</v>
      </c>
      <c r="AA17" s="47"/>
      <c r="AB17" s="103">
        <f t="shared" si="26"/>
        <v>0</v>
      </c>
      <c r="AC17" s="47"/>
      <c r="AD17" s="103">
        <f t="shared" si="27"/>
        <v>0</v>
      </c>
      <c r="AE17" s="47"/>
      <c r="AF17" s="103">
        <f t="shared" si="28"/>
        <v>0</v>
      </c>
      <c r="AG17" s="47"/>
      <c r="AH17" s="103">
        <f t="shared" si="29"/>
        <v>0</v>
      </c>
      <c r="AI17" s="46"/>
      <c r="AJ17" s="103">
        <f t="shared" si="30"/>
        <v>0</v>
      </c>
      <c r="AK17" s="49"/>
      <c r="AL17" s="1"/>
      <c r="AM17" s="1"/>
      <c r="AN17" s="1"/>
      <c r="AO17" s="1"/>
      <c r="AP17" s="1"/>
      <c r="AQ17" s="1"/>
      <c r="AR17" s="1"/>
      <c r="AS17" s="1"/>
      <c r="AT17" s="1"/>
    </row>
    <row r="18" spans="1:46" ht="12" customHeight="1">
      <c r="A18" s="3">
        <f t="shared" si="12"/>
        <v>1</v>
      </c>
      <c r="B18" s="7">
        <v>2</v>
      </c>
      <c r="C18" s="16" t="s">
        <v>120</v>
      </c>
      <c r="D18" s="25">
        <f t="shared" si="13"/>
        <v>92313</v>
      </c>
      <c r="E18" s="16">
        <f t="shared" si="14"/>
        <v>15</v>
      </c>
      <c r="F18" s="27" t="str">
        <f t="shared" si="31"/>
        <v>N2</v>
      </c>
      <c r="G18" s="16" t="str">
        <f t="shared" si="32"/>
        <v>water</v>
      </c>
      <c r="H18" s="30">
        <f t="shared" si="33"/>
        <v>0</v>
      </c>
      <c r="I18" s="186">
        <v>41537</v>
      </c>
      <c r="J18" s="37" t="s">
        <v>14</v>
      </c>
      <c r="K18" s="187">
        <v>9</v>
      </c>
      <c r="L18">
        <v>0.9173</v>
      </c>
      <c r="M18">
        <v>0.83799999999999997</v>
      </c>
      <c r="N18" s="103">
        <f t="shared" si="19"/>
        <v>5.725925925925932E-3</v>
      </c>
      <c r="O18" s="47"/>
      <c r="P18" s="103">
        <f t="shared" si="20"/>
        <v>-9.748148148148136E-3</v>
      </c>
      <c r="Q18" s="47"/>
      <c r="R18" s="103">
        <f t="shared" si="21"/>
        <v>0</v>
      </c>
      <c r="S18" s="47"/>
      <c r="T18" s="103">
        <f t="shared" si="22"/>
        <v>0</v>
      </c>
      <c r="U18" s="47"/>
      <c r="V18" s="103">
        <f t="shared" si="23"/>
        <v>0</v>
      </c>
      <c r="W18" s="46"/>
      <c r="X18" s="103">
        <f t="shared" si="24"/>
        <v>0</v>
      </c>
      <c r="Y18" s="47"/>
      <c r="Z18" s="103">
        <f t="shared" si="25"/>
        <v>0</v>
      </c>
      <c r="AA18" s="47"/>
      <c r="AB18" s="103">
        <f t="shared" si="26"/>
        <v>0</v>
      </c>
      <c r="AC18" s="47"/>
      <c r="AD18" s="103">
        <f t="shared" si="27"/>
        <v>0</v>
      </c>
      <c r="AE18" s="47"/>
      <c r="AF18" s="103">
        <f t="shared" si="28"/>
        <v>0</v>
      </c>
      <c r="AG18" s="47"/>
      <c r="AH18" s="103">
        <f t="shared" si="29"/>
        <v>0</v>
      </c>
      <c r="AI18" s="46"/>
      <c r="AJ18" s="103">
        <f t="shared" si="30"/>
        <v>0</v>
      </c>
      <c r="AK18" s="49"/>
      <c r="AL18" s="1"/>
      <c r="AM18" s="1"/>
      <c r="AN18" s="1"/>
      <c r="AO18" s="1"/>
      <c r="AP18" s="1"/>
      <c r="AQ18" s="1"/>
      <c r="AR18" s="1"/>
      <c r="AS18" s="1"/>
      <c r="AT18" s="1"/>
    </row>
    <row r="19" spans="1:46" ht="12" customHeight="1" thickBot="1">
      <c r="A19" s="3">
        <f t="shared" si="12"/>
        <v>1</v>
      </c>
      <c r="B19" s="8">
        <v>2</v>
      </c>
      <c r="C19" s="4" t="s">
        <v>121</v>
      </c>
      <c r="D19" s="25">
        <f t="shared" si="13"/>
        <v>92313</v>
      </c>
      <c r="E19" s="16">
        <f t="shared" si="14"/>
        <v>15</v>
      </c>
      <c r="F19" s="40" t="s">
        <v>128</v>
      </c>
      <c r="G19" s="41" t="s">
        <v>165</v>
      </c>
      <c r="H19" s="24">
        <v>0</v>
      </c>
      <c r="I19" s="186">
        <v>41537</v>
      </c>
      <c r="J19" s="38" t="s">
        <v>15</v>
      </c>
      <c r="K19" s="188">
        <v>0</v>
      </c>
      <c r="L19">
        <v>0.95609999999999995</v>
      </c>
      <c r="M19">
        <v>0.92720000000000002</v>
      </c>
      <c r="N19" s="104">
        <f>(L19-M19)</f>
        <v>2.8899999999999926E-2</v>
      </c>
      <c r="O19" s="50"/>
      <c r="P19" s="104">
        <f>(M19-O19)</f>
        <v>0.92720000000000002</v>
      </c>
      <c r="Q19" s="51"/>
      <c r="R19" s="104">
        <f>(O19-Q19)</f>
        <v>0</v>
      </c>
      <c r="S19" s="51"/>
      <c r="T19" s="104">
        <f>(Q19-S19)</f>
        <v>0</v>
      </c>
      <c r="U19" s="51"/>
      <c r="V19" s="104">
        <f>(S19-U19)</f>
        <v>0</v>
      </c>
      <c r="W19" s="51"/>
      <c r="X19" s="104">
        <f>(U19-W19)</f>
        <v>0</v>
      </c>
      <c r="Y19" s="51"/>
      <c r="Z19" s="104">
        <f>(W19-Y19)</f>
        <v>0</v>
      </c>
      <c r="AA19" s="51"/>
      <c r="AB19" s="104">
        <f>(Y19-AA19)</f>
        <v>0</v>
      </c>
      <c r="AC19" s="51"/>
      <c r="AD19" s="104">
        <f>(AA19-AC19)</f>
        <v>0</v>
      </c>
      <c r="AE19" s="51"/>
      <c r="AF19" s="104">
        <f>(AC19-AE19)</f>
        <v>0</v>
      </c>
      <c r="AG19" s="51"/>
      <c r="AH19" s="104">
        <f>(AE19-AG19)</f>
        <v>0</v>
      </c>
      <c r="AI19" s="51"/>
      <c r="AJ19" s="104">
        <f>(AG19-AI19)</f>
        <v>0</v>
      </c>
      <c r="AK19" s="51"/>
      <c r="AL19" s="1"/>
      <c r="AM19" s="1"/>
      <c r="AN19" s="1"/>
      <c r="AO19" s="1"/>
      <c r="AP19" s="1"/>
      <c r="AQ19" s="1"/>
      <c r="AR19" s="1"/>
      <c r="AS19" s="1"/>
      <c r="AT19" s="1"/>
    </row>
    <row r="20" spans="1:46" ht="12" customHeight="1">
      <c r="A20" s="3">
        <f t="shared" si="12"/>
        <v>1</v>
      </c>
      <c r="B20" s="6">
        <v>3</v>
      </c>
      <c r="C20" s="3" t="s">
        <v>105</v>
      </c>
      <c r="D20" s="25">
        <f t="shared" si="13"/>
        <v>92313</v>
      </c>
      <c r="E20" s="16">
        <f t="shared" si="14"/>
        <v>15</v>
      </c>
      <c r="F20" s="26" t="s">
        <v>171</v>
      </c>
      <c r="G20" s="16" t="s">
        <v>172</v>
      </c>
      <c r="H20" s="29">
        <v>0</v>
      </c>
      <c r="I20" s="186">
        <v>41537</v>
      </c>
      <c r="J20" s="39" t="s">
        <v>16</v>
      </c>
      <c r="K20" s="187">
        <v>6</v>
      </c>
      <c r="L20">
        <v>0.89329999999999998</v>
      </c>
      <c r="M20">
        <v>0.83150000000000002</v>
      </c>
      <c r="N20" s="103">
        <f>((L20-M20)-$N$113)/$K20</f>
        <v>5.67222222222222E-3</v>
      </c>
      <c r="O20" s="47"/>
      <c r="P20" s="103">
        <f>((M20-O20)-$P$113)/$K20</f>
        <v>-1.5705555555555528E-2</v>
      </c>
      <c r="Q20" s="47"/>
      <c r="R20" s="103">
        <f>((O20-Q20)-$R$113)/$K20</f>
        <v>0</v>
      </c>
      <c r="S20" s="47"/>
      <c r="T20" s="103">
        <f>((Q20-S20)-$T$113)/$K20</f>
        <v>0</v>
      </c>
      <c r="U20" s="47"/>
      <c r="V20" s="103">
        <f>((S20-U20)-$V$113)/$K20</f>
        <v>0</v>
      </c>
      <c r="W20" s="46"/>
      <c r="X20" s="103">
        <f>((U20-W20)-$X$113)/$K20</f>
        <v>0</v>
      </c>
      <c r="Y20" s="47"/>
      <c r="Z20" s="103">
        <f>((W20-Y20)-$Z$113)/$K20</f>
        <v>0</v>
      </c>
      <c r="AA20" s="47"/>
      <c r="AB20" s="103">
        <f>((Y20-AA20)-$AB$113)/$K20</f>
        <v>0</v>
      </c>
      <c r="AC20" s="47"/>
      <c r="AD20" s="103">
        <f>((AA20-AC20)-$AD$113)/$K20</f>
        <v>0</v>
      </c>
      <c r="AE20" s="47"/>
      <c r="AF20" s="103">
        <f>((AC20-AE20)-$AF$113)/$K20</f>
        <v>0</v>
      </c>
      <c r="AG20" s="47"/>
      <c r="AH20" s="103">
        <f>((AE20-AG20)-$AH$113)/$K20</f>
        <v>0</v>
      </c>
      <c r="AI20" s="46"/>
      <c r="AJ20" s="103">
        <f>((AG20-AI20)-$AJ$113)/$K20</f>
        <v>0</v>
      </c>
      <c r="AK20" s="47"/>
      <c r="AL20" s="1"/>
      <c r="AM20" s="1"/>
      <c r="AN20" s="1"/>
      <c r="AO20" s="1"/>
      <c r="AP20" s="1"/>
      <c r="AQ20" s="1"/>
      <c r="AR20" s="1"/>
      <c r="AS20" s="1"/>
      <c r="AT20" s="1"/>
    </row>
    <row r="21" spans="1:46" ht="12" customHeight="1">
      <c r="A21" s="3">
        <f t="shared" si="12"/>
        <v>1</v>
      </c>
      <c r="B21" s="7">
        <v>3</v>
      </c>
      <c r="C21" s="16" t="s">
        <v>106</v>
      </c>
      <c r="D21" s="25">
        <f t="shared" si="13"/>
        <v>92313</v>
      </c>
      <c r="E21" s="16">
        <f t="shared" si="14"/>
        <v>15</v>
      </c>
      <c r="F21" s="27" t="str">
        <f>$F$20</f>
        <v>N2</v>
      </c>
      <c r="G21" s="16" t="str">
        <f>$G$20</f>
        <v>water</v>
      </c>
      <c r="H21" s="30">
        <f>$H$20</f>
        <v>0</v>
      </c>
      <c r="I21" s="186">
        <v>41537</v>
      </c>
      <c r="J21" s="35" t="s">
        <v>17</v>
      </c>
      <c r="K21" s="187">
        <v>4</v>
      </c>
      <c r="L21">
        <v>0.93079999999999996</v>
      </c>
      <c r="M21">
        <v>0.8871</v>
      </c>
      <c r="N21" s="103">
        <f t="shared" ref="N21:N26" si="34">((L21-M21)-$N$113)/$K21</f>
        <v>3.9833333333333292E-3</v>
      </c>
      <c r="O21" s="47"/>
      <c r="P21" s="103">
        <f t="shared" ref="P21:P26" si="35">((M21-O21)-$P$113)/$K21</f>
        <v>-9.6583333333332966E-3</v>
      </c>
      <c r="Q21" s="47"/>
      <c r="R21" s="103">
        <f t="shared" ref="R21:R26" si="36">((O21-Q21)-$R$113)/$K21</f>
        <v>0</v>
      </c>
      <c r="S21" s="47"/>
      <c r="T21" s="103">
        <f t="shared" ref="T21:T26" si="37">((Q21-S21)-$T$113)/$K21</f>
        <v>0</v>
      </c>
      <c r="U21" s="47"/>
      <c r="V21" s="103">
        <f t="shared" ref="V21:V26" si="38">((S21-U21)-$V$113)/$K21</f>
        <v>0</v>
      </c>
      <c r="W21" s="46"/>
      <c r="X21" s="103">
        <f t="shared" ref="X21:X26" si="39">((U21-W21)-$X$113)/$K21</f>
        <v>0</v>
      </c>
      <c r="Y21" s="47"/>
      <c r="Z21" s="103">
        <f t="shared" ref="Z21:Z26" si="40">((W21-Y21)-$Z$113)/$K21</f>
        <v>0</v>
      </c>
      <c r="AA21" s="47"/>
      <c r="AB21" s="103">
        <f t="shared" ref="AB21:AB26" si="41">((Y21-AA21)-$AB$113)/$K21</f>
        <v>0</v>
      </c>
      <c r="AC21" s="47"/>
      <c r="AD21" s="103">
        <f t="shared" ref="AD21:AD26" si="42">((AA21-AC21)-$AD$113)/$K21</f>
        <v>0</v>
      </c>
      <c r="AE21" s="47"/>
      <c r="AF21" s="103">
        <f t="shared" ref="AF21:AF26" si="43">((AC21-AE21)-$AF$113)/$K21</f>
        <v>0</v>
      </c>
      <c r="AG21" s="47"/>
      <c r="AH21" s="103">
        <f t="shared" ref="AH21:AH26" si="44">((AE21-AG21)-$AH$113)/$K21</f>
        <v>0</v>
      </c>
      <c r="AI21" s="46"/>
      <c r="AJ21" s="103">
        <f t="shared" ref="AJ21:AJ26" si="45">((AG21-AI21)-$AJ$113)/$K21</f>
        <v>0</v>
      </c>
      <c r="AK21" s="49"/>
      <c r="AL21" s="1"/>
      <c r="AM21" s="1"/>
      <c r="AN21" s="1"/>
      <c r="AO21" s="1"/>
      <c r="AP21" s="1"/>
      <c r="AQ21" s="1"/>
      <c r="AR21" s="1"/>
      <c r="AS21" s="1"/>
      <c r="AT21" s="1"/>
    </row>
    <row r="22" spans="1:46" ht="12" customHeight="1">
      <c r="A22" s="3">
        <f t="shared" si="12"/>
        <v>1</v>
      </c>
      <c r="B22" s="7">
        <v>3</v>
      </c>
      <c r="C22" s="16" t="s">
        <v>107</v>
      </c>
      <c r="D22" s="25">
        <f t="shared" si="13"/>
        <v>92313</v>
      </c>
      <c r="E22" s="16">
        <f t="shared" si="14"/>
        <v>15</v>
      </c>
      <c r="F22" s="27" t="str">
        <f t="shared" ref="F22:F25" si="46">$F$20</f>
        <v>N2</v>
      </c>
      <c r="G22" s="16" t="str">
        <f t="shared" ref="G22:G26" si="47">$G$20</f>
        <v>water</v>
      </c>
      <c r="H22" s="30">
        <f t="shared" ref="H22:H26" si="48">$H$20</f>
        <v>0</v>
      </c>
      <c r="I22" s="186">
        <v>41537</v>
      </c>
      <c r="J22" s="36" t="s">
        <v>18</v>
      </c>
      <c r="K22" s="187">
        <v>8</v>
      </c>
      <c r="L22">
        <v>0.86339999999999995</v>
      </c>
      <c r="M22">
        <v>0.79669999999999996</v>
      </c>
      <c r="N22" s="103">
        <f t="shared" si="34"/>
        <v>4.8666666666666667E-3</v>
      </c>
      <c r="O22" s="47"/>
      <c r="P22" s="103">
        <f t="shared" si="35"/>
        <v>-1.6129166666666653E-2</v>
      </c>
      <c r="Q22" s="47"/>
      <c r="R22" s="103">
        <f t="shared" si="36"/>
        <v>0</v>
      </c>
      <c r="S22" s="47"/>
      <c r="T22" s="103">
        <f t="shared" si="37"/>
        <v>0</v>
      </c>
      <c r="U22" s="47"/>
      <c r="V22" s="103">
        <f t="shared" si="38"/>
        <v>0</v>
      </c>
      <c r="W22" s="46"/>
      <c r="X22" s="103">
        <f t="shared" si="39"/>
        <v>0</v>
      </c>
      <c r="Y22" s="47"/>
      <c r="Z22" s="103">
        <f t="shared" si="40"/>
        <v>0</v>
      </c>
      <c r="AA22" s="47"/>
      <c r="AB22" s="103">
        <f t="shared" si="41"/>
        <v>0</v>
      </c>
      <c r="AC22" s="47"/>
      <c r="AD22" s="103">
        <f t="shared" si="42"/>
        <v>0</v>
      </c>
      <c r="AE22" s="47"/>
      <c r="AF22" s="103">
        <f t="shared" si="43"/>
        <v>0</v>
      </c>
      <c r="AG22" s="47"/>
      <c r="AH22" s="103">
        <f t="shared" si="44"/>
        <v>0</v>
      </c>
      <c r="AI22" s="46"/>
      <c r="AJ22" s="103">
        <f t="shared" si="45"/>
        <v>0</v>
      </c>
      <c r="AK22" s="49"/>
      <c r="AL22" s="1"/>
      <c r="AM22" s="1"/>
      <c r="AN22" s="1"/>
      <c r="AO22" s="1"/>
      <c r="AP22" s="1"/>
      <c r="AQ22" s="1"/>
      <c r="AR22" s="1"/>
      <c r="AS22" s="1"/>
      <c r="AT22" s="1"/>
    </row>
    <row r="23" spans="1:46" ht="12" customHeight="1">
      <c r="A23" s="3">
        <f t="shared" si="12"/>
        <v>1</v>
      </c>
      <c r="B23" s="7">
        <v>3</v>
      </c>
      <c r="C23" s="16" t="s">
        <v>117</v>
      </c>
      <c r="D23" s="25">
        <f t="shared" si="13"/>
        <v>92313</v>
      </c>
      <c r="E23" s="16">
        <f t="shared" si="14"/>
        <v>15</v>
      </c>
      <c r="F23" s="27" t="str">
        <f t="shared" si="46"/>
        <v>N2</v>
      </c>
      <c r="G23" s="16" t="str">
        <f t="shared" si="47"/>
        <v>water</v>
      </c>
      <c r="H23" s="30">
        <f t="shared" si="48"/>
        <v>0</v>
      </c>
      <c r="I23" s="186">
        <v>41537</v>
      </c>
      <c r="J23" s="37" t="s">
        <v>19</v>
      </c>
      <c r="K23" s="187">
        <v>7</v>
      </c>
      <c r="L23">
        <v>0.90239999999999998</v>
      </c>
      <c r="M23">
        <v>0.83489999999999998</v>
      </c>
      <c r="N23" s="103">
        <f t="shared" si="34"/>
        <v>5.6761904761904796E-3</v>
      </c>
      <c r="O23" s="47"/>
      <c r="P23" s="103">
        <f t="shared" si="35"/>
        <v>-1.2976190476190459E-2</v>
      </c>
      <c r="Q23" s="47"/>
      <c r="R23" s="103">
        <f t="shared" si="36"/>
        <v>0</v>
      </c>
      <c r="S23" s="47"/>
      <c r="T23" s="103">
        <f t="shared" si="37"/>
        <v>0</v>
      </c>
      <c r="U23" s="47"/>
      <c r="V23" s="103">
        <f t="shared" si="38"/>
        <v>0</v>
      </c>
      <c r="W23" s="46"/>
      <c r="X23" s="103">
        <f t="shared" si="39"/>
        <v>0</v>
      </c>
      <c r="Y23" s="47"/>
      <c r="Z23" s="103">
        <f t="shared" si="40"/>
        <v>0</v>
      </c>
      <c r="AA23" s="47"/>
      <c r="AB23" s="103">
        <f t="shared" si="41"/>
        <v>0</v>
      </c>
      <c r="AC23" s="47"/>
      <c r="AD23" s="103">
        <f t="shared" si="42"/>
        <v>0</v>
      </c>
      <c r="AE23" s="47"/>
      <c r="AF23" s="103">
        <f t="shared" si="43"/>
        <v>0</v>
      </c>
      <c r="AG23" s="47"/>
      <c r="AH23" s="103">
        <f t="shared" si="44"/>
        <v>0</v>
      </c>
      <c r="AI23" s="46"/>
      <c r="AJ23" s="103">
        <f t="shared" si="45"/>
        <v>0</v>
      </c>
      <c r="AK23" s="49"/>
      <c r="AL23" s="1"/>
      <c r="AM23" s="1"/>
      <c r="AN23" s="1"/>
      <c r="AO23" s="1"/>
      <c r="AP23" s="1"/>
      <c r="AQ23" s="1"/>
      <c r="AR23" s="1"/>
      <c r="AS23" s="1"/>
      <c r="AT23" s="1"/>
    </row>
    <row r="24" spans="1:46" ht="12" customHeight="1">
      <c r="A24" s="3">
        <f t="shared" si="12"/>
        <v>1</v>
      </c>
      <c r="B24" s="7">
        <v>3</v>
      </c>
      <c r="C24" s="16" t="s">
        <v>118</v>
      </c>
      <c r="D24" s="25">
        <f t="shared" si="13"/>
        <v>92313</v>
      </c>
      <c r="E24" s="16">
        <f t="shared" si="14"/>
        <v>15</v>
      </c>
      <c r="F24" s="27" t="str">
        <f t="shared" si="46"/>
        <v>N2</v>
      </c>
      <c r="G24" s="16" t="str">
        <f t="shared" si="47"/>
        <v>water</v>
      </c>
      <c r="H24" s="30">
        <f t="shared" si="48"/>
        <v>0</v>
      </c>
      <c r="I24" s="186">
        <v>41537</v>
      </c>
      <c r="J24" s="36" t="s">
        <v>20</v>
      </c>
      <c r="K24" s="187">
        <v>7</v>
      </c>
      <c r="L24">
        <v>0.91459999999999997</v>
      </c>
      <c r="M24">
        <v>0.85309999999999997</v>
      </c>
      <c r="N24" s="103">
        <f t="shared" si="34"/>
        <v>4.8190476190476212E-3</v>
      </c>
      <c r="O24" s="47"/>
      <c r="P24" s="103">
        <f t="shared" si="35"/>
        <v>-1.0376190476190459E-2</v>
      </c>
      <c r="Q24" s="47"/>
      <c r="R24" s="103">
        <f t="shared" si="36"/>
        <v>0</v>
      </c>
      <c r="S24" s="47"/>
      <c r="T24" s="103">
        <f t="shared" si="37"/>
        <v>0</v>
      </c>
      <c r="U24" s="47"/>
      <c r="V24" s="103">
        <f t="shared" si="38"/>
        <v>0</v>
      </c>
      <c r="W24" s="46"/>
      <c r="X24" s="103">
        <f t="shared" si="39"/>
        <v>0</v>
      </c>
      <c r="Y24" s="47"/>
      <c r="Z24" s="103">
        <f t="shared" si="40"/>
        <v>0</v>
      </c>
      <c r="AA24" s="47"/>
      <c r="AB24" s="103">
        <f t="shared" si="41"/>
        <v>0</v>
      </c>
      <c r="AC24" s="47"/>
      <c r="AD24" s="103">
        <f t="shared" si="42"/>
        <v>0</v>
      </c>
      <c r="AE24" s="47"/>
      <c r="AF24" s="103">
        <f t="shared" si="43"/>
        <v>0</v>
      </c>
      <c r="AG24" s="47"/>
      <c r="AH24" s="103">
        <f t="shared" si="44"/>
        <v>0</v>
      </c>
      <c r="AI24" s="46"/>
      <c r="AJ24" s="103">
        <f t="shared" si="45"/>
        <v>0</v>
      </c>
      <c r="AK24" s="49"/>
      <c r="AL24" s="1"/>
      <c r="AM24" s="1"/>
      <c r="AN24" s="1"/>
      <c r="AO24" s="1"/>
      <c r="AP24" s="1"/>
      <c r="AQ24" s="1"/>
      <c r="AR24" s="1"/>
      <c r="AS24" s="1"/>
      <c r="AT24" s="1"/>
    </row>
    <row r="25" spans="1:46" ht="12" customHeight="1">
      <c r="A25" s="3">
        <f t="shared" si="12"/>
        <v>1</v>
      </c>
      <c r="B25" s="7">
        <v>3</v>
      </c>
      <c r="C25" s="16" t="s">
        <v>119</v>
      </c>
      <c r="D25" s="25">
        <f t="shared" si="13"/>
        <v>92313</v>
      </c>
      <c r="E25" s="16">
        <f t="shared" si="14"/>
        <v>15</v>
      </c>
      <c r="F25" s="27" t="str">
        <f t="shared" si="46"/>
        <v>N2</v>
      </c>
      <c r="G25" s="16" t="str">
        <f t="shared" si="47"/>
        <v>water</v>
      </c>
      <c r="H25" s="30">
        <f>$H$20</f>
        <v>0</v>
      </c>
      <c r="I25" s="186">
        <v>41537</v>
      </c>
      <c r="J25" s="36" t="s">
        <v>21</v>
      </c>
      <c r="K25" s="187">
        <v>7</v>
      </c>
      <c r="L25">
        <v>0.91579999999999995</v>
      </c>
      <c r="M25">
        <v>0.85040000000000004</v>
      </c>
      <c r="N25" s="103">
        <f t="shared" si="34"/>
        <v>5.376190476190465E-3</v>
      </c>
      <c r="O25" s="47"/>
      <c r="P25" s="103">
        <f t="shared" si="35"/>
        <v>-1.0761904761904735E-2</v>
      </c>
      <c r="Q25" s="47"/>
      <c r="R25" s="103">
        <f t="shared" si="36"/>
        <v>0</v>
      </c>
      <c r="S25" s="47"/>
      <c r="T25" s="103">
        <f t="shared" si="37"/>
        <v>0</v>
      </c>
      <c r="U25" s="47"/>
      <c r="V25" s="103">
        <f t="shared" si="38"/>
        <v>0</v>
      </c>
      <c r="W25" s="46"/>
      <c r="X25" s="103">
        <f t="shared" si="39"/>
        <v>0</v>
      </c>
      <c r="Y25" s="47"/>
      <c r="Z25" s="103">
        <f t="shared" si="40"/>
        <v>0</v>
      </c>
      <c r="AA25" s="47"/>
      <c r="AB25" s="103">
        <f t="shared" si="41"/>
        <v>0</v>
      </c>
      <c r="AC25" s="47"/>
      <c r="AD25" s="103">
        <f t="shared" si="42"/>
        <v>0</v>
      </c>
      <c r="AE25" s="47"/>
      <c r="AF25" s="103">
        <f t="shared" si="43"/>
        <v>0</v>
      </c>
      <c r="AG25" s="47"/>
      <c r="AH25" s="103">
        <f t="shared" si="44"/>
        <v>0</v>
      </c>
      <c r="AI25" s="46"/>
      <c r="AJ25" s="103">
        <f t="shared" si="45"/>
        <v>0</v>
      </c>
      <c r="AK25" s="49"/>
      <c r="AL25" s="1"/>
      <c r="AM25" s="1"/>
      <c r="AN25" s="1"/>
      <c r="AO25" s="1"/>
      <c r="AP25" s="1"/>
      <c r="AQ25" s="1"/>
      <c r="AR25" s="1"/>
      <c r="AS25" s="1"/>
      <c r="AT25" s="1"/>
    </row>
    <row r="26" spans="1:46" ht="12" customHeight="1">
      <c r="A26" s="3">
        <f t="shared" si="12"/>
        <v>1</v>
      </c>
      <c r="B26" s="7">
        <v>3</v>
      </c>
      <c r="C26" s="16" t="s">
        <v>120</v>
      </c>
      <c r="D26" s="25">
        <f t="shared" si="13"/>
        <v>92313</v>
      </c>
      <c r="E26" s="16">
        <f t="shared" si="14"/>
        <v>15</v>
      </c>
      <c r="F26" s="27" t="str">
        <f>$F$20</f>
        <v>N2</v>
      </c>
      <c r="G26" s="16" t="str">
        <f t="shared" si="47"/>
        <v>water</v>
      </c>
      <c r="H26" s="30">
        <f t="shared" si="48"/>
        <v>0</v>
      </c>
      <c r="I26" s="186">
        <v>41537</v>
      </c>
      <c r="J26" s="37" t="s">
        <v>22</v>
      </c>
      <c r="K26" s="187">
        <v>13</v>
      </c>
      <c r="L26">
        <v>0.90910000000000002</v>
      </c>
      <c r="M26">
        <v>0.80379999999999996</v>
      </c>
      <c r="N26" s="103">
        <f t="shared" si="34"/>
        <v>5.96410256410257E-3</v>
      </c>
      <c r="O26" s="47"/>
      <c r="P26" s="103">
        <f t="shared" si="35"/>
        <v>-9.3794871794871705E-3</v>
      </c>
      <c r="Q26" s="47"/>
      <c r="R26" s="103">
        <f t="shared" si="36"/>
        <v>0</v>
      </c>
      <c r="S26" s="47"/>
      <c r="T26" s="103">
        <f t="shared" si="37"/>
        <v>0</v>
      </c>
      <c r="U26" s="47"/>
      <c r="V26" s="103">
        <f t="shared" si="38"/>
        <v>0</v>
      </c>
      <c r="W26" s="46"/>
      <c r="X26" s="103">
        <f t="shared" si="39"/>
        <v>0</v>
      </c>
      <c r="Y26" s="47"/>
      <c r="Z26" s="103">
        <f t="shared" si="40"/>
        <v>0</v>
      </c>
      <c r="AA26" s="47"/>
      <c r="AB26" s="103">
        <f t="shared" si="41"/>
        <v>0</v>
      </c>
      <c r="AC26" s="47"/>
      <c r="AD26" s="103">
        <f t="shared" si="42"/>
        <v>0</v>
      </c>
      <c r="AE26" s="47"/>
      <c r="AF26" s="103">
        <f t="shared" si="43"/>
        <v>0</v>
      </c>
      <c r="AG26" s="47"/>
      <c r="AH26" s="103">
        <f t="shared" si="44"/>
        <v>0</v>
      </c>
      <c r="AI26" s="46"/>
      <c r="AJ26" s="103">
        <f t="shared" si="45"/>
        <v>0</v>
      </c>
      <c r="AK26" s="49"/>
      <c r="AL26" s="1"/>
      <c r="AM26" s="1"/>
      <c r="AN26" s="1"/>
      <c r="AO26" s="1"/>
      <c r="AP26" s="1"/>
      <c r="AQ26" s="1"/>
      <c r="AR26" s="1"/>
      <c r="AS26" s="1"/>
      <c r="AT26" s="1"/>
    </row>
    <row r="27" spans="1:46" ht="12" customHeight="1" thickBot="1">
      <c r="A27" s="3">
        <f t="shared" si="12"/>
        <v>1</v>
      </c>
      <c r="B27" s="8">
        <v>3</v>
      </c>
      <c r="C27" s="4" t="s">
        <v>121</v>
      </c>
      <c r="D27" s="25">
        <f t="shared" si="13"/>
        <v>92313</v>
      </c>
      <c r="E27" s="16">
        <f t="shared" si="14"/>
        <v>15</v>
      </c>
      <c r="F27" s="40" t="s">
        <v>128</v>
      </c>
      <c r="G27" s="41" t="s">
        <v>165</v>
      </c>
      <c r="H27" s="24">
        <v>0</v>
      </c>
      <c r="I27" s="186">
        <v>41537</v>
      </c>
      <c r="J27" s="38" t="s">
        <v>23</v>
      </c>
      <c r="K27" s="188">
        <v>0</v>
      </c>
      <c r="L27">
        <v>0.9486</v>
      </c>
      <c r="M27">
        <v>0.92179999999999995</v>
      </c>
      <c r="N27" s="104">
        <f>(L27-M27)</f>
        <v>2.6800000000000046E-2</v>
      </c>
      <c r="O27" s="50"/>
      <c r="P27" s="104">
        <f>(M27-O27)</f>
        <v>0.92179999999999995</v>
      </c>
      <c r="Q27" s="51"/>
      <c r="R27" s="104">
        <f>(O27-Q27)</f>
        <v>0</v>
      </c>
      <c r="S27" s="51"/>
      <c r="T27" s="104">
        <f>(Q27-S27)</f>
        <v>0</v>
      </c>
      <c r="U27" s="51"/>
      <c r="V27" s="104">
        <f>(S27-U27)</f>
        <v>0</v>
      </c>
      <c r="W27" s="51"/>
      <c r="X27" s="104">
        <f>(U27-W27)</f>
        <v>0</v>
      </c>
      <c r="Y27" s="51"/>
      <c r="Z27" s="104">
        <f>(W27-Y27)</f>
        <v>0</v>
      </c>
      <c r="AA27" s="51"/>
      <c r="AB27" s="104">
        <f>(Y27-AA27)</f>
        <v>0</v>
      </c>
      <c r="AC27" s="51"/>
      <c r="AD27" s="104">
        <f>(AA27-AC27)</f>
        <v>0</v>
      </c>
      <c r="AE27" s="51"/>
      <c r="AF27" s="104">
        <f>(AC27-AE27)</f>
        <v>0</v>
      </c>
      <c r="AG27" s="51"/>
      <c r="AH27" s="104">
        <f>(AE27-AG27)</f>
        <v>0</v>
      </c>
      <c r="AI27" s="51"/>
      <c r="AJ27" s="104">
        <f>(AG27-AI27)</f>
        <v>0</v>
      </c>
      <c r="AK27" s="51"/>
      <c r="AL27" s="1"/>
      <c r="AM27" s="1"/>
      <c r="AN27" s="1"/>
      <c r="AO27" s="1"/>
      <c r="AP27" s="1"/>
      <c r="AQ27" s="1"/>
      <c r="AR27" s="1"/>
      <c r="AS27" s="1"/>
      <c r="AT27" s="1"/>
    </row>
    <row r="28" spans="1:46" ht="12" customHeight="1">
      <c r="A28" s="3">
        <f t="shared" si="12"/>
        <v>1</v>
      </c>
      <c r="B28" s="6">
        <v>4</v>
      </c>
      <c r="C28" s="3" t="s">
        <v>105</v>
      </c>
      <c r="D28" s="25">
        <f t="shared" si="13"/>
        <v>92313</v>
      </c>
      <c r="E28" s="16">
        <f t="shared" si="14"/>
        <v>15</v>
      </c>
      <c r="F28" s="28" t="str">
        <f>$F$4</f>
        <v>N2</v>
      </c>
      <c r="G28" s="5" t="s">
        <v>108</v>
      </c>
      <c r="H28" s="32">
        <v>50</v>
      </c>
      <c r="I28" s="186">
        <v>41537</v>
      </c>
      <c r="J28" s="39" t="s">
        <v>24</v>
      </c>
      <c r="K28" s="189">
        <v>5</v>
      </c>
      <c r="L28">
        <v>0.89259999999999995</v>
      </c>
      <c r="M28">
        <v>0.81850000000000001</v>
      </c>
      <c r="N28" s="103">
        <f>((L28-M28)-$N$114)/$K28</f>
        <v>7.5733333333333208E-3</v>
      </c>
      <c r="O28" s="47"/>
      <c r="P28" s="103">
        <f>((M28-O28)-$P$114)/$K28</f>
        <v>-1.6973333333333306E-2</v>
      </c>
      <c r="Q28" s="47"/>
      <c r="R28" s="103">
        <f>((O28-Q28)-$R$114)/$K28</f>
        <v>0</v>
      </c>
      <c r="S28" s="47"/>
      <c r="T28" s="103">
        <f>((Q28-S28)-$T$114)/$K28</f>
        <v>0</v>
      </c>
      <c r="U28" s="47"/>
      <c r="V28" s="103">
        <f>((S28-U28)-$V$114)/$K28</f>
        <v>0</v>
      </c>
      <c r="W28" s="46"/>
      <c r="X28" s="103">
        <f>((U28-W28)-$X$114)/$K28</f>
        <v>0</v>
      </c>
      <c r="Y28" s="47"/>
      <c r="Z28" s="103">
        <f>((W28-Y28)-$Z$114)/$K28</f>
        <v>0</v>
      </c>
      <c r="AA28" s="47"/>
      <c r="AB28" s="103">
        <f>((Y28-AA28)-$AB$114)/$K28</f>
        <v>0</v>
      </c>
      <c r="AC28" s="47"/>
      <c r="AD28" s="103">
        <f>((AA28-AC28)-$AD$114)/$K28</f>
        <v>0</v>
      </c>
      <c r="AE28" s="47"/>
      <c r="AF28" s="103">
        <f>((AC28-AE28)-$AF$114)/$K28</f>
        <v>0</v>
      </c>
      <c r="AG28" s="47"/>
      <c r="AH28" s="103">
        <f>((AE28-AG28)-$AH$114)/$K28</f>
        <v>0</v>
      </c>
      <c r="AI28" s="46"/>
      <c r="AJ28" s="103">
        <f>((AG28-AI28)-$AJ$114)/$K28</f>
        <v>0</v>
      </c>
      <c r="AK28" s="47"/>
      <c r="AL28" s="1"/>
      <c r="AM28" s="1"/>
      <c r="AN28" s="1"/>
      <c r="AO28" s="1"/>
      <c r="AP28" s="1"/>
      <c r="AQ28" s="1"/>
      <c r="AR28" s="1"/>
      <c r="AS28" s="1"/>
      <c r="AT28" s="1"/>
    </row>
    <row r="29" spans="1:46" ht="12" customHeight="1">
      <c r="A29" s="3">
        <f t="shared" si="12"/>
        <v>1</v>
      </c>
      <c r="B29" s="7">
        <v>4</v>
      </c>
      <c r="C29" s="16" t="s">
        <v>106</v>
      </c>
      <c r="D29" s="25">
        <f t="shared" si="13"/>
        <v>92313</v>
      </c>
      <c r="E29" s="16">
        <f t="shared" si="14"/>
        <v>15</v>
      </c>
      <c r="F29" s="27" t="str">
        <f>$F$4</f>
        <v>N2</v>
      </c>
      <c r="G29" s="16" t="str">
        <f>$G$28</f>
        <v>Mianserin</v>
      </c>
      <c r="H29" s="31">
        <f>$H$28</f>
        <v>50</v>
      </c>
      <c r="I29" s="186">
        <v>41537</v>
      </c>
      <c r="J29" s="35" t="s">
        <v>25</v>
      </c>
      <c r="K29" s="189">
        <v>8</v>
      </c>
      <c r="L29">
        <v>0.89949999999999997</v>
      </c>
      <c r="M29">
        <v>0.80400000000000005</v>
      </c>
      <c r="N29" s="103">
        <f t="shared" ref="N29:N34" si="49">((L29-M29)-$N$114)/$K29</f>
        <v>7.4083333333333223E-3</v>
      </c>
      <c r="O29" s="47"/>
      <c r="P29" s="103">
        <f t="shared" ref="P29:P34" si="50">((M29-O29)-$P$114)/$K29</f>
        <v>-1.2420833333333312E-2</v>
      </c>
      <c r="Q29" s="47"/>
      <c r="R29" s="103">
        <f t="shared" ref="R29:R34" si="51">((O29-Q29)-$R$114)/$K29</f>
        <v>0</v>
      </c>
      <c r="S29" s="47"/>
      <c r="T29" s="103">
        <f t="shared" ref="T29:T34" si="52">((Q29-S29)-$T$114)/$K29</f>
        <v>0</v>
      </c>
      <c r="U29" s="47"/>
      <c r="V29" s="103">
        <f t="shared" ref="V29:V34" si="53">((S29-U29)-$V$114)/$K29</f>
        <v>0</v>
      </c>
      <c r="W29" s="46"/>
      <c r="X29" s="103">
        <f t="shared" ref="X29:X34" si="54">((U29-W29)-$X$114)/$K29</f>
        <v>0</v>
      </c>
      <c r="Y29" s="47"/>
      <c r="Z29" s="103">
        <f t="shared" ref="Z29:Z34" si="55">((W29-Y29)-$Z$114)/$K29</f>
        <v>0</v>
      </c>
      <c r="AA29" s="47"/>
      <c r="AB29" s="103">
        <f t="shared" ref="AB29:AB34" si="56">((Y29-AA29)-$AB$114)/$K29</f>
        <v>0</v>
      </c>
      <c r="AC29" s="47"/>
      <c r="AD29" s="103">
        <f t="shared" ref="AD29:AD34" si="57">((AA29-AC29)-$AD$114)/$K29</f>
        <v>0</v>
      </c>
      <c r="AE29" s="47"/>
      <c r="AF29" s="103">
        <f t="shared" ref="AF29:AF34" si="58">((AC29-AE29)-$AF$114)/$K29</f>
        <v>0</v>
      </c>
      <c r="AG29" s="47"/>
      <c r="AH29" s="103">
        <f t="shared" ref="AH29:AH34" si="59">((AE29-AG29)-$AH$114)/$K29</f>
        <v>0</v>
      </c>
      <c r="AI29" s="46"/>
      <c r="AJ29" s="103">
        <f t="shared" ref="AJ29:AJ34" si="60">((AG29-AI29)-$AJ$114)/$K29</f>
        <v>0</v>
      </c>
      <c r="AK29" s="49"/>
      <c r="AL29" s="1"/>
      <c r="AM29" s="1"/>
      <c r="AN29" s="1"/>
      <c r="AO29" s="1"/>
      <c r="AP29" s="1"/>
      <c r="AQ29" s="1"/>
      <c r="AR29" s="1"/>
      <c r="AS29" s="1"/>
      <c r="AT29" s="1"/>
    </row>
    <row r="30" spans="1:46" ht="12" customHeight="1">
      <c r="A30" s="3">
        <f t="shared" si="12"/>
        <v>1</v>
      </c>
      <c r="B30" s="7">
        <v>4</v>
      </c>
      <c r="C30" s="16" t="s">
        <v>107</v>
      </c>
      <c r="D30" s="25">
        <f t="shared" si="13"/>
        <v>92313</v>
      </c>
      <c r="E30" s="16">
        <f t="shared" si="14"/>
        <v>15</v>
      </c>
      <c r="F30" s="27" t="str">
        <f t="shared" ref="F30:F34" si="61">$F$4</f>
        <v>N2</v>
      </c>
      <c r="G30" s="16" t="str">
        <f t="shared" ref="G30:G34" si="62">$G$28</f>
        <v>Mianserin</v>
      </c>
      <c r="H30" s="31">
        <f t="shared" ref="H30:H34" si="63">$H$28</f>
        <v>50</v>
      </c>
      <c r="I30" s="186">
        <v>41537</v>
      </c>
      <c r="J30" s="36" t="s">
        <v>26</v>
      </c>
      <c r="K30" s="189">
        <v>12</v>
      </c>
      <c r="L30">
        <v>0.85980000000000001</v>
      </c>
      <c r="M30">
        <v>0.73909999999999998</v>
      </c>
      <c r="N30" s="103">
        <f t="shared" si="49"/>
        <v>7.0388888888888905E-3</v>
      </c>
      <c r="O30" s="47"/>
      <c r="P30" s="103">
        <f t="shared" si="50"/>
        <v>-1.3688888888888881E-2</v>
      </c>
      <c r="Q30" s="47"/>
      <c r="R30" s="103">
        <f t="shared" si="51"/>
        <v>0</v>
      </c>
      <c r="S30" s="47"/>
      <c r="T30" s="103">
        <f t="shared" si="52"/>
        <v>0</v>
      </c>
      <c r="U30" s="47"/>
      <c r="V30" s="103">
        <f t="shared" si="53"/>
        <v>0</v>
      </c>
      <c r="W30" s="46"/>
      <c r="X30" s="103">
        <f t="shared" si="54"/>
        <v>0</v>
      </c>
      <c r="Y30" s="47"/>
      <c r="Z30" s="103">
        <f t="shared" si="55"/>
        <v>0</v>
      </c>
      <c r="AA30" s="47"/>
      <c r="AB30" s="103">
        <f t="shared" si="56"/>
        <v>0</v>
      </c>
      <c r="AC30" s="47"/>
      <c r="AD30" s="103">
        <f t="shared" si="57"/>
        <v>0</v>
      </c>
      <c r="AE30" s="47"/>
      <c r="AF30" s="103">
        <f t="shared" si="58"/>
        <v>0</v>
      </c>
      <c r="AG30" s="47"/>
      <c r="AH30" s="103">
        <f t="shared" si="59"/>
        <v>0</v>
      </c>
      <c r="AI30" s="46"/>
      <c r="AJ30" s="103">
        <f t="shared" si="60"/>
        <v>0</v>
      </c>
      <c r="AK30" s="49"/>
      <c r="AL30" s="1"/>
      <c r="AM30" s="1"/>
      <c r="AN30" s="1"/>
      <c r="AO30" s="1"/>
      <c r="AP30" s="1"/>
      <c r="AQ30" s="1"/>
      <c r="AR30" s="1"/>
      <c r="AS30" s="1"/>
      <c r="AT30" s="1"/>
    </row>
    <row r="31" spans="1:46" ht="12" customHeight="1">
      <c r="A31" s="3">
        <f t="shared" si="12"/>
        <v>1</v>
      </c>
      <c r="B31" s="7">
        <v>4</v>
      </c>
      <c r="C31" s="16" t="s">
        <v>117</v>
      </c>
      <c r="D31" s="25">
        <f t="shared" si="13"/>
        <v>92313</v>
      </c>
      <c r="E31" s="16">
        <f t="shared" si="14"/>
        <v>15</v>
      </c>
      <c r="F31" s="27" t="str">
        <f t="shared" si="61"/>
        <v>N2</v>
      </c>
      <c r="G31" s="16" t="str">
        <f t="shared" si="62"/>
        <v>Mianserin</v>
      </c>
      <c r="H31" s="31">
        <f>$H$28</f>
        <v>50</v>
      </c>
      <c r="I31" s="186">
        <v>41537</v>
      </c>
      <c r="J31" s="37" t="s">
        <v>27</v>
      </c>
      <c r="K31" s="189">
        <v>8</v>
      </c>
      <c r="L31">
        <v>0.90400000000000003</v>
      </c>
      <c r="M31">
        <v>0.8125</v>
      </c>
      <c r="N31" s="103">
        <f t="shared" si="49"/>
        <v>6.9083333333333358E-3</v>
      </c>
      <c r="O31" s="47"/>
      <c r="P31" s="103">
        <f t="shared" si="50"/>
        <v>-1.1358333333333318E-2</v>
      </c>
      <c r="Q31" s="47"/>
      <c r="R31" s="103">
        <f t="shared" si="51"/>
        <v>0</v>
      </c>
      <c r="S31" s="47"/>
      <c r="T31" s="103">
        <f t="shared" si="52"/>
        <v>0</v>
      </c>
      <c r="U31" s="47"/>
      <c r="V31" s="103">
        <f t="shared" si="53"/>
        <v>0</v>
      </c>
      <c r="W31" s="46"/>
      <c r="X31" s="103">
        <f t="shared" si="54"/>
        <v>0</v>
      </c>
      <c r="Y31" s="47"/>
      <c r="Z31" s="103">
        <f t="shared" si="55"/>
        <v>0</v>
      </c>
      <c r="AA31" s="47"/>
      <c r="AB31" s="103">
        <f t="shared" si="56"/>
        <v>0</v>
      </c>
      <c r="AC31" s="47"/>
      <c r="AD31" s="103">
        <f t="shared" si="57"/>
        <v>0</v>
      </c>
      <c r="AE31" s="47"/>
      <c r="AF31" s="103">
        <f t="shared" si="58"/>
        <v>0</v>
      </c>
      <c r="AG31" s="47"/>
      <c r="AH31" s="103">
        <f t="shared" si="59"/>
        <v>0</v>
      </c>
      <c r="AI31" s="46"/>
      <c r="AJ31" s="103">
        <f t="shared" si="60"/>
        <v>0</v>
      </c>
      <c r="AK31" s="49"/>
      <c r="AL31" s="1"/>
      <c r="AM31" s="1"/>
      <c r="AN31" s="1"/>
      <c r="AO31" s="1"/>
      <c r="AP31" s="1"/>
      <c r="AQ31" s="1"/>
      <c r="AR31" s="1"/>
      <c r="AS31" s="1"/>
      <c r="AT31" s="1"/>
    </row>
    <row r="32" spans="1:46" ht="12" customHeight="1">
      <c r="A32" s="3">
        <f t="shared" si="12"/>
        <v>1</v>
      </c>
      <c r="B32" s="7">
        <v>4</v>
      </c>
      <c r="C32" s="16" t="s">
        <v>118</v>
      </c>
      <c r="D32" s="25">
        <f t="shared" si="13"/>
        <v>92313</v>
      </c>
      <c r="E32" s="16">
        <f t="shared" si="14"/>
        <v>15</v>
      </c>
      <c r="F32" s="27" t="str">
        <f t="shared" si="61"/>
        <v>N2</v>
      </c>
      <c r="G32" s="16" t="str">
        <f t="shared" si="62"/>
        <v>Mianserin</v>
      </c>
      <c r="H32" s="31">
        <f t="shared" si="63"/>
        <v>50</v>
      </c>
      <c r="I32" s="186">
        <v>41537</v>
      </c>
      <c r="J32" s="36" t="s">
        <v>28</v>
      </c>
      <c r="K32" s="189">
        <v>11</v>
      </c>
      <c r="L32">
        <v>0.90859999999999996</v>
      </c>
      <c r="M32">
        <v>0.79790000000000005</v>
      </c>
      <c r="N32" s="103">
        <f t="shared" si="49"/>
        <v>6.7696969696969611E-3</v>
      </c>
      <c r="O32" s="47"/>
      <c r="P32" s="103">
        <f t="shared" si="50"/>
        <v>-9.587878787878772E-3</v>
      </c>
      <c r="Q32" s="47"/>
      <c r="R32" s="103">
        <f t="shared" si="51"/>
        <v>0</v>
      </c>
      <c r="S32" s="47"/>
      <c r="T32" s="103">
        <f t="shared" si="52"/>
        <v>0</v>
      </c>
      <c r="U32" s="47"/>
      <c r="V32" s="103">
        <f t="shared" si="53"/>
        <v>0</v>
      </c>
      <c r="W32" s="46"/>
      <c r="X32" s="103">
        <f t="shared" si="54"/>
        <v>0</v>
      </c>
      <c r="Y32" s="47"/>
      <c r="Z32" s="103">
        <f t="shared" si="55"/>
        <v>0</v>
      </c>
      <c r="AA32" s="47"/>
      <c r="AB32" s="103">
        <f t="shared" si="56"/>
        <v>0</v>
      </c>
      <c r="AC32" s="47"/>
      <c r="AD32" s="103">
        <f t="shared" si="57"/>
        <v>0</v>
      </c>
      <c r="AE32" s="47"/>
      <c r="AF32" s="103">
        <f t="shared" si="58"/>
        <v>0</v>
      </c>
      <c r="AG32" s="47"/>
      <c r="AH32" s="103">
        <f t="shared" si="59"/>
        <v>0</v>
      </c>
      <c r="AI32" s="46"/>
      <c r="AJ32" s="103">
        <f t="shared" si="60"/>
        <v>0</v>
      </c>
      <c r="AK32" s="49"/>
      <c r="AL32" s="1"/>
      <c r="AM32" s="1"/>
      <c r="AN32" s="1"/>
      <c r="AO32" s="1"/>
      <c r="AP32" s="1"/>
      <c r="AQ32" s="1"/>
      <c r="AR32" s="1"/>
      <c r="AS32" s="1"/>
      <c r="AT32" s="1"/>
    </row>
    <row r="33" spans="1:46" ht="12" customHeight="1">
      <c r="A33" s="3">
        <f t="shared" si="12"/>
        <v>1</v>
      </c>
      <c r="B33" s="7">
        <v>4</v>
      </c>
      <c r="C33" s="16" t="s">
        <v>119</v>
      </c>
      <c r="D33" s="25">
        <f t="shared" si="13"/>
        <v>92313</v>
      </c>
      <c r="E33" s="16">
        <f t="shared" si="14"/>
        <v>15</v>
      </c>
      <c r="F33" s="27" t="str">
        <f t="shared" si="61"/>
        <v>N2</v>
      </c>
      <c r="G33" s="16" t="str">
        <f t="shared" si="62"/>
        <v>Mianserin</v>
      </c>
      <c r="H33" s="31">
        <f t="shared" si="63"/>
        <v>50</v>
      </c>
      <c r="I33" s="186">
        <v>41537</v>
      </c>
      <c r="J33" s="36" t="s">
        <v>29</v>
      </c>
      <c r="K33" s="189">
        <v>5</v>
      </c>
      <c r="L33">
        <v>0.91359999999999997</v>
      </c>
      <c r="M33">
        <v>0.83760000000000001</v>
      </c>
      <c r="N33" s="103">
        <f t="shared" si="49"/>
        <v>7.9533333333333227E-3</v>
      </c>
      <c r="O33" s="47"/>
      <c r="P33" s="103">
        <f t="shared" si="50"/>
        <v>-1.3153333333333305E-2</v>
      </c>
      <c r="Q33" s="47"/>
      <c r="R33" s="103">
        <f t="shared" si="51"/>
        <v>0</v>
      </c>
      <c r="S33" s="47"/>
      <c r="T33" s="103">
        <f t="shared" si="52"/>
        <v>0</v>
      </c>
      <c r="U33" s="47"/>
      <c r="V33" s="103">
        <f t="shared" si="53"/>
        <v>0</v>
      </c>
      <c r="W33" s="46"/>
      <c r="X33" s="103">
        <f t="shared" si="54"/>
        <v>0</v>
      </c>
      <c r="Y33" s="47"/>
      <c r="Z33" s="103">
        <f t="shared" si="55"/>
        <v>0</v>
      </c>
      <c r="AA33" s="47"/>
      <c r="AB33" s="103">
        <f t="shared" si="56"/>
        <v>0</v>
      </c>
      <c r="AC33" s="47"/>
      <c r="AD33" s="103">
        <f t="shared" si="57"/>
        <v>0</v>
      </c>
      <c r="AE33" s="47"/>
      <c r="AF33" s="103">
        <f t="shared" si="58"/>
        <v>0</v>
      </c>
      <c r="AG33" s="47"/>
      <c r="AH33" s="103">
        <f t="shared" si="59"/>
        <v>0</v>
      </c>
      <c r="AI33" s="46"/>
      <c r="AJ33" s="103">
        <f t="shared" si="60"/>
        <v>0</v>
      </c>
      <c r="AK33" s="49"/>
      <c r="AL33" s="1"/>
      <c r="AM33" s="1"/>
      <c r="AN33" s="1"/>
      <c r="AO33" s="1"/>
      <c r="AP33" s="1"/>
      <c r="AQ33" s="1"/>
      <c r="AR33" s="1"/>
      <c r="AS33" s="1"/>
      <c r="AT33" s="1"/>
    </row>
    <row r="34" spans="1:46" ht="12" customHeight="1">
      <c r="A34" s="3">
        <f t="shared" si="12"/>
        <v>1</v>
      </c>
      <c r="B34" s="7">
        <v>4</v>
      </c>
      <c r="C34" s="16" t="s">
        <v>120</v>
      </c>
      <c r="D34" s="25">
        <f t="shared" si="13"/>
        <v>92313</v>
      </c>
      <c r="E34" s="16">
        <f t="shared" si="14"/>
        <v>15</v>
      </c>
      <c r="F34" s="27" t="str">
        <f t="shared" si="61"/>
        <v>N2</v>
      </c>
      <c r="G34" s="16" t="str">
        <f t="shared" si="62"/>
        <v>Mianserin</v>
      </c>
      <c r="H34" s="31">
        <f t="shared" si="63"/>
        <v>50</v>
      </c>
      <c r="I34" s="186">
        <v>41537</v>
      </c>
      <c r="J34" s="37" t="s">
        <v>30</v>
      </c>
      <c r="K34" s="189">
        <v>7</v>
      </c>
      <c r="L34">
        <v>0.91180000000000005</v>
      </c>
      <c r="M34">
        <v>0.82830000000000004</v>
      </c>
      <c r="N34" s="103">
        <f t="shared" si="49"/>
        <v>6.7523809523809541E-3</v>
      </c>
      <c r="O34" s="47"/>
      <c r="P34" s="103">
        <f t="shared" si="50"/>
        <v>-1.07238095238095E-2</v>
      </c>
      <c r="Q34" s="47"/>
      <c r="R34" s="103">
        <f t="shared" si="51"/>
        <v>0</v>
      </c>
      <c r="S34" s="47"/>
      <c r="T34" s="103">
        <f t="shared" si="52"/>
        <v>0</v>
      </c>
      <c r="U34" s="47"/>
      <c r="V34" s="103">
        <f t="shared" si="53"/>
        <v>0</v>
      </c>
      <c r="W34" s="46"/>
      <c r="X34" s="103">
        <f t="shared" si="54"/>
        <v>0</v>
      </c>
      <c r="Y34" s="47"/>
      <c r="Z34" s="103">
        <f t="shared" si="55"/>
        <v>0</v>
      </c>
      <c r="AA34" s="47"/>
      <c r="AB34" s="103">
        <f t="shared" si="56"/>
        <v>0</v>
      </c>
      <c r="AC34" s="47"/>
      <c r="AD34" s="103">
        <f t="shared" si="57"/>
        <v>0</v>
      </c>
      <c r="AE34" s="47"/>
      <c r="AF34" s="103">
        <f t="shared" si="58"/>
        <v>0</v>
      </c>
      <c r="AG34" s="47"/>
      <c r="AH34" s="103">
        <f t="shared" si="59"/>
        <v>0</v>
      </c>
      <c r="AI34" s="46"/>
      <c r="AJ34" s="103">
        <f t="shared" si="60"/>
        <v>0</v>
      </c>
      <c r="AK34" s="49"/>
      <c r="AL34" s="1"/>
      <c r="AM34" s="1"/>
      <c r="AN34" s="1"/>
      <c r="AO34" s="1"/>
      <c r="AP34" s="1"/>
      <c r="AQ34" s="1"/>
      <c r="AR34" s="1"/>
      <c r="AS34" s="1"/>
      <c r="AT34" s="1"/>
    </row>
    <row r="35" spans="1:46" ht="12" customHeight="1" thickBot="1">
      <c r="A35" s="3">
        <f t="shared" si="12"/>
        <v>1</v>
      </c>
      <c r="B35" s="8">
        <v>4</v>
      </c>
      <c r="C35" s="4" t="s">
        <v>121</v>
      </c>
      <c r="D35" s="25">
        <f t="shared" si="13"/>
        <v>92313</v>
      </c>
      <c r="E35" s="16">
        <f t="shared" si="14"/>
        <v>15</v>
      </c>
      <c r="F35" s="42" t="s">
        <v>128</v>
      </c>
      <c r="G35" s="43" t="s">
        <v>163</v>
      </c>
      <c r="H35" s="24">
        <v>50</v>
      </c>
      <c r="I35" s="186">
        <v>41537</v>
      </c>
      <c r="J35" s="38" t="s">
        <v>31</v>
      </c>
      <c r="K35" s="190">
        <v>0</v>
      </c>
      <c r="L35">
        <v>0.94479999999999997</v>
      </c>
      <c r="M35">
        <v>0.90859999999999996</v>
      </c>
      <c r="N35" s="104">
        <f>(L35-M35)</f>
        <v>3.620000000000001E-2</v>
      </c>
      <c r="O35" s="50"/>
      <c r="P35" s="104">
        <f>(M35-O35)</f>
        <v>0.90859999999999996</v>
      </c>
      <c r="Q35" s="51"/>
      <c r="R35" s="104">
        <f>(O35-Q35)</f>
        <v>0</v>
      </c>
      <c r="S35" s="51"/>
      <c r="T35" s="104">
        <f>(Q35-S35)</f>
        <v>0</v>
      </c>
      <c r="U35" s="51"/>
      <c r="V35" s="104">
        <f>(S35-U35)</f>
        <v>0</v>
      </c>
      <c r="W35" s="51"/>
      <c r="X35" s="104">
        <f>(U35-W35)</f>
        <v>0</v>
      </c>
      <c r="Y35" s="51"/>
      <c r="Z35" s="104">
        <f>(W35-Y35)</f>
        <v>0</v>
      </c>
      <c r="AA35" s="51"/>
      <c r="AB35" s="104">
        <f>(Y35-AA35)</f>
        <v>0</v>
      </c>
      <c r="AC35" s="51"/>
      <c r="AD35" s="104">
        <f>(AA35-AC35)</f>
        <v>0</v>
      </c>
      <c r="AE35" s="51"/>
      <c r="AF35" s="104">
        <f>(AC35-AE35)</f>
        <v>0</v>
      </c>
      <c r="AG35" s="51"/>
      <c r="AH35" s="104">
        <f>(AE35-AG35)</f>
        <v>0</v>
      </c>
      <c r="AI35" s="51"/>
      <c r="AJ35" s="104">
        <f>(AG35-AI35)</f>
        <v>0</v>
      </c>
      <c r="AK35" s="51"/>
      <c r="AL35" s="1"/>
      <c r="AM35" s="1"/>
      <c r="AN35" s="1"/>
      <c r="AO35" s="1"/>
      <c r="AP35" s="1"/>
      <c r="AQ35" s="1"/>
      <c r="AR35" s="1"/>
      <c r="AS35" s="1"/>
      <c r="AT35" s="1"/>
    </row>
    <row r="36" spans="1:46" ht="12" customHeight="1">
      <c r="A36" s="3">
        <f t="shared" si="12"/>
        <v>1</v>
      </c>
      <c r="B36" s="6">
        <v>5</v>
      </c>
      <c r="C36" s="3" t="s">
        <v>105</v>
      </c>
      <c r="D36" s="25">
        <f t="shared" si="13"/>
        <v>92313</v>
      </c>
      <c r="E36" s="16">
        <f t="shared" si="14"/>
        <v>15</v>
      </c>
      <c r="F36" s="28" t="s">
        <v>171</v>
      </c>
      <c r="G36" s="5" t="s">
        <v>173</v>
      </c>
      <c r="H36" s="32">
        <v>50</v>
      </c>
      <c r="I36" s="186">
        <v>41537</v>
      </c>
      <c r="J36" s="39" t="s">
        <v>32</v>
      </c>
      <c r="K36" s="189">
        <v>7</v>
      </c>
      <c r="L36">
        <v>0.88790000000000002</v>
      </c>
      <c r="M36">
        <v>0.79600000000000004</v>
      </c>
      <c r="N36" s="103">
        <f>((L36-M36)-$N$114)/$K36</f>
        <v>7.9523809523809486E-3</v>
      </c>
      <c r="O36" s="47"/>
      <c r="P36" s="103">
        <f>((M36-O36)-$P$114)/$K36</f>
        <v>-1.5338095238095215E-2</v>
      </c>
      <c r="Q36" s="47"/>
      <c r="R36" s="103">
        <f>((O36-Q36)-$R$114)/$K36</f>
        <v>0</v>
      </c>
      <c r="S36" s="47"/>
      <c r="T36" s="103">
        <f>((Q36-S36)-$T$114)/$K36</f>
        <v>0</v>
      </c>
      <c r="U36" s="47"/>
      <c r="V36" s="103">
        <f>((S36-U36)-$V$114)/$K36</f>
        <v>0</v>
      </c>
      <c r="W36" s="46"/>
      <c r="X36" s="103">
        <f>((U36-W36)-$X$114)/$K36</f>
        <v>0</v>
      </c>
      <c r="Y36" s="47"/>
      <c r="Z36" s="103">
        <f>((W36-Y36)-$Z$114)/$K36</f>
        <v>0</v>
      </c>
      <c r="AA36" s="47"/>
      <c r="AB36" s="103">
        <f>((Y36-AA36)-$AB$114)/$K36</f>
        <v>0</v>
      </c>
      <c r="AC36" s="47"/>
      <c r="AD36" s="103">
        <f>((AA36-AC36)-$AD$114)/$K36</f>
        <v>0</v>
      </c>
      <c r="AE36" s="47"/>
      <c r="AF36" s="103">
        <f>((AC36-AE36)-$AF$114)/$K36</f>
        <v>0</v>
      </c>
      <c r="AG36" s="47"/>
      <c r="AH36" s="103">
        <f>((AE36-AG36)-$AH$114)/$K36</f>
        <v>0</v>
      </c>
      <c r="AI36" s="46"/>
      <c r="AJ36" s="103">
        <f>((AG36-AI36)-$AJ$114)/$K36</f>
        <v>0</v>
      </c>
      <c r="AK36" s="47"/>
      <c r="AL36" s="1"/>
      <c r="AM36" s="1"/>
      <c r="AN36" s="1"/>
      <c r="AO36" s="1"/>
      <c r="AP36" s="1"/>
      <c r="AQ36" s="1"/>
      <c r="AR36" s="1"/>
      <c r="AS36" s="1"/>
      <c r="AT36" s="1"/>
    </row>
    <row r="37" spans="1:46" ht="12" customHeight="1">
      <c r="A37" s="3">
        <f t="shared" si="12"/>
        <v>1</v>
      </c>
      <c r="B37" s="7">
        <v>5</v>
      </c>
      <c r="C37" s="16" t="s">
        <v>106</v>
      </c>
      <c r="D37" s="25">
        <f t="shared" si="13"/>
        <v>92313</v>
      </c>
      <c r="E37" s="16">
        <f t="shared" si="14"/>
        <v>15</v>
      </c>
      <c r="F37" s="27" t="str">
        <f>$F$4</f>
        <v>N2</v>
      </c>
      <c r="G37" s="16" t="str">
        <f>$G$36</f>
        <v>Mianserin</v>
      </c>
      <c r="H37" s="31">
        <f>$H$36</f>
        <v>50</v>
      </c>
      <c r="I37" s="186">
        <v>41537</v>
      </c>
      <c r="J37" s="35" t="s">
        <v>33</v>
      </c>
      <c r="K37" s="189">
        <v>7</v>
      </c>
      <c r="L37">
        <v>0.8952</v>
      </c>
      <c r="M37">
        <v>0.80810000000000004</v>
      </c>
      <c r="N37" s="103">
        <f t="shared" ref="N37:N42" si="64">((L37-M37)-$N$114)/$K37</f>
        <v>7.2666666666666591E-3</v>
      </c>
      <c r="O37" s="47"/>
      <c r="P37" s="103">
        <f t="shared" ref="P37:P42" si="65">((M37-O37)-$P$114)/$K37</f>
        <v>-1.3609523809523785E-2</v>
      </c>
      <c r="Q37" s="47"/>
      <c r="R37" s="103">
        <f t="shared" ref="R37:R42" si="66">((O37-Q37)-$R$114)/$K37</f>
        <v>0</v>
      </c>
      <c r="S37" s="47"/>
      <c r="T37" s="103">
        <f t="shared" ref="T37:T42" si="67">((Q37-S37)-$T$114)/$K37</f>
        <v>0</v>
      </c>
      <c r="U37" s="47"/>
      <c r="V37" s="103">
        <f t="shared" ref="V37:V42" si="68">((S37-U37)-$V$114)/$K37</f>
        <v>0</v>
      </c>
      <c r="W37" s="46"/>
      <c r="X37" s="103">
        <f t="shared" ref="X37:X42" si="69">((U37-W37)-$X$114)/$K37</f>
        <v>0</v>
      </c>
      <c r="Y37" s="47"/>
      <c r="Z37" s="103">
        <f t="shared" ref="Z37:Z42" si="70">((W37-Y37)-$Z$114)/$K37</f>
        <v>0</v>
      </c>
      <c r="AA37" s="47"/>
      <c r="AB37" s="103">
        <f t="shared" ref="AB37:AB42" si="71">((Y37-AA37)-$AB$114)/$K37</f>
        <v>0</v>
      </c>
      <c r="AC37" s="47"/>
      <c r="AD37" s="103">
        <f t="shared" ref="AD37:AD42" si="72">((AA37-AC37)-$AD$114)/$K37</f>
        <v>0</v>
      </c>
      <c r="AE37" s="47"/>
      <c r="AF37" s="103">
        <f t="shared" ref="AF37:AF42" si="73">((AC37-AE37)-$AF$114)/$K37</f>
        <v>0</v>
      </c>
      <c r="AG37" s="47"/>
      <c r="AH37" s="103">
        <f t="shared" ref="AH37:AH42" si="74">((AE37-AG37)-$AH$114)/$K37</f>
        <v>0</v>
      </c>
      <c r="AI37" s="46"/>
      <c r="AJ37" s="103">
        <f t="shared" ref="AJ37:AJ42" si="75">((AG37-AI37)-$AJ$114)/$K37</f>
        <v>0</v>
      </c>
      <c r="AK37" s="49"/>
      <c r="AL37" s="1"/>
      <c r="AM37" s="1"/>
      <c r="AN37" s="1"/>
      <c r="AO37" s="1"/>
      <c r="AP37" s="1"/>
      <c r="AQ37" s="1"/>
      <c r="AR37" s="1"/>
      <c r="AS37" s="1"/>
      <c r="AT37" s="1"/>
    </row>
    <row r="38" spans="1:46" ht="12" customHeight="1">
      <c r="A38" s="3">
        <f t="shared" si="12"/>
        <v>1</v>
      </c>
      <c r="B38" s="7">
        <v>5</v>
      </c>
      <c r="C38" s="16" t="s">
        <v>107</v>
      </c>
      <c r="D38" s="25">
        <f t="shared" si="13"/>
        <v>92313</v>
      </c>
      <c r="E38" s="16">
        <f t="shared" si="14"/>
        <v>15</v>
      </c>
      <c r="F38" s="27" t="str">
        <f t="shared" ref="F38:F42" si="76">$F$4</f>
        <v>N2</v>
      </c>
      <c r="G38" s="16" t="str">
        <f t="shared" ref="G38:G42" si="77">$G$36</f>
        <v>Mianserin</v>
      </c>
      <c r="H38" s="31">
        <f>$H$36</f>
        <v>50</v>
      </c>
      <c r="I38" s="186">
        <v>41537</v>
      </c>
      <c r="J38" s="36" t="s">
        <v>34</v>
      </c>
      <c r="K38" s="189">
        <v>9</v>
      </c>
      <c r="L38">
        <v>0.85850000000000004</v>
      </c>
      <c r="M38">
        <v>0.75170000000000003</v>
      </c>
      <c r="N38" s="103">
        <f t="shared" si="64"/>
        <v>7.8407407407407401E-3</v>
      </c>
      <c r="O38" s="47"/>
      <c r="P38" s="103">
        <f t="shared" si="65"/>
        <v>-1.6851851851851833E-2</v>
      </c>
      <c r="Q38" s="47"/>
      <c r="R38" s="103">
        <f t="shared" si="66"/>
        <v>0</v>
      </c>
      <c r="S38" s="47"/>
      <c r="T38" s="103">
        <f t="shared" si="67"/>
        <v>0</v>
      </c>
      <c r="U38" s="47"/>
      <c r="V38" s="103">
        <f t="shared" si="68"/>
        <v>0</v>
      </c>
      <c r="W38" s="46"/>
      <c r="X38" s="103">
        <f t="shared" si="69"/>
        <v>0</v>
      </c>
      <c r="Y38" s="47"/>
      <c r="Z38" s="103">
        <f t="shared" si="70"/>
        <v>0</v>
      </c>
      <c r="AA38" s="47"/>
      <c r="AB38" s="103">
        <f t="shared" si="71"/>
        <v>0</v>
      </c>
      <c r="AC38" s="47"/>
      <c r="AD38" s="103">
        <f t="shared" si="72"/>
        <v>0</v>
      </c>
      <c r="AE38" s="47"/>
      <c r="AF38" s="103">
        <f t="shared" si="73"/>
        <v>0</v>
      </c>
      <c r="AG38" s="47"/>
      <c r="AH38" s="103">
        <f t="shared" si="74"/>
        <v>0</v>
      </c>
      <c r="AI38" s="46"/>
      <c r="AJ38" s="103">
        <f t="shared" si="75"/>
        <v>0</v>
      </c>
      <c r="AK38" s="49"/>
      <c r="AL38" s="1"/>
      <c r="AM38" s="1"/>
      <c r="AN38" s="1"/>
      <c r="AO38" s="1"/>
      <c r="AP38" s="1"/>
      <c r="AQ38" s="1"/>
      <c r="AR38" s="1"/>
      <c r="AS38" s="1"/>
      <c r="AT38" s="1"/>
    </row>
    <row r="39" spans="1:46" ht="12" customHeight="1">
      <c r="A39" s="3">
        <f t="shared" si="12"/>
        <v>1</v>
      </c>
      <c r="B39" s="7">
        <v>5</v>
      </c>
      <c r="C39" s="16" t="s">
        <v>117</v>
      </c>
      <c r="D39" s="25">
        <f t="shared" si="13"/>
        <v>92313</v>
      </c>
      <c r="E39" s="16">
        <f t="shared" si="14"/>
        <v>15</v>
      </c>
      <c r="F39" s="27" t="str">
        <f t="shared" si="76"/>
        <v>N2</v>
      </c>
      <c r="G39" s="16" t="str">
        <f t="shared" si="77"/>
        <v>Mianserin</v>
      </c>
      <c r="H39" s="31">
        <f t="shared" ref="H39:H42" si="78">$H$36</f>
        <v>50</v>
      </c>
      <c r="I39" s="186">
        <v>41537</v>
      </c>
      <c r="J39" s="37" t="s">
        <v>35</v>
      </c>
      <c r="K39" s="189">
        <v>13</v>
      </c>
      <c r="L39">
        <v>0.88619999999999999</v>
      </c>
      <c r="M39">
        <v>0.75460000000000005</v>
      </c>
      <c r="N39" s="103">
        <f t="shared" si="64"/>
        <v>7.3358974358974311E-3</v>
      </c>
      <c r="O39" s="47"/>
      <c r="P39" s="103">
        <f t="shared" si="65"/>
        <v>-1.144358974358973E-2</v>
      </c>
      <c r="Q39" s="47"/>
      <c r="R39" s="103">
        <f t="shared" si="66"/>
        <v>0</v>
      </c>
      <c r="S39" s="47"/>
      <c r="T39" s="103">
        <f t="shared" si="67"/>
        <v>0</v>
      </c>
      <c r="U39" s="47"/>
      <c r="V39" s="103">
        <f t="shared" si="68"/>
        <v>0</v>
      </c>
      <c r="W39" s="46"/>
      <c r="X39" s="103">
        <f t="shared" si="69"/>
        <v>0</v>
      </c>
      <c r="Y39" s="47"/>
      <c r="Z39" s="103">
        <f t="shared" si="70"/>
        <v>0</v>
      </c>
      <c r="AA39" s="47"/>
      <c r="AB39" s="103">
        <f t="shared" si="71"/>
        <v>0</v>
      </c>
      <c r="AC39" s="47"/>
      <c r="AD39" s="103">
        <f t="shared" si="72"/>
        <v>0</v>
      </c>
      <c r="AE39" s="47"/>
      <c r="AF39" s="103">
        <f t="shared" si="73"/>
        <v>0</v>
      </c>
      <c r="AG39" s="47"/>
      <c r="AH39" s="103">
        <f t="shared" si="74"/>
        <v>0</v>
      </c>
      <c r="AI39" s="46"/>
      <c r="AJ39" s="103">
        <f t="shared" si="75"/>
        <v>0</v>
      </c>
      <c r="AK39" s="49"/>
      <c r="AL39" s="1"/>
      <c r="AM39" s="1"/>
      <c r="AN39" s="1"/>
      <c r="AO39" s="1"/>
      <c r="AP39" s="1"/>
      <c r="AQ39" s="1"/>
      <c r="AR39" s="1"/>
      <c r="AS39" s="1"/>
      <c r="AT39" s="1"/>
    </row>
    <row r="40" spans="1:46" ht="12" customHeight="1">
      <c r="A40" s="3">
        <f t="shared" si="12"/>
        <v>1</v>
      </c>
      <c r="B40" s="7">
        <v>5</v>
      </c>
      <c r="C40" s="16" t="s">
        <v>118</v>
      </c>
      <c r="D40" s="25">
        <f t="shared" si="13"/>
        <v>92313</v>
      </c>
      <c r="E40" s="16">
        <f t="shared" si="14"/>
        <v>15</v>
      </c>
      <c r="F40" s="27" t="str">
        <f t="shared" si="76"/>
        <v>N2</v>
      </c>
      <c r="G40" s="16" t="str">
        <f t="shared" si="77"/>
        <v>Mianserin</v>
      </c>
      <c r="H40" s="31">
        <f t="shared" si="78"/>
        <v>50</v>
      </c>
      <c r="I40" s="186">
        <v>41537</v>
      </c>
      <c r="J40" s="36" t="s">
        <v>36</v>
      </c>
      <c r="K40" s="189">
        <v>4</v>
      </c>
      <c r="L40">
        <v>0.90739999999999998</v>
      </c>
      <c r="M40">
        <v>0.84330000000000005</v>
      </c>
      <c r="N40" s="103">
        <f t="shared" si="64"/>
        <v>6.9666666666666488E-3</v>
      </c>
      <c r="O40" s="47"/>
      <c r="P40" s="103">
        <f t="shared" si="65"/>
        <v>-1.5016666666666623E-2</v>
      </c>
      <c r="Q40" s="47"/>
      <c r="R40" s="103">
        <f t="shared" si="66"/>
        <v>0</v>
      </c>
      <c r="S40" s="47"/>
      <c r="T40" s="103">
        <f t="shared" si="67"/>
        <v>0</v>
      </c>
      <c r="U40" s="47"/>
      <c r="V40" s="103">
        <f t="shared" si="68"/>
        <v>0</v>
      </c>
      <c r="W40" s="46"/>
      <c r="X40" s="103">
        <f t="shared" si="69"/>
        <v>0</v>
      </c>
      <c r="Y40" s="47"/>
      <c r="Z40" s="103">
        <f t="shared" si="70"/>
        <v>0</v>
      </c>
      <c r="AA40" s="47"/>
      <c r="AB40" s="103">
        <f t="shared" si="71"/>
        <v>0</v>
      </c>
      <c r="AC40" s="47"/>
      <c r="AD40" s="103">
        <f t="shared" si="72"/>
        <v>0</v>
      </c>
      <c r="AE40" s="47"/>
      <c r="AF40" s="103">
        <f t="shared" si="73"/>
        <v>0</v>
      </c>
      <c r="AG40" s="47"/>
      <c r="AH40" s="103">
        <f t="shared" si="74"/>
        <v>0</v>
      </c>
      <c r="AI40" s="46"/>
      <c r="AJ40" s="103">
        <f t="shared" si="75"/>
        <v>0</v>
      </c>
      <c r="AK40" s="49"/>
      <c r="AL40" s="1"/>
      <c r="AM40" s="1"/>
      <c r="AN40" s="1"/>
      <c r="AO40" s="1"/>
      <c r="AP40" s="1"/>
      <c r="AQ40" s="1"/>
      <c r="AR40" s="1"/>
      <c r="AS40" s="1"/>
      <c r="AT40" s="1"/>
    </row>
    <row r="41" spans="1:46" ht="12" customHeight="1">
      <c r="A41" s="3">
        <f t="shared" si="12"/>
        <v>1</v>
      </c>
      <c r="B41" s="7">
        <v>5</v>
      </c>
      <c r="C41" s="16" t="s">
        <v>119</v>
      </c>
      <c r="D41" s="25">
        <f t="shared" si="13"/>
        <v>92313</v>
      </c>
      <c r="E41" s="16">
        <f t="shared" si="14"/>
        <v>15</v>
      </c>
      <c r="F41" s="27" t="str">
        <f t="shared" si="76"/>
        <v>N2</v>
      </c>
      <c r="G41" s="16" t="str">
        <f t="shared" si="77"/>
        <v>Mianserin</v>
      </c>
      <c r="H41" s="31">
        <f t="shared" si="78"/>
        <v>50</v>
      </c>
      <c r="I41" s="186">
        <v>41537</v>
      </c>
      <c r="J41" s="36" t="s">
        <v>37</v>
      </c>
      <c r="K41" s="189">
        <v>5</v>
      </c>
      <c r="L41">
        <v>0.90600000000000003</v>
      </c>
      <c r="M41">
        <v>0.82809999999999995</v>
      </c>
      <c r="N41" s="103">
        <f t="shared" si="64"/>
        <v>8.3333333333333488E-3</v>
      </c>
      <c r="O41" s="47"/>
      <c r="P41" s="103">
        <f t="shared" si="65"/>
        <v>-1.5053333333333318E-2</v>
      </c>
      <c r="Q41" s="47"/>
      <c r="R41" s="103">
        <f t="shared" si="66"/>
        <v>0</v>
      </c>
      <c r="S41" s="47"/>
      <c r="T41" s="103">
        <f t="shared" si="67"/>
        <v>0</v>
      </c>
      <c r="U41" s="47"/>
      <c r="V41" s="103">
        <f t="shared" si="68"/>
        <v>0</v>
      </c>
      <c r="W41" s="46"/>
      <c r="X41" s="103">
        <f t="shared" si="69"/>
        <v>0</v>
      </c>
      <c r="Y41" s="47"/>
      <c r="Z41" s="103">
        <f t="shared" si="70"/>
        <v>0</v>
      </c>
      <c r="AA41" s="47"/>
      <c r="AB41" s="103">
        <f t="shared" si="71"/>
        <v>0</v>
      </c>
      <c r="AC41" s="47"/>
      <c r="AD41" s="103">
        <f t="shared" si="72"/>
        <v>0</v>
      </c>
      <c r="AE41" s="47"/>
      <c r="AF41" s="103">
        <f t="shared" si="73"/>
        <v>0</v>
      </c>
      <c r="AG41" s="47"/>
      <c r="AH41" s="103">
        <f t="shared" si="74"/>
        <v>0</v>
      </c>
      <c r="AI41" s="46"/>
      <c r="AJ41" s="103">
        <f t="shared" si="75"/>
        <v>0</v>
      </c>
      <c r="AK41" s="49"/>
      <c r="AL41" s="1"/>
      <c r="AM41" s="1"/>
      <c r="AN41" s="1"/>
      <c r="AO41" s="1"/>
      <c r="AP41" s="1"/>
      <c r="AQ41" s="1"/>
      <c r="AR41" s="1"/>
      <c r="AS41" s="1"/>
      <c r="AT41" s="1"/>
    </row>
    <row r="42" spans="1:46" ht="12" customHeight="1">
      <c r="A42" s="3">
        <f t="shared" si="12"/>
        <v>1</v>
      </c>
      <c r="B42" s="7">
        <v>5</v>
      </c>
      <c r="C42" s="16" t="s">
        <v>120</v>
      </c>
      <c r="D42" s="25">
        <f t="shared" si="13"/>
        <v>92313</v>
      </c>
      <c r="E42" s="16">
        <f t="shared" si="14"/>
        <v>15</v>
      </c>
      <c r="F42" s="27" t="str">
        <f t="shared" si="76"/>
        <v>N2</v>
      </c>
      <c r="G42" s="16" t="str">
        <f t="shared" si="77"/>
        <v>Mianserin</v>
      </c>
      <c r="H42" s="31">
        <f t="shared" si="78"/>
        <v>50</v>
      </c>
      <c r="I42" s="186">
        <v>41537</v>
      </c>
      <c r="J42" s="37" t="s">
        <v>38</v>
      </c>
      <c r="K42" s="189">
        <v>8</v>
      </c>
      <c r="L42">
        <v>0.90069999999999995</v>
      </c>
      <c r="M42">
        <v>0.80989999999999995</v>
      </c>
      <c r="N42" s="103">
        <f t="shared" si="64"/>
        <v>6.8208333333333315E-3</v>
      </c>
      <c r="O42" s="47"/>
      <c r="P42" s="103">
        <f t="shared" si="65"/>
        <v>-1.1683333333333323E-2</v>
      </c>
      <c r="Q42" s="47"/>
      <c r="R42" s="103">
        <f t="shared" si="66"/>
        <v>0</v>
      </c>
      <c r="S42" s="47"/>
      <c r="T42" s="103">
        <f t="shared" si="67"/>
        <v>0</v>
      </c>
      <c r="U42" s="47"/>
      <c r="V42" s="103">
        <f t="shared" si="68"/>
        <v>0</v>
      </c>
      <c r="W42" s="46"/>
      <c r="X42" s="103">
        <f t="shared" si="69"/>
        <v>0</v>
      </c>
      <c r="Y42" s="47"/>
      <c r="Z42" s="103">
        <f t="shared" si="70"/>
        <v>0</v>
      </c>
      <c r="AA42" s="47"/>
      <c r="AB42" s="103">
        <f t="shared" si="71"/>
        <v>0</v>
      </c>
      <c r="AC42" s="47"/>
      <c r="AD42" s="103">
        <f t="shared" si="72"/>
        <v>0</v>
      </c>
      <c r="AE42" s="47"/>
      <c r="AF42" s="103">
        <f t="shared" si="73"/>
        <v>0</v>
      </c>
      <c r="AG42" s="47"/>
      <c r="AH42" s="103">
        <f t="shared" si="74"/>
        <v>0</v>
      </c>
      <c r="AI42" s="46"/>
      <c r="AJ42" s="103">
        <f t="shared" si="75"/>
        <v>0</v>
      </c>
      <c r="AK42" s="49"/>
      <c r="AL42" s="1"/>
      <c r="AM42" s="1"/>
      <c r="AN42" s="1"/>
      <c r="AO42" s="1"/>
      <c r="AP42" s="1"/>
      <c r="AQ42" s="1"/>
      <c r="AR42" s="1"/>
      <c r="AS42" s="1"/>
      <c r="AT42" s="1"/>
    </row>
    <row r="43" spans="1:46" ht="12" customHeight="1" thickBot="1">
      <c r="A43" s="3">
        <f t="shared" si="12"/>
        <v>1</v>
      </c>
      <c r="B43" s="8">
        <v>5</v>
      </c>
      <c r="C43" s="4" t="s">
        <v>121</v>
      </c>
      <c r="D43" s="25">
        <f t="shared" si="13"/>
        <v>92313</v>
      </c>
      <c r="E43" s="16">
        <f t="shared" si="14"/>
        <v>15</v>
      </c>
      <c r="F43" s="42" t="s">
        <v>128</v>
      </c>
      <c r="G43" s="43" t="s">
        <v>163</v>
      </c>
      <c r="H43" s="24">
        <v>50</v>
      </c>
      <c r="I43" s="186">
        <v>41537</v>
      </c>
      <c r="J43" s="38" t="s">
        <v>39</v>
      </c>
      <c r="K43" s="190">
        <v>0</v>
      </c>
      <c r="L43">
        <v>0.93640000000000001</v>
      </c>
      <c r="M43">
        <v>0.89959999999999996</v>
      </c>
      <c r="N43" s="104">
        <f>(L43-M43)</f>
        <v>3.6800000000000055E-2</v>
      </c>
      <c r="O43" s="50"/>
      <c r="P43" s="104">
        <f>(M43-O43)</f>
        <v>0.89959999999999996</v>
      </c>
      <c r="Q43" s="51"/>
      <c r="R43" s="104">
        <f>(O43-Q43)</f>
        <v>0</v>
      </c>
      <c r="S43" s="51"/>
      <c r="T43" s="104">
        <f>(Q43-S43)</f>
        <v>0</v>
      </c>
      <c r="U43" s="51"/>
      <c r="V43" s="104">
        <f>(S43-U43)</f>
        <v>0</v>
      </c>
      <c r="W43" s="51"/>
      <c r="X43" s="104">
        <f>(U43-W43)</f>
        <v>0</v>
      </c>
      <c r="Y43" s="51"/>
      <c r="Z43" s="104">
        <f>(W43-Y43)</f>
        <v>0</v>
      </c>
      <c r="AA43" s="51"/>
      <c r="AB43" s="104">
        <f>(Y43-AA43)</f>
        <v>0</v>
      </c>
      <c r="AC43" s="51"/>
      <c r="AD43" s="104">
        <f>(AA43-AC43)</f>
        <v>0</v>
      </c>
      <c r="AE43" s="51"/>
      <c r="AF43" s="104">
        <f>(AC43-AE43)</f>
        <v>0</v>
      </c>
      <c r="AG43" s="51"/>
      <c r="AH43" s="104">
        <f>(AE43-AG43)</f>
        <v>0</v>
      </c>
      <c r="AI43" s="51"/>
      <c r="AJ43" s="104">
        <f>(AG43-AI43)</f>
        <v>0</v>
      </c>
      <c r="AK43" s="52"/>
      <c r="AL43" s="1"/>
      <c r="AM43" s="1"/>
      <c r="AN43" s="1"/>
      <c r="AO43" s="1"/>
      <c r="AP43" s="1"/>
      <c r="AQ43" s="1"/>
      <c r="AR43" s="1"/>
      <c r="AS43" s="1"/>
      <c r="AT43" s="1"/>
    </row>
    <row r="44" spans="1:46" ht="12" customHeight="1">
      <c r="A44" s="3">
        <f t="shared" si="12"/>
        <v>1</v>
      </c>
      <c r="B44" s="6">
        <v>6</v>
      </c>
      <c r="C44" s="3" t="s">
        <v>105</v>
      </c>
      <c r="D44" s="25">
        <f t="shared" si="13"/>
        <v>92313</v>
      </c>
      <c r="E44" s="16">
        <f t="shared" si="14"/>
        <v>15</v>
      </c>
      <c r="F44" s="28" t="s">
        <v>171</v>
      </c>
      <c r="G44" s="5" t="s">
        <v>173</v>
      </c>
      <c r="H44" s="32">
        <v>50</v>
      </c>
      <c r="I44" s="186">
        <v>41537</v>
      </c>
      <c r="J44" s="39" t="s">
        <v>40</v>
      </c>
      <c r="K44" s="189">
        <v>9</v>
      </c>
      <c r="L44">
        <v>0.88980000000000004</v>
      </c>
      <c r="M44">
        <v>0.78449999999999998</v>
      </c>
      <c r="N44" s="103">
        <f>((L44-M44)-$N$114)/$K44</f>
        <v>7.6740740740740797E-3</v>
      </c>
      <c r="O44" s="47"/>
      <c r="P44" s="103">
        <f>((M44-O44)-$P$114)/$K44</f>
        <v>-1.3207407407407397E-2</v>
      </c>
      <c r="Q44" s="47"/>
      <c r="R44" s="103">
        <f>((O44-Q44)-$R$114)/$K44</f>
        <v>0</v>
      </c>
      <c r="S44" s="47"/>
      <c r="T44" s="103">
        <f>((Q44-S44)-$T$114)/$K44</f>
        <v>0</v>
      </c>
      <c r="U44" s="47"/>
      <c r="V44" s="103">
        <f>((S44-U44)-$V$114)/$K44</f>
        <v>0</v>
      </c>
      <c r="W44" s="46"/>
      <c r="X44" s="103">
        <f>((U44-W44)-$X$114)/$K44</f>
        <v>0</v>
      </c>
      <c r="Y44" s="47"/>
      <c r="Z44" s="103">
        <f>((W44-Y44)-$Z$114)/$K44</f>
        <v>0</v>
      </c>
      <c r="AA44" s="47"/>
      <c r="AB44" s="103">
        <f>((Y44-AA44)-$AB$114)/$K44</f>
        <v>0</v>
      </c>
      <c r="AC44" s="47"/>
      <c r="AD44" s="103">
        <f>((AA44-AC44)-$AD$114)/$K44</f>
        <v>0</v>
      </c>
      <c r="AE44" s="47"/>
      <c r="AF44" s="103">
        <f>((AC44-AE44)-$AF$114)/$K44</f>
        <v>0</v>
      </c>
      <c r="AG44" s="47"/>
      <c r="AH44" s="103">
        <f>((AE44-AG44)-$AH$114)/$K44</f>
        <v>0</v>
      </c>
      <c r="AI44" s="46"/>
      <c r="AJ44" s="103">
        <f>((AG44-AI44)-$AJ$114)/$K44</f>
        <v>0</v>
      </c>
      <c r="AK44" s="53"/>
      <c r="AL44" s="1"/>
      <c r="AM44" s="1"/>
      <c r="AN44" s="1"/>
      <c r="AO44" s="1"/>
      <c r="AP44" s="1"/>
      <c r="AQ44" s="1"/>
      <c r="AR44" s="1"/>
      <c r="AS44" s="1"/>
      <c r="AT44" s="1"/>
    </row>
    <row r="45" spans="1:46" ht="12" customHeight="1">
      <c r="A45" s="3">
        <f t="shared" si="12"/>
        <v>1</v>
      </c>
      <c r="B45" s="7">
        <v>6</v>
      </c>
      <c r="C45" s="16" t="s">
        <v>106</v>
      </c>
      <c r="D45" s="25">
        <f t="shared" si="13"/>
        <v>92313</v>
      </c>
      <c r="E45" s="16">
        <f t="shared" si="14"/>
        <v>15</v>
      </c>
      <c r="F45" s="27" t="str">
        <f>$F$44</f>
        <v>N2</v>
      </c>
      <c r="G45" s="16" t="str">
        <f>$G$44</f>
        <v>Mianserin</v>
      </c>
      <c r="H45" s="31">
        <f>$H$44</f>
        <v>50</v>
      </c>
      <c r="I45" s="186">
        <v>41537</v>
      </c>
      <c r="J45" s="35" t="s">
        <v>41</v>
      </c>
      <c r="K45" s="189">
        <v>6</v>
      </c>
      <c r="L45">
        <v>0.90169999999999995</v>
      </c>
      <c r="M45">
        <v>0.83040000000000003</v>
      </c>
      <c r="N45" s="103">
        <f t="shared" ref="N45:N50" si="79">((L45-M45)-$N$114)/$K45</f>
        <v>5.8444444444444299E-3</v>
      </c>
      <c r="O45" s="47"/>
      <c r="P45" s="103">
        <f t="shared" ref="P45:P50" si="80">((M45-O45)-$P$114)/$K45</f>
        <v>-1.2161111111111086E-2</v>
      </c>
      <c r="Q45" s="47"/>
      <c r="R45" s="103">
        <f t="shared" ref="R45:R50" si="81">((O45-Q45)-$R$114)/$K45</f>
        <v>0</v>
      </c>
      <c r="S45" s="47"/>
      <c r="T45" s="103">
        <f t="shared" ref="T45:T50" si="82">((Q45-S45)-$T$114)/$K45</f>
        <v>0</v>
      </c>
      <c r="U45" s="47"/>
      <c r="V45" s="103">
        <f t="shared" ref="V45:V50" si="83">((S45-U45)-$V$114)/$K45</f>
        <v>0</v>
      </c>
      <c r="W45" s="46"/>
      <c r="X45" s="103">
        <f t="shared" ref="X45:X50" si="84">((U45-W45)-$X$114)/$K45</f>
        <v>0</v>
      </c>
      <c r="Y45" s="47"/>
      <c r="Z45" s="103">
        <f t="shared" ref="Z45:Z50" si="85">((W45-Y45)-$Z$114)/$K45</f>
        <v>0</v>
      </c>
      <c r="AA45" s="47"/>
      <c r="AB45" s="103">
        <f t="shared" ref="AB45:AB50" si="86">((Y45-AA45)-$AB$114)/$K45</f>
        <v>0</v>
      </c>
      <c r="AC45" s="47"/>
      <c r="AD45" s="103">
        <f t="shared" ref="AD45:AD50" si="87">((AA45-AC45)-$AD$114)/$K45</f>
        <v>0</v>
      </c>
      <c r="AE45" s="47"/>
      <c r="AF45" s="103">
        <f t="shared" ref="AF45:AF50" si="88">((AC45-AE45)-$AF$114)/$K45</f>
        <v>0</v>
      </c>
      <c r="AG45" s="47"/>
      <c r="AH45" s="103">
        <f t="shared" ref="AH45:AH50" si="89">((AE45-AG45)-$AH$114)/$K45</f>
        <v>0</v>
      </c>
      <c r="AI45" s="46"/>
      <c r="AJ45" s="103">
        <f t="shared" ref="AJ45:AJ50" si="90">((AG45-AI45)-$AJ$114)/$K45</f>
        <v>0</v>
      </c>
      <c r="AK45" s="49"/>
      <c r="AL45" s="1"/>
      <c r="AM45" s="1"/>
      <c r="AN45" s="1"/>
      <c r="AO45" s="1"/>
      <c r="AP45" s="1"/>
      <c r="AQ45" s="1"/>
      <c r="AR45" s="1"/>
      <c r="AS45" s="1"/>
      <c r="AT45" s="1"/>
    </row>
    <row r="46" spans="1:46" ht="12" customHeight="1">
      <c r="A46" s="3">
        <f t="shared" si="12"/>
        <v>1</v>
      </c>
      <c r="B46" s="7">
        <v>6</v>
      </c>
      <c r="C46" s="16" t="s">
        <v>107</v>
      </c>
      <c r="D46" s="25">
        <f t="shared" si="13"/>
        <v>92313</v>
      </c>
      <c r="E46" s="16">
        <f t="shared" si="14"/>
        <v>15</v>
      </c>
      <c r="F46" s="27" t="str">
        <f t="shared" ref="F46" si="91">$F$44</f>
        <v>N2</v>
      </c>
      <c r="G46" s="16" t="str">
        <f t="shared" ref="G46:G50" si="92">$G$44</f>
        <v>Mianserin</v>
      </c>
      <c r="H46" s="31">
        <f>$H$44</f>
        <v>50</v>
      </c>
      <c r="I46" s="186">
        <v>41537</v>
      </c>
      <c r="J46" s="36" t="s">
        <v>42</v>
      </c>
      <c r="K46" s="189">
        <v>5</v>
      </c>
      <c r="L46">
        <v>0.87719999999999998</v>
      </c>
      <c r="M46">
        <v>0.80169999999999997</v>
      </c>
      <c r="N46" s="103">
        <f t="shared" si="79"/>
        <v>7.8533333333333337E-3</v>
      </c>
      <c r="O46" s="47"/>
      <c r="P46" s="103">
        <f t="shared" si="80"/>
        <v>-2.0333333333333314E-2</v>
      </c>
      <c r="Q46" s="47"/>
      <c r="R46" s="103">
        <f t="shared" si="81"/>
        <v>0</v>
      </c>
      <c r="S46" s="47"/>
      <c r="T46" s="103">
        <f t="shared" si="82"/>
        <v>0</v>
      </c>
      <c r="U46" s="47"/>
      <c r="V46" s="103">
        <f t="shared" si="83"/>
        <v>0</v>
      </c>
      <c r="W46" s="46"/>
      <c r="X46" s="103">
        <f t="shared" si="84"/>
        <v>0</v>
      </c>
      <c r="Y46" s="47"/>
      <c r="Z46" s="103">
        <f t="shared" si="85"/>
        <v>0</v>
      </c>
      <c r="AA46" s="47"/>
      <c r="AB46" s="103">
        <f t="shared" si="86"/>
        <v>0</v>
      </c>
      <c r="AC46" s="47"/>
      <c r="AD46" s="103">
        <f t="shared" si="87"/>
        <v>0</v>
      </c>
      <c r="AE46" s="47"/>
      <c r="AF46" s="103">
        <f t="shared" si="88"/>
        <v>0</v>
      </c>
      <c r="AG46" s="47"/>
      <c r="AH46" s="103">
        <f t="shared" si="89"/>
        <v>0</v>
      </c>
      <c r="AI46" s="46"/>
      <c r="AJ46" s="103">
        <f t="shared" si="90"/>
        <v>0</v>
      </c>
      <c r="AK46" s="49"/>
      <c r="AL46" s="1"/>
      <c r="AM46" s="1"/>
      <c r="AN46" s="1"/>
      <c r="AO46" s="1"/>
      <c r="AP46" s="1"/>
      <c r="AQ46" s="1"/>
      <c r="AR46" s="1"/>
      <c r="AS46" s="1"/>
      <c r="AT46" s="1"/>
    </row>
    <row r="47" spans="1:46" ht="12" customHeight="1">
      <c r="A47" s="3">
        <f t="shared" si="12"/>
        <v>1</v>
      </c>
      <c r="B47" s="7">
        <v>6</v>
      </c>
      <c r="C47" s="16" t="s">
        <v>117</v>
      </c>
      <c r="D47" s="25">
        <f t="shared" si="13"/>
        <v>92313</v>
      </c>
      <c r="E47" s="16">
        <f t="shared" si="14"/>
        <v>15</v>
      </c>
      <c r="F47" s="27" t="str">
        <f>$F$44</f>
        <v>N2</v>
      </c>
      <c r="G47" s="16" t="str">
        <f t="shared" si="92"/>
        <v>Mianserin</v>
      </c>
      <c r="H47" s="31">
        <f t="shared" ref="H47:H50" si="93">$H$44</f>
        <v>50</v>
      </c>
      <c r="I47" s="186">
        <v>41537</v>
      </c>
      <c r="J47" s="37" t="s">
        <v>43</v>
      </c>
      <c r="K47" s="189">
        <v>8</v>
      </c>
      <c r="L47">
        <v>0.90949999999999998</v>
      </c>
      <c r="M47">
        <v>0.81240000000000001</v>
      </c>
      <c r="N47" s="103">
        <f t="shared" si="79"/>
        <v>7.6083333333333281E-3</v>
      </c>
      <c r="O47" s="47"/>
      <c r="P47" s="103">
        <f t="shared" si="80"/>
        <v>-1.1370833333333316E-2</v>
      </c>
      <c r="Q47" s="47"/>
      <c r="R47" s="103">
        <f t="shared" si="81"/>
        <v>0</v>
      </c>
      <c r="S47" s="47"/>
      <c r="T47" s="103">
        <f t="shared" si="82"/>
        <v>0</v>
      </c>
      <c r="U47" s="47"/>
      <c r="V47" s="103">
        <f t="shared" si="83"/>
        <v>0</v>
      </c>
      <c r="W47" s="46"/>
      <c r="X47" s="103">
        <f t="shared" si="84"/>
        <v>0</v>
      </c>
      <c r="Y47" s="47"/>
      <c r="Z47" s="103">
        <f t="shared" si="85"/>
        <v>0</v>
      </c>
      <c r="AA47" s="47"/>
      <c r="AB47" s="103">
        <f t="shared" si="86"/>
        <v>0</v>
      </c>
      <c r="AC47" s="47"/>
      <c r="AD47" s="103">
        <f t="shared" si="87"/>
        <v>0</v>
      </c>
      <c r="AE47" s="47"/>
      <c r="AF47" s="103">
        <f t="shared" si="88"/>
        <v>0</v>
      </c>
      <c r="AG47" s="47"/>
      <c r="AH47" s="103">
        <f t="shared" si="89"/>
        <v>0</v>
      </c>
      <c r="AI47" s="46"/>
      <c r="AJ47" s="103">
        <f t="shared" si="90"/>
        <v>0</v>
      </c>
      <c r="AK47" s="49"/>
      <c r="AL47" s="1"/>
      <c r="AM47" s="1"/>
      <c r="AN47" s="1"/>
      <c r="AO47" s="1"/>
      <c r="AP47" s="1"/>
      <c r="AQ47" s="1"/>
      <c r="AR47" s="1"/>
      <c r="AS47" s="1"/>
      <c r="AT47" s="1"/>
    </row>
    <row r="48" spans="1:46" ht="12" customHeight="1">
      <c r="A48" s="3">
        <f t="shared" si="12"/>
        <v>1</v>
      </c>
      <c r="B48" s="7">
        <v>6</v>
      </c>
      <c r="C48" s="16" t="s">
        <v>118</v>
      </c>
      <c r="D48" s="25">
        <f t="shared" si="13"/>
        <v>92313</v>
      </c>
      <c r="E48" s="16">
        <f t="shared" si="14"/>
        <v>15</v>
      </c>
      <c r="F48" s="27" t="str">
        <f>$F$44</f>
        <v>N2</v>
      </c>
      <c r="G48" s="16" t="str">
        <f t="shared" si="92"/>
        <v>Mianserin</v>
      </c>
      <c r="H48" s="31">
        <f t="shared" si="93"/>
        <v>50</v>
      </c>
      <c r="I48" s="186">
        <v>41537</v>
      </c>
      <c r="J48" s="36" t="s">
        <v>44</v>
      </c>
      <c r="K48" s="189">
        <v>8</v>
      </c>
      <c r="L48">
        <v>0.90469999999999995</v>
      </c>
      <c r="M48">
        <v>0.81499999999999995</v>
      </c>
      <c r="N48" s="103">
        <f t="shared" si="79"/>
        <v>6.6833333333333328E-3</v>
      </c>
      <c r="O48" s="47"/>
      <c r="P48" s="103">
        <f t="shared" si="80"/>
        <v>-1.1045833333333324E-2</v>
      </c>
      <c r="Q48" s="47"/>
      <c r="R48" s="103">
        <f t="shared" si="81"/>
        <v>0</v>
      </c>
      <c r="S48" s="47"/>
      <c r="T48" s="103">
        <f t="shared" si="82"/>
        <v>0</v>
      </c>
      <c r="U48" s="47"/>
      <c r="V48" s="103">
        <f t="shared" si="83"/>
        <v>0</v>
      </c>
      <c r="W48" s="46"/>
      <c r="X48" s="103">
        <f t="shared" si="84"/>
        <v>0</v>
      </c>
      <c r="Y48" s="47"/>
      <c r="Z48" s="103">
        <f t="shared" si="85"/>
        <v>0</v>
      </c>
      <c r="AA48" s="47"/>
      <c r="AB48" s="103">
        <f t="shared" si="86"/>
        <v>0</v>
      </c>
      <c r="AC48" s="47"/>
      <c r="AD48" s="103">
        <f t="shared" si="87"/>
        <v>0</v>
      </c>
      <c r="AE48" s="47"/>
      <c r="AF48" s="103">
        <f t="shared" si="88"/>
        <v>0</v>
      </c>
      <c r="AG48" s="47"/>
      <c r="AH48" s="103">
        <f t="shared" si="89"/>
        <v>0</v>
      </c>
      <c r="AI48" s="46"/>
      <c r="AJ48" s="103">
        <f t="shared" si="90"/>
        <v>0</v>
      </c>
      <c r="AK48" s="49"/>
      <c r="AL48" s="1"/>
      <c r="AM48" s="1"/>
      <c r="AN48" s="1"/>
      <c r="AO48" s="1"/>
      <c r="AP48" s="1"/>
      <c r="AQ48" s="1"/>
      <c r="AR48" s="1"/>
      <c r="AS48" s="1"/>
      <c r="AT48" s="1"/>
    </row>
    <row r="49" spans="1:46" ht="12" customHeight="1">
      <c r="A49" s="3">
        <f t="shared" si="12"/>
        <v>1</v>
      </c>
      <c r="B49" s="7">
        <v>6</v>
      </c>
      <c r="C49" s="16" t="s">
        <v>119</v>
      </c>
      <c r="D49" s="25">
        <f t="shared" si="13"/>
        <v>92313</v>
      </c>
      <c r="E49" s="16">
        <f t="shared" si="14"/>
        <v>15</v>
      </c>
      <c r="F49" s="27" t="str">
        <f t="shared" ref="F49" si="94">$F$44</f>
        <v>N2</v>
      </c>
      <c r="G49" s="16" t="str">
        <f t="shared" si="92"/>
        <v>Mianserin</v>
      </c>
      <c r="H49" s="31">
        <f t="shared" si="93"/>
        <v>50</v>
      </c>
      <c r="I49" s="186">
        <v>41537</v>
      </c>
      <c r="J49" s="36" t="s">
        <v>45</v>
      </c>
      <c r="K49" s="189">
        <v>7</v>
      </c>
      <c r="L49">
        <v>0.8992</v>
      </c>
      <c r="M49">
        <v>0.81820000000000004</v>
      </c>
      <c r="N49" s="103">
        <f t="shared" si="79"/>
        <v>6.3952380952380884E-3</v>
      </c>
      <c r="O49" s="47"/>
      <c r="P49" s="103">
        <f t="shared" si="80"/>
        <v>-1.2166666666666643E-2</v>
      </c>
      <c r="Q49" s="47"/>
      <c r="R49" s="103">
        <f t="shared" si="81"/>
        <v>0</v>
      </c>
      <c r="S49" s="47"/>
      <c r="T49" s="103">
        <f t="shared" si="82"/>
        <v>0</v>
      </c>
      <c r="U49" s="47"/>
      <c r="V49" s="103">
        <f t="shared" si="83"/>
        <v>0</v>
      </c>
      <c r="W49" s="46"/>
      <c r="X49" s="103">
        <f t="shared" si="84"/>
        <v>0</v>
      </c>
      <c r="Y49" s="47"/>
      <c r="Z49" s="103">
        <f t="shared" si="85"/>
        <v>0</v>
      </c>
      <c r="AA49" s="47"/>
      <c r="AB49" s="103">
        <f t="shared" si="86"/>
        <v>0</v>
      </c>
      <c r="AC49" s="47"/>
      <c r="AD49" s="103">
        <f t="shared" si="87"/>
        <v>0</v>
      </c>
      <c r="AE49" s="47"/>
      <c r="AF49" s="103">
        <f t="shared" si="88"/>
        <v>0</v>
      </c>
      <c r="AG49" s="47"/>
      <c r="AH49" s="103">
        <f t="shared" si="89"/>
        <v>0</v>
      </c>
      <c r="AI49" s="46"/>
      <c r="AJ49" s="103">
        <f t="shared" si="90"/>
        <v>0</v>
      </c>
      <c r="AK49" s="49"/>
      <c r="AL49" s="1"/>
      <c r="AM49" s="1"/>
      <c r="AN49" s="1"/>
      <c r="AO49" s="1"/>
      <c r="AP49" s="1"/>
      <c r="AQ49" s="1"/>
      <c r="AR49" s="1"/>
      <c r="AS49" s="1"/>
      <c r="AT49" s="1"/>
    </row>
    <row r="50" spans="1:46" ht="12" customHeight="1">
      <c r="A50" s="3">
        <f t="shared" si="12"/>
        <v>1</v>
      </c>
      <c r="B50" s="7">
        <v>6</v>
      </c>
      <c r="C50" s="16" t="s">
        <v>120</v>
      </c>
      <c r="D50" s="25">
        <f t="shared" si="13"/>
        <v>92313</v>
      </c>
      <c r="E50" s="16">
        <f t="shared" si="14"/>
        <v>15</v>
      </c>
      <c r="F50" s="27" t="str">
        <f>$F$44</f>
        <v>N2</v>
      </c>
      <c r="G50" s="16" t="str">
        <f t="shared" si="92"/>
        <v>Mianserin</v>
      </c>
      <c r="H50" s="31">
        <f t="shared" si="93"/>
        <v>50</v>
      </c>
      <c r="I50" s="186">
        <v>41537</v>
      </c>
      <c r="J50" s="37" t="s">
        <v>46</v>
      </c>
      <c r="K50" s="189">
        <v>6</v>
      </c>
      <c r="L50">
        <v>0.90969999999999995</v>
      </c>
      <c r="M50">
        <v>0.82779999999999998</v>
      </c>
      <c r="N50" s="103">
        <f t="shared" si="79"/>
        <v>7.6111111111111058E-3</v>
      </c>
      <c r="O50" s="47"/>
      <c r="P50" s="103">
        <f t="shared" si="80"/>
        <v>-1.2594444444444427E-2</v>
      </c>
      <c r="Q50" s="47"/>
      <c r="R50" s="103">
        <f t="shared" si="81"/>
        <v>0</v>
      </c>
      <c r="S50" s="47"/>
      <c r="T50" s="103">
        <f t="shared" si="82"/>
        <v>0</v>
      </c>
      <c r="U50" s="47"/>
      <c r="V50" s="103">
        <f t="shared" si="83"/>
        <v>0</v>
      </c>
      <c r="W50" s="46"/>
      <c r="X50" s="103">
        <f t="shared" si="84"/>
        <v>0</v>
      </c>
      <c r="Y50" s="47"/>
      <c r="Z50" s="103">
        <f t="shared" si="85"/>
        <v>0</v>
      </c>
      <c r="AA50" s="47"/>
      <c r="AB50" s="103">
        <f t="shared" si="86"/>
        <v>0</v>
      </c>
      <c r="AC50" s="47"/>
      <c r="AD50" s="103">
        <f t="shared" si="87"/>
        <v>0</v>
      </c>
      <c r="AE50" s="47"/>
      <c r="AF50" s="103">
        <f t="shared" si="88"/>
        <v>0</v>
      </c>
      <c r="AG50" s="47"/>
      <c r="AH50" s="103">
        <f t="shared" si="89"/>
        <v>0</v>
      </c>
      <c r="AI50" s="46"/>
      <c r="AJ50" s="103">
        <f t="shared" si="90"/>
        <v>0</v>
      </c>
      <c r="AK50" s="49"/>
      <c r="AL50" s="1"/>
      <c r="AM50" s="1"/>
      <c r="AN50" s="1"/>
      <c r="AO50" s="1"/>
      <c r="AP50" s="1"/>
      <c r="AQ50" s="1"/>
      <c r="AR50" s="1"/>
      <c r="AS50" s="1"/>
      <c r="AT50" s="1"/>
    </row>
    <row r="51" spans="1:46" ht="12" customHeight="1" thickBot="1">
      <c r="A51" s="3">
        <f t="shared" si="12"/>
        <v>1</v>
      </c>
      <c r="B51" s="8">
        <v>6</v>
      </c>
      <c r="C51" s="4" t="s">
        <v>121</v>
      </c>
      <c r="D51" s="25">
        <f t="shared" si="13"/>
        <v>92313</v>
      </c>
      <c r="E51" s="16">
        <f t="shared" si="14"/>
        <v>15</v>
      </c>
      <c r="F51" s="42" t="s">
        <v>128</v>
      </c>
      <c r="G51" s="43" t="s">
        <v>163</v>
      </c>
      <c r="H51" s="24">
        <v>50</v>
      </c>
      <c r="I51" s="186">
        <v>41537</v>
      </c>
      <c r="J51" s="38" t="s">
        <v>47</v>
      </c>
      <c r="K51" s="190">
        <v>0</v>
      </c>
      <c r="L51">
        <v>0.93759999999999999</v>
      </c>
      <c r="M51">
        <v>0.90190000000000003</v>
      </c>
      <c r="N51" s="104">
        <f>(L51-M51)</f>
        <v>3.5699999999999954E-2</v>
      </c>
      <c r="O51" s="50"/>
      <c r="P51" s="104">
        <f>(M51-O51)</f>
        <v>0.90190000000000003</v>
      </c>
      <c r="Q51" s="51"/>
      <c r="R51" s="104">
        <f>(O51-Q51)</f>
        <v>0</v>
      </c>
      <c r="S51" s="51"/>
      <c r="T51" s="104">
        <f>(Q51-S51)</f>
        <v>0</v>
      </c>
      <c r="U51" s="51"/>
      <c r="V51" s="104">
        <f>(S51-U51)</f>
        <v>0</v>
      </c>
      <c r="W51" s="51"/>
      <c r="X51" s="104">
        <f>(U51-W51)</f>
        <v>0</v>
      </c>
      <c r="Y51" s="51"/>
      <c r="Z51" s="104">
        <f>(W51-Y51)</f>
        <v>0</v>
      </c>
      <c r="AA51" s="51"/>
      <c r="AB51" s="104">
        <f>(Y51-AA51)</f>
        <v>0</v>
      </c>
      <c r="AC51" s="51"/>
      <c r="AD51" s="104">
        <f>(AA51-AC51)</f>
        <v>0</v>
      </c>
      <c r="AE51" s="51"/>
      <c r="AF51" s="104">
        <f>(AC51-AE51)</f>
        <v>0</v>
      </c>
      <c r="AG51" s="51"/>
      <c r="AH51" s="104">
        <f>(AE51-AG51)</f>
        <v>0</v>
      </c>
      <c r="AI51" s="51"/>
      <c r="AJ51" s="104">
        <f>(AG51-AI51)</f>
        <v>0</v>
      </c>
      <c r="AK51" s="51"/>
      <c r="AL51" s="1"/>
      <c r="AM51" s="1"/>
      <c r="AN51" s="1"/>
      <c r="AO51" s="1"/>
      <c r="AP51" s="1"/>
      <c r="AQ51" s="1"/>
      <c r="AR51" s="1"/>
      <c r="AS51" s="1"/>
      <c r="AT51" s="1"/>
    </row>
    <row r="52" spans="1:46" ht="12" customHeight="1">
      <c r="A52" s="3">
        <f t="shared" si="12"/>
        <v>1</v>
      </c>
      <c r="B52" s="6">
        <v>7</v>
      </c>
      <c r="C52" s="3" t="s">
        <v>105</v>
      </c>
      <c r="D52" s="25">
        <f t="shared" si="13"/>
        <v>92313</v>
      </c>
      <c r="E52" s="16">
        <f t="shared" si="14"/>
        <v>15</v>
      </c>
      <c r="F52" s="28" t="s">
        <v>109</v>
      </c>
      <c r="G52" s="16" t="s">
        <v>172</v>
      </c>
      <c r="H52" s="29">
        <v>0</v>
      </c>
      <c r="I52" s="186">
        <v>41537</v>
      </c>
      <c r="J52" s="39" t="s">
        <v>48</v>
      </c>
      <c r="K52" s="191">
        <v>4</v>
      </c>
      <c r="L52">
        <v>0.89680000000000004</v>
      </c>
      <c r="M52">
        <v>0.85650000000000004</v>
      </c>
      <c r="N52" s="103">
        <f>((L52-M52)-$N$115)/$K52</f>
        <v>3.1333333333333395E-3</v>
      </c>
      <c r="O52" s="47"/>
      <c r="P52" s="103">
        <f>((M52-O52)-$P$115)/$K52</f>
        <v>-1.1733333333333346E-2</v>
      </c>
      <c r="Q52" s="47"/>
      <c r="R52" s="103">
        <f>((O52-Q52)-$R$115)/$K52</f>
        <v>0</v>
      </c>
      <c r="S52" s="47"/>
      <c r="T52" s="103">
        <f>((Q52-S52)-$T$115)/$K52</f>
        <v>0</v>
      </c>
      <c r="U52" s="47"/>
      <c r="V52" s="103">
        <f>((S52-U52)-$V$115)/$K52</f>
        <v>0</v>
      </c>
      <c r="W52" s="46"/>
      <c r="X52" s="103">
        <f>((U52-W52)-$X$115)/$K52</f>
        <v>0</v>
      </c>
      <c r="Y52" s="47"/>
      <c r="Z52" s="103">
        <f>((W52-Y52)-$Z$115)/$K52</f>
        <v>0</v>
      </c>
      <c r="AA52" s="47"/>
      <c r="AB52" s="103">
        <f>((Y52-AA52)-$AB$115)/$K52</f>
        <v>0</v>
      </c>
      <c r="AC52" s="47"/>
      <c r="AD52" s="103">
        <f>((AA52-AC52)-$AD$115)/$K52</f>
        <v>0</v>
      </c>
      <c r="AE52" s="47"/>
      <c r="AF52" s="103">
        <f>((AC52-AE52)-$AF$115)/$K52</f>
        <v>0</v>
      </c>
      <c r="AG52" s="47"/>
      <c r="AH52" s="103">
        <f>((AE52-AG52)-$AH$115)/$K52</f>
        <v>0</v>
      </c>
      <c r="AI52" s="46"/>
      <c r="AJ52" s="103">
        <f>((AG52-AI52)-$AJ$115)/$K52</f>
        <v>0</v>
      </c>
      <c r="AK52" s="47"/>
      <c r="AL52" s="1"/>
      <c r="AM52" s="1"/>
      <c r="AN52" s="1"/>
      <c r="AO52" s="1"/>
      <c r="AP52" s="1"/>
      <c r="AQ52" s="1"/>
      <c r="AR52" s="1"/>
      <c r="AS52" s="1"/>
      <c r="AT52" s="1"/>
    </row>
    <row r="53" spans="1:46" ht="12" customHeight="1">
      <c r="A53" s="3">
        <f t="shared" si="12"/>
        <v>1</v>
      </c>
      <c r="B53" s="7">
        <v>7</v>
      </c>
      <c r="C53" s="16" t="s">
        <v>106</v>
      </c>
      <c r="D53" s="25">
        <f t="shared" si="13"/>
        <v>92313</v>
      </c>
      <c r="E53" s="16">
        <f t="shared" si="14"/>
        <v>15</v>
      </c>
      <c r="F53" s="27" t="str">
        <f>$F$52</f>
        <v>RB660</v>
      </c>
      <c r="G53" s="16" t="str">
        <f>$G$52</f>
        <v>water</v>
      </c>
      <c r="H53" s="30">
        <f>$H$52</f>
        <v>0</v>
      </c>
      <c r="I53" s="186">
        <v>41537</v>
      </c>
      <c r="J53" s="35" t="s">
        <v>49</v>
      </c>
      <c r="K53" s="191">
        <v>6</v>
      </c>
      <c r="L53">
        <v>0.93200000000000005</v>
      </c>
      <c r="M53">
        <v>0.88970000000000005</v>
      </c>
      <c r="N53" s="103">
        <f t="shared" ref="N53:N59" si="95">((L53-M53)-$N$115)/$K53</f>
        <v>2.4222222222222266E-3</v>
      </c>
      <c r="O53" s="47"/>
      <c r="P53" s="103">
        <f t="shared" ref="P53:P58" si="96">((M53-O53)-$P$115)/$K53</f>
        <v>-2.2888888888888959E-3</v>
      </c>
      <c r="Q53" s="47"/>
      <c r="R53" s="103">
        <f t="shared" ref="R53:R58" si="97">((O53-Q53)-$R$115)/$K53</f>
        <v>0</v>
      </c>
      <c r="S53" s="47"/>
      <c r="T53" s="103">
        <f t="shared" ref="T53:T58" si="98">((Q53-S53)-$T$115)/$K53</f>
        <v>0</v>
      </c>
      <c r="U53" s="47"/>
      <c r="V53" s="103">
        <f t="shared" ref="V53:V58" si="99">((S53-U53)-$V$115)/$K53</f>
        <v>0</v>
      </c>
      <c r="W53" s="46"/>
      <c r="X53" s="103">
        <f t="shared" ref="X53:X58" si="100">((U53-W53)-$X$115)/$K53</f>
        <v>0</v>
      </c>
      <c r="Y53" s="47"/>
      <c r="Z53" s="103">
        <f t="shared" ref="Z53:Z58" si="101">((W53-Y53)-$Z$115)/$K53</f>
        <v>0</v>
      </c>
      <c r="AA53" s="47"/>
      <c r="AB53" s="103">
        <f t="shared" ref="AB53:AB58" si="102">((Y53-AA53)-$AB$115)/$K53</f>
        <v>0</v>
      </c>
      <c r="AC53" s="47"/>
      <c r="AD53" s="103">
        <f t="shared" ref="AD53:AD58" si="103">((AA53-AC53)-$AD$115)/$K53</f>
        <v>0</v>
      </c>
      <c r="AE53" s="47"/>
      <c r="AF53" s="103">
        <f t="shared" ref="AF53:AF58" si="104">((AC53-AE53)-$AF$115)/$K53</f>
        <v>0</v>
      </c>
      <c r="AG53" s="47"/>
      <c r="AH53" s="103">
        <f t="shared" ref="AH53:AH58" si="105">((AE53-AG53)-$AH$115)/$K53</f>
        <v>0</v>
      </c>
      <c r="AI53" s="46"/>
      <c r="AJ53" s="103">
        <f t="shared" ref="AJ53:AJ58" si="106">((AG53-AI53)-$AJ$115)/$K53</f>
        <v>0</v>
      </c>
      <c r="AK53" s="49"/>
      <c r="AL53" s="1"/>
      <c r="AM53" s="1"/>
      <c r="AN53" s="1"/>
      <c r="AO53" s="1"/>
      <c r="AP53" s="1"/>
      <c r="AQ53" s="1"/>
      <c r="AR53" s="1"/>
      <c r="AS53" s="1"/>
      <c r="AT53" s="1"/>
    </row>
    <row r="54" spans="1:46" ht="12" customHeight="1">
      <c r="A54" s="3">
        <f t="shared" si="12"/>
        <v>1</v>
      </c>
      <c r="B54" s="7">
        <v>7</v>
      </c>
      <c r="C54" s="16" t="s">
        <v>107</v>
      </c>
      <c r="D54" s="25">
        <f t="shared" si="13"/>
        <v>92313</v>
      </c>
      <c r="E54" s="16">
        <f t="shared" si="14"/>
        <v>15</v>
      </c>
      <c r="F54" s="27" t="str">
        <f t="shared" ref="F54:F59" si="107">$F$52</f>
        <v>RB660</v>
      </c>
      <c r="G54" s="16" t="str">
        <f t="shared" ref="G54:G59" si="108">$G$52</f>
        <v>water</v>
      </c>
      <c r="H54" s="30">
        <f t="shared" ref="H54:H58" si="109">$H$52</f>
        <v>0</v>
      </c>
      <c r="I54" s="186">
        <v>41537</v>
      </c>
      <c r="J54" s="36" t="s">
        <v>50</v>
      </c>
      <c r="K54" s="191">
        <v>4</v>
      </c>
      <c r="L54">
        <v>0.89790000000000003</v>
      </c>
      <c r="M54">
        <v>0.86309999999999998</v>
      </c>
      <c r="N54" s="103">
        <f t="shared" si="95"/>
        <v>1.7583333333333522E-3</v>
      </c>
      <c r="O54" s="47"/>
      <c r="P54" s="103">
        <f t="shared" si="96"/>
        <v>-1.0083333333333361E-2</v>
      </c>
      <c r="Q54" s="47"/>
      <c r="R54" s="103">
        <f t="shared" si="97"/>
        <v>0</v>
      </c>
      <c r="S54" s="47"/>
      <c r="T54" s="103">
        <f t="shared" si="98"/>
        <v>0</v>
      </c>
      <c r="U54" s="47"/>
      <c r="V54" s="103">
        <f t="shared" si="99"/>
        <v>0</v>
      </c>
      <c r="W54" s="46"/>
      <c r="X54" s="103">
        <f t="shared" si="100"/>
        <v>0</v>
      </c>
      <c r="Y54" s="47"/>
      <c r="Z54" s="103">
        <f t="shared" si="101"/>
        <v>0</v>
      </c>
      <c r="AA54" s="47"/>
      <c r="AB54" s="103">
        <f t="shared" si="102"/>
        <v>0</v>
      </c>
      <c r="AC54" s="47"/>
      <c r="AD54" s="103">
        <f t="shared" si="103"/>
        <v>0</v>
      </c>
      <c r="AE54" s="47"/>
      <c r="AF54" s="103">
        <f t="shared" si="104"/>
        <v>0</v>
      </c>
      <c r="AG54" s="47"/>
      <c r="AH54" s="103">
        <f t="shared" si="105"/>
        <v>0</v>
      </c>
      <c r="AI54" s="46"/>
      <c r="AJ54" s="103">
        <f t="shared" si="106"/>
        <v>0</v>
      </c>
      <c r="AK54" s="49"/>
      <c r="AL54" s="1"/>
      <c r="AM54" s="1"/>
      <c r="AN54" s="1"/>
      <c r="AO54" s="1"/>
      <c r="AP54" s="1"/>
      <c r="AQ54" s="1"/>
      <c r="AR54" s="1"/>
      <c r="AS54" s="1"/>
      <c r="AT54" s="1"/>
    </row>
    <row r="55" spans="1:46" ht="12" customHeight="1">
      <c r="A55" s="3">
        <f t="shared" si="12"/>
        <v>1</v>
      </c>
      <c r="B55" s="7">
        <v>7</v>
      </c>
      <c r="C55" s="16" t="s">
        <v>117</v>
      </c>
      <c r="D55" s="25">
        <f t="shared" si="13"/>
        <v>92313</v>
      </c>
      <c r="E55" s="16">
        <f t="shared" si="14"/>
        <v>15</v>
      </c>
      <c r="F55" s="27" t="str">
        <f t="shared" si="107"/>
        <v>RB660</v>
      </c>
      <c r="G55" s="16" t="str">
        <f t="shared" si="108"/>
        <v>water</v>
      </c>
      <c r="H55" s="30">
        <f>$H$52</f>
        <v>0</v>
      </c>
      <c r="I55" s="186">
        <v>41537</v>
      </c>
      <c r="J55" s="37" t="s">
        <v>51</v>
      </c>
      <c r="K55" s="191">
        <v>6</v>
      </c>
      <c r="L55">
        <v>0.93200000000000005</v>
      </c>
      <c r="M55">
        <v>0.88660000000000005</v>
      </c>
      <c r="N55" s="103">
        <f t="shared" si="95"/>
        <v>2.9388888888888919E-3</v>
      </c>
      <c r="O55" s="47"/>
      <c r="P55" s="103">
        <f t="shared" si="96"/>
        <v>-2.8055555555555611E-3</v>
      </c>
      <c r="Q55" s="47"/>
      <c r="R55" s="103">
        <f t="shared" si="97"/>
        <v>0</v>
      </c>
      <c r="S55" s="47"/>
      <c r="T55" s="103">
        <f t="shared" si="98"/>
        <v>0</v>
      </c>
      <c r="U55" s="47"/>
      <c r="V55" s="103">
        <f t="shared" si="99"/>
        <v>0</v>
      </c>
      <c r="W55" s="46"/>
      <c r="X55" s="103">
        <f t="shared" si="100"/>
        <v>0</v>
      </c>
      <c r="Y55" s="47"/>
      <c r="Z55" s="103">
        <f t="shared" si="101"/>
        <v>0</v>
      </c>
      <c r="AA55" s="47"/>
      <c r="AB55" s="103">
        <f t="shared" si="102"/>
        <v>0</v>
      </c>
      <c r="AC55" s="47"/>
      <c r="AD55" s="103">
        <f t="shared" si="103"/>
        <v>0</v>
      </c>
      <c r="AE55" s="47"/>
      <c r="AF55" s="103">
        <f t="shared" si="104"/>
        <v>0</v>
      </c>
      <c r="AG55" s="47"/>
      <c r="AH55" s="103">
        <f t="shared" si="105"/>
        <v>0</v>
      </c>
      <c r="AI55" s="46"/>
      <c r="AJ55" s="103">
        <f t="shared" si="106"/>
        <v>0</v>
      </c>
      <c r="AK55" s="49"/>
      <c r="AL55" s="1"/>
      <c r="AM55" s="1"/>
      <c r="AN55" s="1"/>
      <c r="AO55" s="1"/>
      <c r="AP55" s="1"/>
      <c r="AQ55" s="1"/>
      <c r="AR55" s="1"/>
      <c r="AS55" s="1"/>
      <c r="AT55" s="1"/>
    </row>
    <row r="56" spans="1:46" ht="12" customHeight="1">
      <c r="A56" s="3">
        <f t="shared" si="12"/>
        <v>1</v>
      </c>
      <c r="B56" s="7">
        <v>7</v>
      </c>
      <c r="C56" s="16" t="s">
        <v>118</v>
      </c>
      <c r="D56" s="25">
        <f t="shared" si="13"/>
        <v>92313</v>
      </c>
      <c r="E56" s="16">
        <f t="shared" si="14"/>
        <v>15</v>
      </c>
      <c r="F56" s="27" t="str">
        <f>$F$52</f>
        <v>RB660</v>
      </c>
      <c r="G56" s="16" t="str">
        <f>$G$52</f>
        <v>water</v>
      </c>
      <c r="H56" s="30">
        <f t="shared" si="109"/>
        <v>0</v>
      </c>
      <c r="I56" s="186">
        <v>41537</v>
      </c>
      <c r="J56" s="36" t="s">
        <v>52</v>
      </c>
      <c r="K56" s="191">
        <v>1</v>
      </c>
      <c r="L56">
        <v>0.92720000000000002</v>
      </c>
      <c r="M56">
        <v>0.89990000000000003</v>
      </c>
      <c r="N56" s="103">
        <f t="shared" si="95"/>
        <v>-4.6666666666665343E-4</v>
      </c>
      <c r="O56" s="47"/>
      <c r="P56" s="103">
        <f t="shared" si="96"/>
        <v>-3.5333333333333883E-3</v>
      </c>
      <c r="Q56" s="47"/>
      <c r="R56" s="103">
        <f>((O56-Q56)-$R$115)/$K56</f>
        <v>0</v>
      </c>
      <c r="S56" s="47"/>
      <c r="T56" s="103">
        <f t="shared" si="98"/>
        <v>0</v>
      </c>
      <c r="U56" s="47"/>
      <c r="V56" s="103">
        <f t="shared" si="99"/>
        <v>0</v>
      </c>
      <c r="W56" s="46"/>
      <c r="X56" s="103">
        <f t="shared" si="100"/>
        <v>0</v>
      </c>
      <c r="Y56" s="47"/>
      <c r="Z56" s="103">
        <f t="shared" si="101"/>
        <v>0</v>
      </c>
      <c r="AA56" s="47"/>
      <c r="AB56" s="103">
        <f t="shared" si="102"/>
        <v>0</v>
      </c>
      <c r="AC56" s="47"/>
      <c r="AD56" s="103">
        <f t="shared" si="103"/>
        <v>0</v>
      </c>
      <c r="AE56" s="47"/>
      <c r="AF56" s="103">
        <f t="shared" si="104"/>
        <v>0</v>
      </c>
      <c r="AG56" s="47"/>
      <c r="AH56" s="103">
        <f t="shared" si="105"/>
        <v>0</v>
      </c>
      <c r="AI56" s="46"/>
      <c r="AJ56" s="103">
        <f t="shared" si="106"/>
        <v>0</v>
      </c>
      <c r="AK56" s="49"/>
      <c r="AL56" s="1"/>
      <c r="AM56" s="1"/>
      <c r="AN56" s="1"/>
      <c r="AO56" s="1"/>
      <c r="AP56" s="1"/>
      <c r="AQ56" s="1"/>
      <c r="AR56" s="1"/>
      <c r="AS56" s="1"/>
      <c r="AT56" s="1"/>
    </row>
    <row r="57" spans="1:46" ht="12" customHeight="1">
      <c r="A57" s="3">
        <f t="shared" si="12"/>
        <v>1</v>
      </c>
      <c r="B57" s="7">
        <v>7</v>
      </c>
      <c r="C57" s="16" t="s">
        <v>119</v>
      </c>
      <c r="D57" s="25">
        <f t="shared" si="13"/>
        <v>92313</v>
      </c>
      <c r="E57" s="16">
        <f t="shared" si="14"/>
        <v>15</v>
      </c>
      <c r="F57" s="27" t="str">
        <f t="shared" si="107"/>
        <v>RB660</v>
      </c>
      <c r="G57" s="16" t="str">
        <f t="shared" si="108"/>
        <v>water</v>
      </c>
      <c r="H57" s="30">
        <f t="shared" si="109"/>
        <v>0</v>
      </c>
      <c r="I57" s="186">
        <v>41537</v>
      </c>
      <c r="J57" s="36" t="s">
        <v>53</v>
      </c>
      <c r="K57" s="191">
        <v>3</v>
      </c>
      <c r="L57">
        <v>0.92610000000000003</v>
      </c>
      <c r="M57">
        <v>0.89280000000000004</v>
      </c>
      <c r="N57" s="103">
        <f t="shared" si="95"/>
        <v>1.8444444444444506E-3</v>
      </c>
      <c r="O57" s="47"/>
      <c r="P57" s="103">
        <f t="shared" si="96"/>
        <v>-3.5444444444444612E-3</v>
      </c>
      <c r="Q57" s="47"/>
      <c r="R57" s="103">
        <f t="shared" si="97"/>
        <v>0</v>
      </c>
      <c r="S57" s="47"/>
      <c r="T57" s="103">
        <f t="shared" si="98"/>
        <v>0</v>
      </c>
      <c r="U57" s="47"/>
      <c r="V57" s="103">
        <f t="shared" si="99"/>
        <v>0</v>
      </c>
      <c r="W57" s="46"/>
      <c r="X57" s="103">
        <f t="shared" si="100"/>
        <v>0</v>
      </c>
      <c r="Y57" s="47"/>
      <c r="Z57" s="103">
        <f t="shared" si="101"/>
        <v>0</v>
      </c>
      <c r="AA57" s="47"/>
      <c r="AB57" s="103">
        <f t="shared" si="102"/>
        <v>0</v>
      </c>
      <c r="AC57" s="47"/>
      <c r="AD57" s="103">
        <f t="shared" si="103"/>
        <v>0</v>
      </c>
      <c r="AE57" s="47"/>
      <c r="AF57" s="103">
        <f t="shared" si="104"/>
        <v>0</v>
      </c>
      <c r="AG57" s="47"/>
      <c r="AH57" s="103">
        <f t="shared" si="105"/>
        <v>0</v>
      </c>
      <c r="AI57" s="46"/>
      <c r="AJ57" s="103">
        <f t="shared" si="106"/>
        <v>0</v>
      </c>
      <c r="AK57" s="49"/>
      <c r="AL57" s="1"/>
      <c r="AM57" s="1"/>
      <c r="AN57" s="1"/>
      <c r="AO57" s="1"/>
      <c r="AP57" s="1"/>
      <c r="AQ57" s="1"/>
      <c r="AR57" s="1"/>
      <c r="AS57" s="1"/>
      <c r="AT57" s="1"/>
    </row>
    <row r="58" spans="1:46" ht="12" customHeight="1">
      <c r="A58" s="3">
        <f t="shared" si="12"/>
        <v>1</v>
      </c>
      <c r="B58" s="7">
        <v>7</v>
      </c>
      <c r="C58" s="16" t="s">
        <v>120</v>
      </c>
      <c r="D58" s="25">
        <f t="shared" si="13"/>
        <v>92313</v>
      </c>
      <c r="E58" s="16">
        <f t="shared" si="14"/>
        <v>15</v>
      </c>
      <c r="F58" s="27" t="str">
        <f t="shared" si="107"/>
        <v>RB660</v>
      </c>
      <c r="G58" s="16" t="str">
        <f t="shared" si="108"/>
        <v>water</v>
      </c>
      <c r="H58" s="30">
        <f t="shared" si="109"/>
        <v>0</v>
      </c>
      <c r="I58" s="186">
        <v>41537</v>
      </c>
      <c r="J58" s="37" t="s">
        <v>54</v>
      </c>
      <c r="K58" s="191">
        <v>2</v>
      </c>
      <c r="L58">
        <v>0.92630000000000001</v>
      </c>
      <c r="M58">
        <v>0.89459999999999995</v>
      </c>
      <c r="N58" s="103">
        <f t="shared" si="95"/>
        <v>1.9666666666667085E-3</v>
      </c>
      <c r="O58" s="47"/>
      <c r="P58" s="103">
        <f t="shared" si="96"/>
        <v>-4.4166666666667354E-3</v>
      </c>
      <c r="Q58" s="47"/>
      <c r="R58" s="103">
        <f t="shared" si="97"/>
        <v>0</v>
      </c>
      <c r="S58" s="47"/>
      <c r="T58" s="103">
        <f t="shared" si="98"/>
        <v>0</v>
      </c>
      <c r="U58" s="47"/>
      <c r="V58" s="103">
        <f t="shared" si="99"/>
        <v>0</v>
      </c>
      <c r="W58" s="46"/>
      <c r="X58" s="103">
        <f t="shared" si="100"/>
        <v>0</v>
      </c>
      <c r="Y58" s="47"/>
      <c r="Z58" s="103">
        <f t="shared" si="101"/>
        <v>0</v>
      </c>
      <c r="AA58" s="47"/>
      <c r="AB58" s="103">
        <f t="shared" si="102"/>
        <v>0</v>
      </c>
      <c r="AC58" s="47"/>
      <c r="AD58" s="103">
        <f t="shared" si="103"/>
        <v>0</v>
      </c>
      <c r="AE58" s="47"/>
      <c r="AF58" s="103">
        <f t="shared" si="104"/>
        <v>0</v>
      </c>
      <c r="AG58" s="47"/>
      <c r="AH58" s="103">
        <f t="shared" si="105"/>
        <v>0</v>
      </c>
      <c r="AI58" s="46"/>
      <c r="AJ58" s="103">
        <f t="shared" si="106"/>
        <v>0</v>
      </c>
      <c r="AK58" s="49"/>
      <c r="AL58" s="1"/>
      <c r="AM58" s="1"/>
      <c r="AN58" s="1"/>
      <c r="AO58" s="1"/>
      <c r="AP58" s="1"/>
      <c r="AQ58" s="1"/>
      <c r="AR58" s="1"/>
      <c r="AS58" s="1"/>
      <c r="AT58" s="1"/>
    </row>
    <row r="59" spans="1:46" ht="12" customHeight="1" thickBot="1">
      <c r="A59" s="3">
        <f t="shared" si="12"/>
        <v>1</v>
      </c>
      <c r="B59" s="8">
        <v>7</v>
      </c>
      <c r="C59" s="4" t="s">
        <v>121</v>
      </c>
      <c r="D59" s="25">
        <f t="shared" si="13"/>
        <v>92313</v>
      </c>
      <c r="E59" s="16">
        <f t="shared" si="14"/>
        <v>15</v>
      </c>
      <c r="F59" s="27" t="str">
        <f t="shared" si="107"/>
        <v>RB660</v>
      </c>
      <c r="G59" s="16" t="str">
        <f t="shared" si="108"/>
        <v>water</v>
      </c>
      <c r="H59" s="24">
        <v>0</v>
      </c>
      <c r="I59" s="186">
        <v>41537</v>
      </c>
      <c r="J59" s="38" t="s">
        <v>55</v>
      </c>
      <c r="K59" s="192">
        <v>4</v>
      </c>
      <c r="L59">
        <v>0.95420000000000005</v>
      </c>
      <c r="M59">
        <v>0.91559999999999997</v>
      </c>
      <c r="N59" s="103">
        <f t="shared" si="95"/>
        <v>2.7083333333333586E-3</v>
      </c>
      <c r="O59" s="50"/>
      <c r="P59" s="104">
        <f>(M59-O59)</f>
        <v>0.91559999999999997</v>
      </c>
      <c r="Q59" s="51"/>
      <c r="R59" s="104">
        <f>(O59-Q59)</f>
        <v>0</v>
      </c>
      <c r="S59" s="51"/>
      <c r="T59" s="104">
        <f>(Q59-S59)</f>
        <v>0</v>
      </c>
      <c r="U59" s="51"/>
      <c r="V59" s="104">
        <f>(S59-U59)</f>
        <v>0</v>
      </c>
      <c r="W59" s="51"/>
      <c r="X59" s="104">
        <f>(U59-W59)</f>
        <v>0</v>
      </c>
      <c r="Y59" s="51"/>
      <c r="Z59" s="104">
        <f>(W59-Y59)</f>
        <v>0</v>
      </c>
      <c r="AA59" s="51"/>
      <c r="AB59" s="104">
        <f>(Y59-AA59)</f>
        <v>0</v>
      </c>
      <c r="AC59" s="51"/>
      <c r="AD59" s="104">
        <f>(AA59-AC59)</f>
        <v>0</v>
      </c>
      <c r="AE59" s="51"/>
      <c r="AF59" s="104">
        <f>(AC59-AE59)</f>
        <v>0</v>
      </c>
      <c r="AG59" s="51"/>
      <c r="AH59" s="104">
        <f>(AE59-AG59)</f>
        <v>0</v>
      </c>
      <c r="AI59" s="51"/>
      <c r="AJ59" s="104">
        <f>(AG59-AI59)</f>
        <v>0</v>
      </c>
      <c r="AK59" s="51"/>
      <c r="AL59" s="1"/>
      <c r="AM59" s="1"/>
      <c r="AN59" s="1"/>
      <c r="AO59" s="1"/>
      <c r="AP59" s="1"/>
      <c r="AQ59" s="1"/>
      <c r="AR59" s="1"/>
      <c r="AS59" s="1"/>
      <c r="AT59" s="1"/>
    </row>
    <row r="60" spans="1:46" ht="12" customHeight="1">
      <c r="A60" s="3">
        <f t="shared" si="12"/>
        <v>1</v>
      </c>
      <c r="B60" s="6">
        <v>8</v>
      </c>
      <c r="C60" s="3" t="s">
        <v>105</v>
      </c>
      <c r="D60" s="25">
        <f t="shared" si="13"/>
        <v>92313</v>
      </c>
      <c r="E60" s="16">
        <f t="shared" si="14"/>
        <v>15</v>
      </c>
      <c r="F60" s="28" t="s">
        <v>110</v>
      </c>
      <c r="G60" s="16" t="s">
        <v>111</v>
      </c>
      <c r="H60" s="29">
        <v>0</v>
      </c>
      <c r="I60" s="186">
        <v>41537</v>
      </c>
      <c r="J60" s="39" t="s">
        <v>57</v>
      </c>
      <c r="K60" s="191">
        <v>5</v>
      </c>
      <c r="L60">
        <v>0.93459999999999999</v>
      </c>
      <c r="M60">
        <v>0.8891</v>
      </c>
      <c r="N60" s="103">
        <f>((L60-M60)-$N$115)/$K60</f>
        <v>3.546666666666668E-3</v>
      </c>
      <c r="O60" s="47"/>
      <c r="P60" s="103">
        <f>((M60-O60)-$P$115)/$K60</f>
        <v>-2.866666666666684E-3</v>
      </c>
      <c r="Q60" s="47"/>
      <c r="R60" s="103">
        <f>((O60-Q60)-$R$115)/$K60</f>
        <v>0</v>
      </c>
      <c r="S60" s="47"/>
      <c r="T60" s="103">
        <f>((Q60-S60)-$T$115)/$K60</f>
        <v>0</v>
      </c>
      <c r="U60" s="47"/>
      <c r="V60" s="103">
        <f>((S60-U60)-$V$115)/$K60</f>
        <v>0</v>
      </c>
      <c r="W60" s="46"/>
      <c r="X60" s="103">
        <f>((U60-W60)-$X$115)/$K60</f>
        <v>0</v>
      </c>
      <c r="Y60" s="47"/>
      <c r="Z60" s="103">
        <f>((W60-Y60)-$Z$115)/$K60</f>
        <v>0</v>
      </c>
      <c r="AA60" s="47"/>
      <c r="AB60" s="103">
        <f>((Y60-AA60)-$AB$115)/$K60</f>
        <v>0</v>
      </c>
      <c r="AC60" s="47"/>
      <c r="AD60" s="103">
        <f>((AA60-AC60)-$AD$115)/$K60</f>
        <v>0</v>
      </c>
      <c r="AE60" s="47"/>
      <c r="AF60" s="103">
        <f>((AC60-AE60)-$AF$115)/$K60</f>
        <v>0</v>
      </c>
      <c r="AG60" s="47"/>
      <c r="AH60" s="103">
        <f>((AE60-AG60)-$AH$115)/$K60</f>
        <v>0</v>
      </c>
      <c r="AI60" s="46"/>
      <c r="AJ60" s="103">
        <f>((AG60-AI60)-$AJ$115)/$K60</f>
        <v>0</v>
      </c>
      <c r="AK60" s="47"/>
      <c r="AL60" s="1"/>
      <c r="AM60" s="1"/>
      <c r="AN60" s="1"/>
      <c r="AO60" s="1"/>
      <c r="AP60" s="1"/>
      <c r="AQ60" s="1"/>
      <c r="AR60" s="1"/>
      <c r="AS60" s="1"/>
      <c r="AT60" s="1"/>
    </row>
    <row r="61" spans="1:46" ht="12" customHeight="1">
      <c r="A61" s="3">
        <f t="shared" si="12"/>
        <v>1</v>
      </c>
      <c r="B61" s="7">
        <v>8</v>
      </c>
      <c r="C61" s="16" t="s">
        <v>106</v>
      </c>
      <c r="D61" s="25">
        <f t="shared" si="13"/>
        <v>92313</v>
      </c>
      <c r="E61" s="16">
        <f t="shared" si="14"/>
        <v>15</v>
      </c>
      <c r="F61" s="27" t="str">
        <f>$F$60</f>
        <v>RB660</v>
      </c>
      <c r="G61" s="16" t="str">
        <f>$G$60</f>
        <v>water</v>
      </c>
      <c r="H61" s="30">
        <f>$H$60</f>
        <v>0</v>
      </c>
      <c r="I61" s="186">
        <v>41537</v>
      </c>
      <c r="J61" s="35" t="s">
        <v>58</v>
      </c>
      <c r="K61" s="191">
        <v>2</v>
      </c>
      <c r="L61">
        <v>0.92520000000000002</v>
      </c>
      <c r="M61">
        <v>0.88929999999999998</v>
      </c>
      <c r="N61" s="103">
        <f t="shared" ref="N61:N67" si="110">((L61-M61)-$N$115)/$K61</f>
        <v>4.0666666666666993E-3</v>
      </c>
      <c r="O61" s="47"/>
      <c r="P61" s="103">
        <f t="shared" ref="P61:P66" si="111">((M61-O61)-$P$115)/$K61</f>
        <v>-7.0666666666667211E-3</v>
      </c>
      <c r="Q61" s="47"/>
      <c r="R61" s="103">
        <f t="shared" ref="R61:R66" si="112">((O61-Q61)-$R$115)/$K61</f>
        <v>0</v>
      </c>
      <c r="S61" s="47"/>
      <c r="T61" s="103">
        <f t="shared" ref="T61:T66" si="113">((Q61-S61)-$T$115)/$K61</f>
        <v>0</v>
      </c>
      <c r="U61" s="47"/>
      <c r="V61" s="103">
        <f t="shared" ref="V61:V66" si="114">((S61-U61)-$V$115)/$K61</f>
        <v>0</v>
      </c>
      <c r="W61" s="46"/>
      <c r="X61" s="103">
        <f t="shared" ref="X61:X66" si="115">((U61-W61)-$X$115)/$K61</f>
        <v>0</v>
      </c>
      <c r="Y61" s="47"/>
      <c r="Z61" s="103">
        <f t="shared" ref="Z61:Z66" si="116">((W61-Y61)-$Z$115)/$K61</f>
        <v>0</v>
      </c>
      <c r="AA61" s="47"/>
      <c r="AB61" s="103">
        <f t="shared" ref="AB61:AB66" si="117">((Y61-AA61)-$AB$115)/$K61</f>
        <v>0</v>
      </c>
      <c r="AC61" s="47"/>
      <c r="AD61" s="103">
        <f t="shared" ref="AD61:AD66" si="118">((AA61-AC61)-$AD$115)/$K61</f>
        <v>0</v>
      </c>
      <c r="AE61" s="47"/>
      <c r="AF61" s="103">
        <f t="shared" ref="AF61:AF66" si="119">((AC61-AE61)-$AF$115)/$K61</f>
        <v>0</v>
      </c>
      <c r="AG61" s="47"/>
      <c r="AH61" s="103">
        <f t="shared" ref="AH61:AH66" si="120">((AE61-AG61)-$AH$115)/$K61</f>
        <v>0</v>
      </c>
      <c r="AI61" s="46"/>
      <c r="AJ61" s="103">
        <f t="shared" ref="AJ61:AJ66" si="121">((AG61-AI61)-$AJ$115)/$K61</f>
        <v>0</v>
      </c>
      <c r="AK61" s="49"/>
      <c r="AL61" s="1"/>
      <c r="AM61" s="1"/>
      <c r="AN61" s="1"/>
      <c r="AO61" s="1"/>
      <c r="AP61" s="1"/>
      <c r="AQ61" s="1"/>
      <c r="AR61" s="1"/>
      <c r="AS61" s="1"/>
      <c r="AT61" s="1"/>
    </row>
    <row r="62" spans="1:46" ht="12" customHeight="1">
      <c r="A62" s="3">
        <f t="shared" si="12"/>
        <v>1</v>
      </c>
      <c r="B62" s="7">
        <v>8</v>
      </c>
      <c r="C62" s="16" t="s">
        <v>107</v>
      </c>
      <c r="D62" s="25">
        <f t="shared" si="13"/>
        <v>92313</v>
      </c>
      <c r="E62" s="16">
        <f t="shared" si="14"/>
        <v>15</v>
      </c>
      <c r="F62" s="27" t="str">
        <f t="shared" ref="F62:F67" si="122">$F$60</f>
        <v>RB660</v>
      </c>
      <c r="G62" s="16" t="str">
        <f t="shared" ref="G62:G67" si="123">$G$60</f>
        <v>water</v>
      </c>
      <c r="H62" s="30">
        <f>$H$60</f>
        <v>0</v>
      </c>
      <c r="I62" s="186">
        <v>41537</v>
      </c>
      <c r="J62" s="36" t="s">
        <v>59</v>
      </c>
      <c r="K62" s="191">
        <v>9</v>
      </c>
      <c r="L62">
        <v>0.90590000000000004</v>
      </c>
      <c r="M62">
        <v>0.84960000000000002</v>
      </c>
      <c r="N62" s="103">
        <f t="shared" si="110"/>
        <v>3.1703703703703746E-3</v>
      </c>
      <c r="O62" s="47"/>
      <c r="P62" s="103">
        <f t="shared" si="111"/>
        <v>-5.9814814814814887E-3</v>
      </c>
      <c r="Q62" s="47"/>
      <c r="R62" s="103">
        <f t="shared" si="112"/>
        <v>0</v>
      </c>
      <c r="S62" s="47"/>
      <c r="T62" s="103">
        <f t="shared" si="113"/>
        <v>0</v>
      </c>
      <c r="U62" s="47"/>
      <c r="V62" s="103">
        <f t="shared" si="114"/>
        <v>0</v>
      </c>
      <c r="W62" s="46"/>
      <c r="X62" s="103">
        <f t="shared" si="115"/>
        <v>0</v>
      </c>
      <c r="Y62" s="47"/>
      <c r="Z62" s="103">
        <f t="shared" si="116"/>
        <v>0</v>
      </c>
      <c r="AA62" s="47"/>
      <c r="AB62" s="103">
        <f t="shared" si="117"/>
        <v>0</v>
      </c>
      <c r="AC62" s="47"/>
      <c r="AD62" s="103">
        <f t="shared" si="118"/>
        <v>0</v>
      </c>
      <c r="AE62" s="47"/>
      <c r="AF62" s="103">
        <f t="shared" si="119"/>
        <v>0</v>
      </c>
      <c r="AG62" s="47"/>
      <c r="AH62" s="103">
        <f t="shared" si="120"/>
        <v>0</v>
      </c>
      <c r="AI62" s="46"/>
      <c r="AJ62" s="103">
        <f t="shared" si="121"/>
        <v>0</v>
      </c>
      <c r="AK62" s="49"/>
      <c r="AL62" s="1"/>
      <c r="AM62" s="1"/>
      <c r="AN62" s="1"/>
      <c r="AO62" s="1"/>
      <c r="AP62" s="1"/>
      <c r="AQ62" s="1"/>
      <c r="AR62" s="1"/>
      <c r="AS62" s="1"/>
      <c r="AT62" s="1"/>
    </row>
    <row r="63" spans="1:46" ht="12" customHeight="1">
      <c r="A63" s="3">
        <f t="shared" si="12"/>
        <v>1</v>
      </c>
      <c r="B63" s="7">
        <v>8</v>
      </c>
      <c r="C63" s="16" t="s">
        <v>117</v>
      </c>
      <c r="D63" s="25">
        <f t="shared" si="13"/>
        <v>92313</v>
      </c>
      <c r="E63" s="16">
        <f t="shared" si="14"/>
        <v>15</v>
      </c>
      <c r="F63" s="27" t="str">
        <f t="shared" si="122"/>
        <v>RB660</v>
      </c>
      <c r="G63" s="16" t="str">
        <f t="shared" si="123"/>
        <v>water</v>
      </c>
      <c r="H63" s="30">
        <f t="shared" ref="H63:H66" si="124">$H$60</f>
        <v>0</v>
      </c>
      <c r="I63" s="186">
        <v>41537</v>
      </c>
      <c r="J63" s="37" t="s">
        <v>60</v>
      </c>
      <c r="K63" s="191">
        <v>3</v>
      </c>
      <c r="L63">
        <v>0.92769999999999997</v>
      </c>
      <c r="M63">
        <v>0.89229999999999998</v>
      </c>
      <c r="N63" s="103">
        <f t="shared" si="110"/>
        <v>2.5444444444444477E-3</v>
      </c>
      <c r="O63" s="47"/>
      <c r="P63" s="103">
        <f t="shared" si="111"/>
        <v>-3.7111111111111463E-3</v>
      </c>
      <c r="Q63" s="47"/>
      <c r="R63" s="103">
        <f t="shared" si="112"/>
        <v>0</v>
      </c>
      <c r="S63" s="47"/>
      <c r="T63" s="103">
        <f t="shared" si="113"/>
        <v>0</v>
      </c>
      <c r="U63" s="47"/>
      <c r="V63" s="103">
        <f t="shared" si="114"/>
        <v>0</v>
      </c>
      <c r="W63" s="46"/>
      <c r="X63" s="103">
        <f t="shared" si="115"/>
        <v>0</v>
      </c>
      <c r="Y63" s="47"/>
      <c r="Z63" s="103">
        <f t="shared" si="116"/>
        <v>0</v>
      </c>
      <c r="AA63" s="47"/>
      <c r="AB63" s="103">
        <f t="shared" si="117"/>
        <v>0</v>
      </c>
      <c r="AC63" s="47"/>
      <c r="AD63" s="103">
        <f t="shared" si="118"/>
        <v>0</v>
      </c>
      <c r="AE63" s="47"/>
      <c r="AF63" s="103">
        <f t="shared" si="119"/>
        <v>0</v>
      </c>
      <c r="AG63" s="47"/>
      <c r="AH63" s="103">
        <f t="shared" si="120"/>
        <v>0</v>
      </c>
      <c r="AI63" s="46"/>
      <c r="AJ63" s="103">
        <f t="shared" si="121"/>
        <v>0</v>
      </c>
      <c r="AK63" s="49"/>
      <c r="AL63" s="1"/>
      <c r="AM63" s="1"/>
      <c r="AN63" s="1"/>
      <c r="AO63" s="1"/>
      <c r="AP63" s="1"/>
      <c r="AQ63" s="1"/>
      <c r="AR63" s="1"/>
      <c r="AS63" s="1"/>
      <c r="AT63" s="1"/>
    </row>
    <row r="64" spans="1:46" ht="12" customHeight="1">
      <c r="A64" s="3">
        <f t="shared" si="12"/>
        <v>1</v>
      </c>
      <c r="B64" s="7">
        <v>8</v>
      </c>
      <c r="C64" s="16" t="s">
        <v>118</v>
      </c>
      <c r="D64" s="25">
        <f t="shared" si="13"/>
        <v>92313</v>
      </c>
      <c r="E64" s="16">
        <f t="shared" si="14"/>
        <v>15</v>
      </c>
      <c r="F64" s="27" t="str">
        <f>$F$60</f>
        <v>RB660</v>
      </c>
      <c r="G64" s="16" t="str">
        <f>$G$60</f>
        <v>water</v>
      </c>
      <c r="H64" s="30">
        <f t="shared" si="124"/>
        <v>0</v>
      </c>
      <c r="I64" s="186">
        <v>41537</v>
      </c>
      <c r="J64" s="36" t="s">
        <v>61</v>
      </c>
      <c r="K64" s="191">
        <v>1</v>
      </c>
      <c r="L64">
        <v>0.91479999999999995</v>
      </c>
      <c r="M64">
        <v>0.88390000000000002</v>
      </c>
      <c r="N64" s="103">
        <f t="shared" si="110"/>
        <v>3.1333333333332831E-3</v>
      </c>
      <c r="O64" s="47"/>
      <c r="P64" s="103">
        <f t="shared" si="111"/>
        <v>-1.9533333333333402E-2</v>
      </c>
      <c r="Q64" s="47"/>
      <c r="R64" s="103">
        <f t="shared" si="112"/>
        <v>0</v>
      </c>
      <c r="S64" s="47"/>
      <c r="T64" s="103">
        <f t="shared" si="113"/>
        <v>0</v>
      </c>
      <c r="U64" s="47"/>
      <c r="V64" s="103">
        <f t="shared" si="114"/>
        <v>0</v>
      </c>
      <c r="W64" s="46"/>
      <c r="X64" s="103">
        <f t="shared" si="115"/>
        <v>0</v>
      </c>
      <c r="Y64" s="47"/>
      <c r="Z64" s="103">
        <f t="shared" si="116"/>
        <v>0</v>
      </c>
      <c r="AA64" s="47"/>
      <c r="AB64" s="103">
        <f t="shared" si="117"/>
        <v>0</v>
      </c>
      <c r="AC64" s="47"/>
      <c r="AD64" s="103">
        <f t="shared" si="118"/>
        <v>0</v>
      </c>
      <c r="AE64" s="47"/>
      <c r="AF64" s="103">
        <f t="shared" si="119"/>
        <v>0</v>
      </c>
      <c r="AG64" s="47"/>
      <c r="AH64" s="103">
        <f t="shared" si="120"/>
        <v>0</v>
      </c>
      <c r="AI64" s="46"/>
      <c r="AJ64" s="103">
        <f t="shared" si="121"/>
        <v>0</v>
      </c>
      <c r="AK64" s="49"/>
      <c r="AL64" s="1"/>
      <c r="AM64" s="1"/>
      <c r="AN64" s="1"/>
      <c r="AO64" s="1"/>
      <c r="AP64" s="1"/>
      <c r="AQ64" s="1"/>
      <c r="AR64" s="1"/>
      <c r="AS64" s="1"/>
      <c r="AT64" s="1"/>
    </row>
    <row r="65" spans="1:46" ht="12" customHeight="1">
      <c r="A65" s="3">
        <f t="shared" si="12"/>
        <v>1</v>
      </c>
      <c r="B65" s="7">
        <v>8</v>
      </c>
      <c r="C65" s="16" t="s">
        <v>119</v>
      </c>
      <c r="D65" s="25">
        <f t="shared" si="13"/>
        <v>92313</v>
      </c>
      <c r="E65" s="16">
        <f t="shared" si="14"/>
        <v>15</v>
      </c>
      <c r="F65" s="27" t="str">
        <f t="shared" si="122"/>
        <v>RB660</v>
      </c>
      <c r="G65" s="16" t="str">
        <f t="shared" si="123"/>
        <v>water</v>
      </c>
      <c r="H65" s="30">
        <f t="shared" si="124"/>
        <v>0</v>
      </c>
      <c r="I65" s="186">
        <v>41537</v>
      </c>
      <c r="J65" s="36" t="s">
        <v>62</v>
      </c>
      <c r="K65" s="191">
        <v>6</v>
      </c>
      <c r="L65">
        <v>0.91359999999999997</v>
      </c>
      <c r="M65">
        <v>0.86570000000000003</v>
      </c>
      <c r="N65" s="103">
        <f t="shared" si="110"/>
        <v>3.3555555555555496E-3</v>
      </c>
      <c r="O65" s="47"/>
      <c r="P65" s="103">
        <f t="shared" si="111"/>
        <v>-6.2888888888888994E-3</v>
      </c>
      <c r="Q65" s="47"/>
      <c r="R65" s="103">
        <f t="shared" si="112"/>
        <v>0</v>
      </c>
      <c r="S65" s="47"/>
      <c r="T65" s="103">
        <f t="shared" si="113"/>
        <v>0</v>
      </c>
      <c r="U65" s="47"/>
      <c r="V65" s="103">
        <f t="shared" si="114"/>
        <v>0</v>
      </c>
      <c r="W65" s="46"/>
      <c r="X65" s="103">
        <f t="shared" si="115"/>
        <v>0</v>
      </c>
      <c r="Y65" s="47"/>
      <c r="Z65" s="103">
        <f t="shared" si="116"/>
        <v>0</v>
      </c>
      <c r="AA65" s="47"/>
      <c r="AB65" s="103">
        <f t="shared" si="117"/>
        <v>0</v>
      </c>
      <c r="AC65" s="47"/>
      <c r="AD65" s="103">
        <f t="shared" si="118"/>
        <v>0</v>
      </c>
      <c r="AE65" s="47"/>
      <c r="AF65" s="103">
        <f t="shared" si="119"/>
        <v>0</v>
      </c>
      <c r="AG65" s="47"/>
      <c r="AH65" s="103">
        <f t="shared" si="120"/>
        <v>0</v>
      </c>
      <c r="AI65" s="46"/>
      <c r="AJ65" s="103">
        <f t="shared" si="121"/>
        <v>0</v>
      </c>
      <c r="AK65" s="49"/>
      <c r="AL65" s="1"/>
      <c r="AM65" s="1"/>
      <c r="AN65" s="1"/>
      <c r="AO65" s="1"/>
      <c r="AP65" s="1"/>
      <c r="AQ65" s="1"/>
      <c r="AR65" s="1"/>
      <c r="AS65" s="1"/>
      <c r="AT65" s="1"/>
    </row>
    <row r="66" spans="1:46" ht="12" customHeight="1">
      <c r="A66" s="3">
        <f t="shared" si="12"/>
        <v>1</v>
      </c>
      <c r="B66" s="7">
        <v>8</v>
      </c>
      <c r="C66" s="16" t="s">
        <v>120</v>
      </c>
      <c r="D66" s="25">
        <f t="shared" si="13"/>
        <v>92313</v>
      </c>
      <c r="E66" s="16">
        <f t="shared" si="14"/>
        <v>15</v>
      </c>
      <c r="F66" s="27" t="str">
        <f t="shared" si="122"/>
        <v>RB660</v>
      </c>
      <c r="G66" s="16" t="str">
        <f t="shared" si="123"/>
        <v>water</v>
      </c>
      <c r="H66" s="30">
        <f t="shared" si="124"/>
        <v>0</v>
      </c>
      <c r="I66" s="186">
        <v>41537</v>
      </c>
      <c r="J66" s="37" t="s">
        <v>63</v>
      </c>
      <c r="K66" s="191">
        <v>5</v>
      </c>
      <c r="L66">
        <v>0.91359999999999997</v>
      </c>
      <c r="M66">
        <v>0.87209999999999999</v>
      </c>
      <c r="N66" s="103">
        <f t="shared" si="110"/>
        <v>2.7466666666666672E-3</v>
      </c>
      <c r="O66" s="47"/>
      <c r="P66" s="103">
        <f t="shared" si="111"/>
        <v>-6.2666666666666869E-3</v>
      </c>
      <c r="Q66" s="47"/>
      <c r="R66" s="103">
        <f t="shared" si="112"/>
        <v>0</v>
      </c>
      <c r="S66" s="47"/>
      <c r="T66" s="103">
        <f t="shared" si="113"/>
        <v>0</v>
      </c>
      <c r="U66" s="47"/>
      <c r="V66" s="103">
        <f t="shared" si="114"/>
        <v>0</v>
      </c>
      <c r="W66" s="46"/>
      <c r="X66" s="103">
        <f t="shared" si="115"/>
        <v>0</v>
      </c>
      <c r="Y66" s="47"/>
      <c r="Z66" s="103">
        <f t="shared" si="116"/>
        <v>0</v>
      </c>
      <c r="AA66" s="47"/>
      <c r="AB66" s="103">
        <f t="shared" si="117"/>
        <v>0</v>
      </c>
      <c r="AC66" s="47"/>
      <c r="AD66" s="103">
        <f t="shared" si="118"/>
        <v>0</v>
      </c>
      <c r="AE66" s="47"/>
      <c r="AF66" s="103">
        <f t="shared" si="119"/>
        <v>0</v>
      </c>
      <c r="AG66" s="47"/>
      <c r="AH66" s="103">
        <f t="shared" si="120"/>
        <v>0</v>
      </c>
      <c r="AI66" s="46"/>
      <c r="AJ66" s="103">
        <f t="shared" si="121"/>
        <v>0</v>
      </c>
      <c r="AK66" s="49"/>
      <c r="AL66" s="1"/>
      <c r="AM66" s="1"/>
      <c r="AN66" s="1"/>
      <c r="AO66" s="1"/>
      <c r="AP66" s="1"/>
      <c r="AQ66" s="1"/>
      <c r="AR66" s="1"/>
      <c r="AS66" s="1"/>
      <c r="AT66" s="1"/>
    </row>
    <row r="67" spans="1:46" ht="12" customHeight="1" thickBot="1">
      <c r="A67" s="3">
        <f t="shared" si="12"/>
        <v>1</v>
      </c>
      <c r="B67" s="8">
        <v>8</v>
      </c>
      <c r="C67" s="4" t="s">
        <v>121</v>
      </c>
      <c r="D67" s="25">
        <f t="shared" si="13"/>
        <v>92313</v>
      </c>
      <c r="E67" s="16">
        <f t="shared" si="14"/>
        <v>15</v>
      </c>
      <c r="F67" s="27" t="str">
        <f t="shared" si="122"/>
        <v>RB660</v>
      </c>
      <c r="G67" s="16" t="str">
        <f t="shared" si="123"/>
        <v>water</v>
      </c>
      <c r="H67" s="24">
        <v>0</v>
      </c>
      <c r="I67" s="186">
        <v>41537</v>
      </c>
      <c r="J67" s="38" t="s">
        <v>64</v>
      </c>
      <c r="K67" s="192">
        <v>7</v>
      </c>
      <c r="L67">
        <v>0.94379999999999997</v>
      </c>
      <c r="M67">
        <v>0.89329999999999998</v>
      </c>
      <c r="N67" s="103">
        <f t="shared" si="110"/>
        <v>3.2476190476190491E-3</v>
      </c>
      <c r="O67" s="50"/>
      <c r="P67" s="104">
        <f>(M67-O67)</f>
        <v>0.89329999999999998</v>
      </c>
      <c r="Q67" s="51"/>
      <c r="R67" s="104">
        <f>(O67-Q67)</f>
        <v>0</v>
      </c>
      <c r="S67" s="51"/>
      <c r="T67" s="104">
        <f>(Q67-S67)</f>
        <v>0</v>
      </c>
      <c r="U67" s="51"/>
      <c r="V67" s="104">
        <f>(S67-U67)</f>
        <v>0</v>
      </c>
      <c r="W67" s="51"/>
      <c r="X67" s="104">
        <f>(U67-W67)</f>
        <v>0</v>
      </c>
      <c r="Y67" s="51"/>
      <c r="Z67" s="104">
        <f>(W67-Y67)</f>
        <v>0</v>
      </c>
      <c r="AA67" s="51"/>
      <c r="AB67" s="104">
        <f>(Y67-AA67)</f>
        <v>0</v>
      </c>
      <c r="AC67" s="51"/>
      <c r="AD67" s="104">
        <f>(AA67-AC67)</f>
        <v>0</v>
      </c>
      <c r="AE67" s="51"/>
      <c r="AF67" s="104">
        <f>(AC67-AE67)</f>
        <v>0</v>
      </c>
      <c r="AG67" s="51"/>
      <c r="AH67" s="104">
        <f>(AE67-AG67)</f>
        <v>0</v>
      </c>
      <c r="AI67" s="51"/>
      <c r="AJ67" s="104">
        <f>(AG67-AI67)</f>
        <v>0</v>
      </c>
      <c r="AK67" s="51"/>
      <c r="AL67" s="1"/>
      <c r="AM67" s="1"/>
      <c r="AN67" s="1"/>
      <c r="AO67" s="1"/>
      <c r="AP67" s="1"/>
      <c r="AQ67" s="1"/>
      <c r="AR67" s="1"/>
      <c r="AS67" s="1"/>
      <c r="AT67" s="1"/>
    </row>
    <row r="68" spans="1:46" ht="12" customHeight="1">
      <c r="A68" s="3">
        <f t="shared" si="12"/>
        <v>1</v>
      </c>
      <c r="B68" s="6">
        <v>9</v>
      </c>
      <c r="C68" s="3" t="s">
        <v>105</v>
      </c>
      <c r="D68" s="25">
        <f t="shared" si="13"/>
        <v>92313</v>
      </c>
      <c r="E68" s="16">
        <f t="shared" si="14"/>
        <v>15</v>
      </c>
      <c r="F68" s="28" t="s">
        <v>109</v>
      </c>
      <c r="G68" s="16" t="s">
        <v>172</v>
      </c>
      <c r="H68" s="29">
        <v>0</v>
      </c>
      <c r="I68" s="186">
        <v>41537</v>
      </c>
      <c r="J68" s="39" t="s">
        <v>65</v>
      </c>
      <c r="K68" s="191">
        <v>4</v>
      </c>
      <c r="L68">
        <v>0.91679999999999995</v>
      </c>
      <c r="M68">
        <v>0.87250000000000005</v>
      </c>
      <c r="N68" s="103">
        <f>((L68-M68)-$N$115)/$K68</f>
        <v>4.1333333333333127E-3</v>
      </c>
      <c r="O68" s="47"/>
      <c r="P68" s="103">
        <f>((M68-O68)-$P$115)/$K68</f>
        <v>-7.7333333333333421E-3</v>
      </c>
      <c r="Q68" s="47"/>
      <c r="R68" s="103">
        <f>((O68-Q68)-$R$115)/$K68</f>
        <v>0</v>
      </c>
      <c r="S68" s="47"/>
      <c r="T68" s="103">
        <f>((Q68-S68)-$T$115)/$K68</f>
        <v>0</v>
      </c>
      <c r="U68" s="47"/>
      <c r="V68" s="103">
        <f>((S68-U68)-$V$115)/$K68</f>
        <v>0</v>
      </c>
      <c r="W68" s="46"/>
      <c r="X68" s="103">
        <f>((U68-W68)-$X$115)/$K68</f>
        <v>0</v>
      </c>
      <c r="Y68" s="47"/>
      <c r="Z68" s="103">
        <f>((W68-Y68)-$Z$115)/$K68</f>
        <v>0</v>
      </c>
      <c r="AA68" s="47"/>
      <c r="AB68" s="103">
        <f>((Y68-AA68)-$AB$115)/$K68</f>
        <v>0</v>
      </c>
      <c r="AC68" s="47"/>
      <c r="AD68" s="103">
        <f>((AA68-AC68)-$AD$115)/$K68</f>
        <v>0</v>
      </c>
      <c r="AE68" s="47"/>
      <c r="AF68" s="103">
        <f>((AC68-AE68)-$AF$115)/$K68</f>
        <v>0</v>
      </c>
      <c r="AG68" s="47"/>
      <c r="AH68" s="103">
        <f>((AE68-AG68)-$AH$115)/$K68</f>
        <v>0</v>
      </c>
      <c r="AI68" s="46"/>
      <c r="AJ68" s="103">
        <f>((AG68-AI68)-$AJ$115)/$K68</f>
        <v>0</v>
      </c>
      <c r="AK68" s="47"/>
      <c r="AL68" s="1"/>
      <c r="AM68" s="1"/>
      <c r="AN68" s="1"/>
      <c r="AO68" s="1"/>
      <c r="AP68" s="1"/>
      <c r="AQ68" s="1"/>
      <c r="AR68" s="1"/>
      <c r="AS68" s="1"/>
      <c r="AT68" s="1"/>
    </row>
    <row r="69" spans="1:46" ht="12" customHeight="1">
      <c r="A69" s="3">
        <f t="shared" si="12"/>
        <v>1</v>
      </c>
      <c r="B69" s="7">
        <v>9</v>
      </c>
      <c r="C69" s="16" t="s">
        <v>106</v>
      </c>
      <c r="D69" s="25">
        <f t="shared" si="13"/>
        <v>92313</v>
      </c>
      <c r="E69" s="16">
        <f t="shared" si="14"/>
        <v>15</v>
      </c>
      <c r="F69" s="27" t="str">
        <f>$F$68</f>
        <v>RB660</v>
      </c>
      <c r="G69" s="16" t="str">
        <f>$G$68</f>
        <v>water</v>
      </c>
      <c r="H69" s="30">
        <f>$H$68</f>
        <v>0</v>
      </c>
      <c r="I69" s="186">
        <v>41537</v>
      </c>
      <c r="J69" s="35" t="s">
        <v>66</v>
      </c>
      <c r="K69" s="191">
        <v>4</v>
      </c>
      <c r="L69">
        <v>0.93049999999999999</v>
      </c>
      <c r="M69">
        <v>0.88629999999999998</v>
      </c>
      <c r="N69" s="103">
        <f t="shared" ref="N69:N75" si="125">((L69-M69)-$N$115)/$K69</f>
        <v>4.1083333333333432E-3</v>
      </c>
      <c r="O69" s="47"/>
      <c r="P69" s="103">
        <f t="shared" ref="P69:P74" si="126">(M69-O69)/$K69</f>
        <v>0.22157499999999999</v>
      </c>
      <c r="Q69" s="47"/>
      <c r="R69" s="103">
        <f t="shared" ref="R69:R74" si="127">(O69-Q69)/$K69</f>
        <v>0</v>
      </c>
      <c r="S69" s="49"/>
      <c r="T69" s="103">
        <f t="shared" ref="T69:T74" si="128">(Q69-S69)/$K69</f>
        <v>0</v>
      </c>
      <c r="U69" s="49"/>
      <c r="V69" s="103">
        <f t="shared" ref="V69:V74" si="129">(S69-U69)/$K69</f>
        <v>0</v>
      </c>
      <c r="W69" s="49"/>
      <c r="X69" s="103">
        <f t="shared" ref="X69:X74" si="130">(U69-W69)/$K69</f>
        <v>0</v>
      </c>
      <c r="Y69" s="49"/>
      <c r="Z69" s="103">
        <f t="shared" ref="Z69:Z74" si="131">(W69-Y69)/$K69</f>
        <v>0</v>
      </c>
      <c r="AA69" s="49"/>
      <c r="AB69" s="103">
        <f t="shared" ref="AB69:AB74" si="132">(Y69-AA69)/$K69</f>
        <v>0</v>
      </c>
      <c r="AC69" s="49"/>
      <c r="AD69" s="103">
        <f t="shared" ref="AD69:AD74" si="133">(AA69-AC69)/$K69</f>
        <v>0</v>
      </c>
      <c r="AE69" s="49"/>
      <c r="AF69" s="103">
        <f t="shared" ref="AF69:AF74" si="134">(AC69-AE69)/$K69</f>
        <v>0</v>
      </c>
      <c r="AG69" s="49"/>
      <c r="AH69" s="103">
        <f t="shared" ref="AH69:AH74" si="135">(AE69-AG69)/$K69</f>
        <v>0</v>
      </c>
      <c r="AI69" s="49"/>
      <c r="AJ69" s="103">
        <f t="shared" ref="AJ69:AJ74" si="136">(AG69-AI69)/$K69</f>
        <v>0</v>
      </c>
      <c r="AK69" s="49"/>
      <c r="AL69" s="1"/>
      <c r="AM69" s="1"/>
      <c r="AN69" s="1"/>
      <c r="AO69" s="1"/>
      <c r="AP69" s="1"/>
      <c r="AQ69" s="1"/>
      <c r="AR69" s="1"/>
      <c r="AS69" s="1"/>
      <c r="AT69" s="1"/>
    </row>
    <row r="70" spans="1:46" ht="12" customHeight="1">
      <c r="A70" s="3">
        <f t="shared" ref="A70:A99" si="137">$A$4</f>
        <v>1</v>
      </c>
      <c r="B70" s="7">
        <v>9</v>
      </c>
      <c r="C70" s="16" t="s">
        <v>107</v>
      </c>
      <c r="D70" s="25">
        <f t="shared" ref="D70:D99" si="138">$D$4</f>
        <v>92313</v>
      </c>
      <c r="E70" s="16">
        <f t="shared" ref="E70:E99" si="139">$E$4</f>
        <v>15</v>
      </c>
      <c r="F70" s="27" t="str">
        <f t="shared" ref="F70:F75" si="140">$F$68</f>
        <v>RB660</v>
      </c>
      <c r="G70" s="16" t="str">
        <f t="shared" ref="G70:G75" si="141">$G$68</f>
        <v>water</v>
      </c>
      <c r="H70" s="30">
        <f>$H$68</f>
        <v>0</v>
      </c>
      <c r="I70" s="186">
        <v>41537</v>
      </c>
      <c r="J70" s="36" t="s">
        <v>67</v>
      </c>
      <c r="K70" s="191">
        <v>6</v>
      </c>
      <c r="L70">
        <v>0.89459999999999995</v>
      </c>
      <c r="M70">
        <v>0.8468</v>
      </c>
      <c r="N70" s="103">
        <f t="shared" si="125"/>
        <v>3.3388888888888847E-3</v>
      </c>
      <c r="O70" s="47"/>
      <c r="P70" s="103">
        <f t="shared" si="126"/>
        <v>0.14113333333333333</v>
      </c>
      <c r="Q70" s="47"/>
      <c r="R70" s="103">
        <f t="shared" si="127"/>
        <v>0</v>
      </c>
      <c r="S70" s="49"/>
      <c r="T70" s="103">
        <f t="shared" si="128"/>
        <v>0</v>
      </c>
      <c r="U70" s="49"/>
      <c r="V70" s="103">
        <f t="shared" si="129"/>
        <v>0</v>
      </c>
      <c r="W70" s="49"/>
      <c r="X70" s="103">
        <f t="shared" si="130"/>
        <v>0</v>
      </c>
      <c r="Y70" s="49"/>
      <c r="Z70" s="103">
        <f t="shared" si="131"/>
        <v>0</v>
      </c>
      <c r="AA70" s="49"/>
      <c r="AB70" s="103">
        <f t="shared" si="132"/>
        <v>0</v>
      </c>
      <c r="AC70" s="49"/>
      <c r="AD70" s="103">
        <f t="shared" si="133"/>
        <v>0</v>
      </c>
      <c r="AE70" s="49"/>
      <c r="AF70" s="103">
        <f t="shared" si="134"/>
        <v>0</v>
      </c>
      <c r="AG70" s="49"/>
      <c r="AH70" s="103">
        <f t="shared" si="135"/>
        <v>0</v>
      </c>
      <c r="AI70" s="49"/>
      <c r="AJ70" s="103">
        <f t="shared" si="136"/>
        <v>0</v>
      </c>
      <c r="AK70" s="49"/>
      <c r="AL70" s="1"/>
      <c r="AM70" s="1"/>
      <c r="AN70" s="1"/>
      <c r="AO70" s="1"/>
      <c r="AP70" s="1"/>
      <c r="AQ70" s="1"/>
      <c r="AR70" s="1"/>
      <c r="AS70" s="1"/>
      <c r="AT70" s="1"/>
    </row>
    <row r="71" spans="1:46" ht="12" customHeight="1">
      <c r="A71" s="3">
        <f t="shared" si="137"/>
        <v>1</v>
      </c>
      <c r="B71" s="7">
        <v>9</v>
      </c>
      <c r="C71" s="16" t="s">
        <v>117</v>
      </c>
      <c r="D71" s="25">
        <f t="shared" si="138"/>
        <v>92313</v>
      </c>
      <c r="E71" s="16">
        <f t="shared" si="139"/>
        <v>15</v>
      </c>
      <c r="F71" s="27" t="str">
        <f t="shared" si="140"/>
        <v>RB660</v>
      </c>
      <c r="G71" s="16" t="str">
        <f>$G$68</f>
        <v>water</v>
      </c>
      <c r="H71" s="30">
        <f t="shared" ref="H71:H74" si="142">$H$68</f>
        <v>0</v>
      </c>
      <c r="I71" s="186">
        <v>41537</v>
      </c>
      <c r="J71" s="37" t="s">
        <v>68</v>
      </c>
      <c r="K71" s="191">
        <v>4</v>
      </c>
      <c r="L71">
        <v>0.92330000000000001</v>
      </c>
      <c r="M71">
        <v>0.88449999999999995</v>
      </c>
      <c r="N71" s="103">
        <f t="shared" si="125"/>
        <v>2.7583333333333531E-3</v>
      </c>
      <c r="O71" s="47"/>
      <c r="P71" s="103">
        <f t="shared" si="126"/>
        <v>0.22112499999999999</v>
      </c>
      <c r="Q71" s="47"/>
      <c r="R71" s="103">
        <f t="shared" si="127"/>
        <v>0</v>
      </c>
      <c r="S71" s="49"/>
      <c r="T71" s="103">
        <f t="shared" si="128"/>
        <v>0</v>
      </c>
      <c r="U71" s="49"/>
      <c r="V71" s="103">
        <f t="shared" si="129"/>
        <v>0</v>
      </c>
      <c r="W71" s="49"/>
      <c r="X71" s="103">
        <f t="shared" si="130"/>
        <v>0</v>
      </c>
      <c r="Y71" s="49"/>
      <c r="Z71" s="103">
        <f t="shared" si="131"/>
        <v>0</v>
      </c>
      <c r="AA71" s="49"/>
      <c r="AB71" s="103">
        <f t="shared" si="132"/>
        <v>0</v>
      </c>
      <c r="AC71" s="49"/>
      <c r="AD71" s="103">
        <f t="shared" si="133"/>
        <v>0</v>
      </c>
      <c r="AE71" s="49"/>
      <c r="AF71" s="103">
        <f t="shared" si="134"/>
        <v>0</v>
      </c>
      <c r="AG71" s="49"/>
      <c r="AH71" s="103">
        <f t="shared" si="135"/>
        <v>0</v>
      </c>
      <c r="AI71" s="49"/>
      <c r="AJ71" s="103">
        <f t="shared" si="136"/>
        <v>0</v>
      </c>
      <c r="AK71" s="49"/>
      <c r="AL71" s="1"/>
      <c r="AM71" s="1"/>
      <c r="AN71" s="1"/>
      <c r="AO71" s="1"/>
      <c r="AP71" s="1"/>
      <c r="AQ71" s="1"/>
      <c r="AR71" s="1"/>
      <c r="AS71" s="1"/>
      <c r="AT71" s="1"/>
    </row>
    <row r="72" spans="1:46" ht="12" customHeight="1">
      <c r="A72" s="3">
        <f t="shared" si="137"/>
        <v>1</v>
      </c>
      <c r="B72" s="7">
        <v>9</v>
      </c>
      <c r="C72" s="16" t="s">
        <v>118</v>
      </c>
      <c r="D72" s="25">
        <f t="shared" si="138"/>
        <v>92313</v>
      </c>
      <c r="E72" s="16">
        <f t="shared" si="139"/>
        <v>15</v>
      </c>
      <c r="F72" s="27" t="str">
        <f t="shared" si="140"/>
        <v>RB660</v>
      </c>
      <c r="G72" s="16" t="str">
        <f t="shared" si="141"/>
        <v>water</v>
      </c>
      <c r="H72" s="30">
        <f t="shared" si="142"/>
        <v>0</v>
      </c>
      <c r="I72" s="186">
        <v>41537</v>
      </c>
      <c r="J72" s="36" t="s">
        <v>69</v>
      </c>
      <c r="K72" s="191">
        <v>5</v>
      </c>
      <c r="L72">
        <v>0.90969999999999995</v>
      </c>
      <c r="M72">
        <v>0.86780000000000002</v>
      </c>
      <c r="N72" s="103">
        <f t="shared" si="125"/>
        <v>2.8266666666666588E-3</v>
      </c>
      <c r="O72" s="47"/>
      <c r="P72" s="103">
        <f t="shared" si="126"/>
        <v>0.17355999999999999</v>
      </c>
      <c r="Q72" s="47"/>
      <c r="R72" s="103">
        <f t="shared" si="127"/>
        <v>0</v>
      </c>
      <c r="S72" s="49"/>
      <c r="T72" s="103">
        <f t="shared" si="128"/>
        <v>0</v>
      </c>
      <c r="U72" s="49"/>
      <c r="V72" s="103">
        <f t="shared" si="129"/>
        <v>0</v>
      </c>
      <c r="W72" s="49"/>
      <c r="X72" s="103">
        <f t="shared" si="130"/>
        <v>0</v>
      </c>
      <c r="Y72" s="49"/>
      <c r="Z72" s="103">
        <f t="shared" si="131"/>
        <v>0</v>
      </c>
      <c r="AA72" s="49"/>
      <c r="AB72" s="103">
        <f t="shared" si="132"/>
        <v>0</v>
      </c>
      <c r="AC72" s="49"/>
      <c r="AD72" s="103">
        <f t="shared" si="133"/>
        <v>0</v>
      </c>
      <c r="AE72" s="49"/>
      <c r="AF72" s="103">
        <f t="shared" si="134"/>
        <v>0</v>
      </c>
      <c r="AG72" s="49"/>
      <c r="AH72" s="103">
        <f t="shared" si="135"/>
        <v>0</v>
      </c>
      <c r="AI72" s="49"/>
      <c r="AJ72" s="103">
        <f t="shared" si="136"/>
        <v>0</v>
      </c>
      <c r="AK72" s="49"/>
      <c r="AL72" s="1"/>
      <c r="AM72" s="1"/>
      <c r="AN72" s="1"/>
      <c r="AO72" s="1"/>
      <c r="AP72" s="1"/>
      <c r="AQ72" s="1"/>
      <c r="AR72" s="1"/>
      <c r="AS72" s="1"/>
      <c r="AT72" s="1"/>
    </row>
    <row r="73" spans="1:46" ht="12" customHeight="1">
      <c r="A73" s="3">
        <f t="shared" si="137"/>
        <v>1</v>
      </c>
      <c r="B73" s="7">
        <v>9</v>
      </c>
      <c r="C73" s="16" t="s">
        <v>119</v>
      </c>
      <c r="D73" s="25">
        <f t="shared" si="138"/>
        <v>92313</v>
      </c>
      <c r="E73" s="16">
        <f t="shared" si="139"/>
        <v>15</v>
      </c>
      <c r="F73" s="27" t="str">
        <f t="shared" si="140"/>
        <v>RB660</v>
      </c>
      <c r="G73" s="16" t="str">
        <f t="shared" si="141"/>
        <v>water</v>
      </c>
      <c r="H73" s="30">
        <f t="shared" si="142"/>
        <v>0</v>
      </c>
      <c r="I73" s="186">
        <v>41537</v>
      </c>
      <c r="J73" s="36" t="s">
        <v>70</v>
      </c>
      <c r="K73" s="191">
        <v>3</v>
      </c>
      <c r="L73">
        <v>0.90410000000000001</v>
      </c>
      <c r="M73">
        <v>0.86819999999999997</v>
      </c>
      <c r="N73" s="103">
        <f t="shared" si="125"/>
        <v>2.7111111111111329E-3</v>
      </c>
      <c r="O73" s="47"/>
      <c r="P73" s="103">
        <f t="shared" si="126"/>
        <v>0.28939999999999999</v>
      </c>
      <c r="Q73" s="47"/>
      <c r="R73" s="103">
        <f t="shared" si="127"/>
        <v>0</v>
      </c>
      <c r="S73" s="49"/>
      <c r="T73" s="103">
        <f t="shared" si="128"/>
        <v>0</v>
      </c>
      <c r="U73" s="49"/>
      <c r="V73" s="103">
        <f t="shared" si="129"/>
        <v>0</v>
      </c>
      <c r="W73" s="49"/>
      <c r="X73" s="103">
        <f t="shared" si="130"/>
        <v>0</v>
      </c>
      <c r="Y73" s="49"/>
      <c r="Z73" s="103">
        <f t="shared" si="131"/>
        <v>0</v>
      </c>
      <c r="AA73" s="49"/>
      <c r="AB73" s="103">
        <f t="shared" si="132"/>
        <v>0</v>
      </c>
      <c r="AC73" s="49"/>
      <c r="AD73" s="103">
        <f t="shared" si="133"/>
        <v>0</v>
      </c>
      <c r="AE73" s="49"/>
      <c r="AF73" s="103">
        <f t="shared" si="134"/>
        <v>0</v>
      </c>
      <c r="AG73" s="49"/>
      <c r="AH73" s="103">
        <f t="shared" si="135"/>
        <v>0</v>
      </c>
      <c r="AI73" s="49"/>
      <c r="AJ73" s="103">
        <f t="shared" si="136"/>
        <v>0</v>
      </c>
      <c r="AK73" s="49"/>
      <c r="AL73" s="1"/>
      <c r="AM73" s="1"/>
      <c r="AN73" s="1"/>
      <c r="AO73" s="1"/>
      <c r="AP73" s="1"/>
      <c r="AQ73" s="1"/>
      <c r="AR73" s="1"/>
      <c r="AS73" s="1"/>
      <c r="AT73" s="1"/>
    </row>
    <row r="74" spans="1:46" ht="12" customHeight="1">
      <c r="A74" s="3">
        <f t="shared" si="137"/>
        <v>1</v>
      </c>
      <c r="B74" s="7">
        <v>9</v>
      </c>
      <c r="C74" s="16" t="s">
        <v>120</v>
      </c>
      <c r="D74" s="25">
        <f t="shared" si="138"/>
        <v>92313</v>
      </c>
      <c r="E74" s="16">
        <f t="shared" si="139"/>
        <v>15</v>
      </c>
      <c r="F74" s="27" t="str">
        <f t="shared" si="140"/>
        <v>RB660</v>
      </c>
      <c r="G74" s="16" t="str">
        <f t="shared" si="141"/>
        <v>water</v>
      </c>
      <c r="H74" s="30">
        <f t="shared" si="142"/>
        <v>0</v>
      </c>
      <c r="I74" s="186">
        <v>41537</v>
      </c>
      <c r="J74" s="37" t="s">
        <v>71</v>
      </c>
      <c r="K74" s="191">
        <v>4</v>
      </c>
      <c r="L74">
        <v>0.90549999999999997</v>
      </c>
      <c r="M74">
        <v>0.86460000000000004</v>
      </c>
      <c r="N74" s="103">
        <f t="shared" si="125"/>
        <v>3.283333333333323E-3</v>
      </c>
      <c r="O74" s="47"/>
      <c r="P74" s="103">
        <f t="shared" si="126"/>
        <v>0.21615000000000001</v>
      </c>
      <c r="Q74" s="47"/>
      <c r="R74" s="103">
        <f t="shared" si="127"/>
        <v>0</v>
      </c>
      <c r="S74" s="49"/>
      <c r="T74" s="103">
        <f t="shared" si="128"/>
        <v>0</v>
      </c>
      <c r="U74" s="49"/>
      <c r="V74" s="103">
        <f t="shared" si="129"/>
        <v>0</v>
      </c>
      <c r="W74" s="49"/>
      <c r="X74" s="103">
        <f t="shared" si="130"/>
        <v>0</v>
      </c>
      <c r="Y74" s="49"/>
      <c r="Z74" s="103">
        <f t="shared" si="131"/>
        <v>0</v>
      </c>
      <c r="AA74" s="49"/>
      <c r="AB74" s="103">
        <f t="shared" si="132"/>
        <v>0</v>
      </c>
      <c r="AC74" s="49"/>
      <c r="AD74" s="103">
        <f t="shared" si="133"/>
        <v>0</v>
      </c>
      <c r="AE74" s="49"/>
      <c r="AF74" s="103">
        <f t="shared" si="134"/>
        <v>0</v>
      </c>
      <c r="AG74" s="49"/>
      <c r="AH74" s="103">
        <f t="shared" si="135"/>
        <v>0</v>
      </c>
      <c r="AI74" s="49"/>
      <c r="AJ74" s="103">
        <f t="shared" si="136"/>
        <v>0</v>
      </c>
      <c r="AK74" s="49"/>
      <c r="AL74" s="1"/>
      <c r="AM74" s="1"/>
      <c r="AN74" s="1"/>
      <c r="AO74" s="1"/>
      <c r="AP74" s="1"/>
      <c r="AQ74" s="1"/>
      <c r="AR74" s="1"/>
      <c r="AS74" s="1"/>
      <c r="AT74" s="1"/>
    </row>
    <row r="75" spans="1:46" ht="12" customHeight="1" thickBot="1">
      <c r="A75" s="3">
        <f t="shared" si="137"/>
        <v>1</v>
      </c>
      <c r="B75" s="8">
        <v>9</v>
      </c>
      <c r="C75" s="4" t="s">
        <v>121</v>
      </c>
      <c r="D75" s="25">
        <f t="shared" si="138"/>
        <v>92313</v>
      </c>
      <c r="E75" s="16">
        <f t="shared" si="139"/>
        <v>15</v>
      </c>
      <c r="F75" s="27" t="str">
        <f t="shared" si="140"/>
        <v>RB660</v>
      </c>
      <c r="G75" s="16" t="str">
        <f t="shared" si="141"/>
        <v>water</v>
      </c>
      <c r="H75" s="24">
        <v>0</v>
      </c>
      <c r="I75" s="186">
        <v>41537</v>
      </c>
      <c r="J75" s="38" t="s">
        <v>72</v>
      </c>
      <c r="K75" s="192">
        <v>4</v>
      </c>
      <c r="L75">
        <v>0.9395</v>
      </c>
      <c r="M75">
        <v>0.90139999999999998</v>
      </c>
      <c r="N75" s="103">
        <f t="shared" si="125"/>
        <v>2.5833333333333446E-3</v>
      </c>
      <c r="O75" s="50"/>
      <c r="P75" s="104">
        <f>(M75-O75)</f>
        <v>0.90139999999999998</v>
      </c>
      <c r="Q75" s="51"/>
      <c r="R75" s="104">
        <f>(O75-Q75)</f>
        <v>0</v>
      </c>
      <c r="S75" s="51"/>
      <c r="T75" s="104">
        <f>(Q75-S75)</f>
        <v>0</v>
      </c>
      <c r="U75" s="51"/>
      <c r="V75" s="104">
        <f>(S75-U75)</f>
        <v>0</v>
      </c>
      <c r="W75" s="51"/>
      <c r="X75" s="104">
        <f>(U75-W75)</f>
        <v>0</v>
      </c>
      <c r="Y75" s="51"/>
      <c r="Z75" s="104">
        <f>(W75-Y75)</f>
        <v>0</v>
      </c>
      <c r="AA75" s="51"/>
      <c r="AB75" s="104">
        <f>(Y75-AA75)</f>
        <v>0</v>
      </c>
      <c r="AC75" s="51"/>
      <c r="AD75" s="104">
        <f>(AA75-AC75)</f>
        <v>0</v>
      </c>
      <c r="AE75" s="51"/>
      <c r="AF75" s="104">
        <f>(AC75-AE75)</f>
        <v>0</v>
      </c>
      <c r="AG75" s="51"/>
      <c r="AH75" s="104">
        <f>(AE75-AG75)</f>
        <v>0</v>
      </c>
      <c r="AI75" s="51"/>
      <c r="AJ75" s="104">
        <f>(AG75-AI75)</f>
        <v>0</v>
      </c>
      <c r="AK75" s="52"/>
      <c r="AL75" s="1"/>
      <c r="AM75" s="1"/>
      <c r="AN75" s="1"/>
      <c r="AO75" s="1"/>
      <c r="AP75" s="1"/>
      <c r="AQ75" s="1"/>
      <c r="AR75" s="1"/>
      <c r="AS75" s="1"/>
      <c r="AT75" s="1"/>
    </row>
    <row r="76" spans="1:46" ht="12" customHeight="1">
      <c r="A76" s="3">
        <f t="shared" si="137"/>
        <v>1</v>
      </c>
      <c r="B76" s="6">
        <v>10</v>
      </c>
      <c r="C76" s="3" t="s">
        <v>105</v>
      </c>
      <c r="D76" s="25">
        <f t="shared" si="138"/>
        <v>92313</v>
      </c>
      <c r="E76" s="16">
        <f t="shared" si="139"/>
        <v>15</v>
      </c>
      <c r="F76" s="28" t="s">
        <v>112</v>
      </c>
      <c r="G76" s="5" t="s">
        <v>113</v>
      </c>
      <c r="H76" s="32">
        <v>50</v>
      </c>
      <c r="I76" s="186">
        <v>41537</v>
      </c>
      <c r="J76" s="39" t="s">
        <v>73</v>
      </c>
      <c r="K76" s="193">
        <v>4</v>
      </c>
      <c r="L76">
        <v>0.91210000000000002</v>
      </c>
      <c r="M76">
        <v>0.86770000000000003</v>
      </c>
      <c r="N76" s="103">
        <f>((L76-M76)-$N$116)/$K76</f>
        <v>2.0416666666666639E-3</v>
      </c>
      <c r="O76" s="47"/>
      <c r="P76" s="103">
        <f>((M76-O76)-$P$116)/$K76</f>
        <v>-2.5083333333333346E-3</v>
      </c>
      <c r="Q76" s="47"/>
      <c r="R76" s="103">
        <f>((O76-Q76)-$R$116)/$K76</f>
        <v>0</v>
      </c>
      <c r="S76" s="47"/>
      <c r="T76" s="103">
        <f>((Q76-S76)-$T$116)/$K76</f>
        <v>0</v>
      </c>
      <c r="U76" s="47"/>
      <c r="V76" s="103">
        <f>((S76-U76)-$V$116)/$K76</f>
        <v>0</v>
      </c>
      <c r="W76" s="46"/>
      <c r="X76" s="103">
        <f>((U76-W76)-$X$116)/$K76</f>
        <v>0</v>
      </c>
      <c r="Y76" s="47"/>
      <c r="Z76" s="103">
        <f>((W76-Y76)-$Z$116)/$K76</f>
        <v>0</v>
      </c>
      <c r="AA76" s="47"/>
      <c r="AB76" s="103">
        <f>((Y76-AA76)-$AB$116)/$K76</f>
        <v>0</v>
      </c>
      <c r="AC76" s="47"/>
      <c r="AD76" s="103">
        <f>((AA76-AC76)-$AD$116)/$K76</f>
        <v>0</v>
      </c>
      <c r="AE76" s="47"/>
      <c r="AF76" s="103">
        <f>((AC76-AE76)-$AF$116)/$K76</f>
        <v>0</v>
      </c>
      <c r="AG76" s="47"/>
      <c r="AH76" s="103">
        <f>((AE76-AG76)-$AH$116)/$K76</f>
        <v>0</v>
      </c>
      <c r="AI76" s="46"/>
      <c r="AJ76" s="103">
        <f>((AG76-AI76)-$AJ$116)/$K76</f>
        <v>0</v>
      </c>
      <c r="AK76" s="53"/>
      <c r="AL76" s="1"/>
      <c r="AM76" s="1"/>
      <c r="AN76" s="1"/>
      <c r="AO76" s="1"/>
      <c r="AP76" s="1"/>
      <c r="AQ76" s="1"/>
      <c r="AR76" s="1"/>
      <c r="AS76" s="1"/>
      <c r="AT76" s="1"/>
    </row>
    <row r="77" spans="1:46" ht="12" customHeight="1">
      <c r="A77" s="3">
        <f t="shared" si="137"/>
        <v>1</v>
      </c>
      <c r="B77" s="6">
        <v>10</v>
      </c>
      <c r="C77" s="16" t="s">
        <v>106</v>
      </c>
      <c r="D77" s="25">
        <f t="shared" si="138"/>
        <v>92313</v>
      </c>
      <c r="E77" s="16">
        <f t="shared" si="139"/>
        <v>15</v>
      </c>
      <c r="F77" s="27" t="str">
        <f>$F$76</f>
        <v>RB660</v>
      </c>
      <c r="G77" s="16" t="str">
        <f>$G$76</f>
        <v>Mianserin</v>
      </c>
      <c r="H77" s="31">
        <f>$H$76</f>
        <v>50</v>
      </c>
      <c r="I77" s="186">
        <v>41537</v>
      </c>
      <c r="J77" s="35" t="s">
        <v>74</v>
      </c>
      <c r="K77" s="193">
        <v>3</v>
      </c>
      <c r="L77">
        <v>0.92500000000000004</v>
      </c>
      <c r="M77">
        <v>0.87919999999999998</v>
      </c>
      <c r="N77" s="103">
        <f t="shared" ref="N77:N83" si="143">((L77-M77)-$N$116)/$K77</f>
        <v>3.1888888888889078E-3</v>
      </c>
      <c r="O77" s="47"/>
      <c r="P77" s="103">
        <f t="shared" ref="P77:P82" si="144">((M77-O77)-$P$116)/$K77</f>
        <v>4.8888888888887205E-4</v>
      </c>
      <c r="Q77" s="47"/>
      <c r="R77" s="103">
        <f t="shared" ref="R77:R82" si="145">((O77-Q77)-$R$116)/$K77</f>
        <v>0</v>
      </c>
      <c r="S77" s="47"/>
      <c r="T77" s="103">
        <f t="shared" ref="T77:T82" si="146">((Q77-S77)-$T$116)/$K77</f>
        <v>0</v>
      </c>
      <c r="U77" s="47"/>
      <c r="V77" s="103">
        <f t="shared" ref="V77:V82" si="147">((S77-U77)-$V$116)/$K77</f>
        <v>0</v>
      </c>
      <c r="W77" s="46"/>
      <c r="X77" s="103">
        <f t="shared" ref="X77:X82" si="148">((U77-W77)-$X$116)/$K77</f>
        <v>0</v>
      </c>
      <c r="Y77" s="47"/>
      <c r="Z77" s="103">
        <f t="shared" ref="Z77:Z82" si="149">((W77-Y77)-$Z$116)/$K77</f>
        <v>0</v>
      </c>
      <c r="AA77" s="47"/>
      <c r="AB77" s="103">
        <f t="shared" ref="AB77:AB82" si="150">((Y77-AA77)-$AB$116)/$K77</f>
        <v>0</v>
      </c>
      <c r="AC77" s="47"/>
      <c r="AD77" s="103">
        <f t="shared" ref="AD77:AD82" si="151">((AA77-AC77)-$AD$116)/$K77</f>
        <v>0</v>
      </c>
      <c r="AE77" s="47"/>
      <c r="AF77" s="103">
        <f t="shared" ref="AF77:AF82" si="152">((AC77-AE77)-$AF$116)/$K77</f>
        <v>0</v>
      </c>
      <c r="AG77" s="47"/>
      <c r="AH77" s="103">
        <f t="shared" ref="AH77:AH82" si="153">((AE77-AG77)-$AH$116)/$K77</f>
        <v>0</v>
      </c>
      <c r="AI77" s="46"/>
      <c r="AJ77" s="103">
        <f t="shared" ref="AJ77:AJ82" si="154">((AG77-AI77)-$AJ$116)/$K77</f>
        <v>0</v>
      </c>
      <c r="AK77" s="49"/>
      <c r="AL77" s="1"/>
      <c r="AM77" s="1"/>
      <c r="AN77" s="1"/>
      <c r="AO77" s="1"/>
      <c r="AP77" s="1"/>
      <c r="AQ77" s="1"/>
      <c r="AR77" s="1"/>
      <c r="AS77" s="1"/>
      <c r="AT77" s="1"/>
    </row>
    <row r="78" spans="1:46" ht="12" customHeight="1">
      <c r="A78" s="3">
        <f t="shared" si="137"/>
        <v>1</v>
      </c>
      <c r="B78" s="6">
        <v>10</v>
      </c>
      <c r="C78" s="16" t="s">
        <v>107</v>
      </c>
      <c r="D78" s="25">
        <f t="shared" si="138"/>
        <v>92313</v>
      </c>
      <c r="E78" s="16">
        <f t="shared" si="139"/>
        <v>15</v>
      </c>
      <c r="F78" s="27" t="str">
        <f t="shared" ref="F78:F83" si="155">$F$76</f>
        <v>RB660</v>
      </c>
      <c r="G78" s="16" t="str">
        <f t="shared" ref="G78:G83" si="156">$G$76</f>
        <v>Mianserin</v>
      </c>
      <c r="H78" s="31">
        <f t="shared" ref="H78:H82" si="157">$H$76</f>
        <v>50</v>
      </c>
      <c r="I78" s="186">
        <v>41537</v>
      </c>
      <c r="J78" s="36" t="s">
        <v>75</v>
      </c>
      <c r="K78" s="193">
        <v>1</v>
      </c>
      <c r="L78">
        <v>0.88859999999999995</v>
      </c>
      <c r="M78">
        <v>0.84770000000000001</v>
      </c>
      <c r="N78" s="103">
        <f t="shared" si="143"/>
        <v>4.6666666666665968E-3</v>
      </c>
      <c r="O78" s="47"/>
      <c r="P78" s="103">
        <f t="shared" si="144"/>
        <v>-3.0033333333333356E-2</v>
      </c>
      <c r="Q78" s="47"/>
      <c r="R78" s="103">
        <f t="shared" si="145"/>
        <v>0</v>
      </c>
      <c r="S78" s="47"/>
      <c r="T78" s="103">
        <f t="shared" si="146"/>
        <v>0</v>
      </c>
      <c r="U78" s="47"/>
      <c r="V78" s="103">
        <f t="shared" si="147"/>
        <v>0</v>
      </c>
      <c r="W78" s="46"/>
      <c r="X78" s="103">
        <f t="shared" si="148"/>
        <v>0</v>
      </c>
      <c r="Y78" s="47"/>
      <c r="Z78" s="103">
        <f t="shared" si="149"/>
        <v>0</v>
      </c>
      <c r="AA78" s="47"/>
      <c r="AB78" s="103">
        <f t="shared" si="150"/>
        <v>0</v>
      </c>
      <c r="AC78" s="47"/>
      <c r="AD78" s="103">
        <f t="shared" si="151"/>
        <v>0</v>
      </c>
      <c r="AE78" s="47"/>
      <c r="AF78" s="103">
        <f t="shared" si="152"/>
        <v>0</v>
      </c>
      <c r="AG78" s="47"/>
      <c r="AH78" s="103">
        <f t="shared" si="153"/>
        <v>0</v>
      </c>
      <c r="AI78" s="46"/>
      <c r="AJ78" s="103">
        <f t="shared" si="154"/>
        <v>0</v>
      </c>
      <c r="AK78" s="49"/>
      <c r="AL78" s="1"/>
      <c r="AM78" s="1"/>
      <c r="AN78" s="1"/>
      <c r="AO78" s="1"/>
      <c r="AP78" s="1"/>
      <c r="AQ78" s="1"/>
      <c r="AR78" s="1"/>
      <c r="AS78" s="1"/>
      <c r="AT78" s="1"/>
    </row>
    <row r="79" spans="1:46" ht="12" customHeight="1">
      <c r="A79" s="3">
        <f t="shared" si="137"/>
        <v>1</v>
      </c>
      <c r="B79" s="6">
        <v>10</v>
      </c>
      <c r="C79" s="16" t="s">
        <v>117</v>
      </c>
      <c r="D79" s="25">
        <f t="shared" si="138"/>
        <v>92313</v>
      </c>
      <c r="E79" s="16">
        <f t="shared" si="139"/>
        <v>15</v>
      </c>
      <c r="F79" s="27" t="str">
        <f t="shared" si="155"/>
        <v>RB660</v>
      </c>
      <c r="G79" s="16" t="str">
        <f t="shared" si="156"/>
        <v>Mianserin</v>
      </c>
      <c r="H79" s="31">
        <f>$H$76</f>
        <v>50</v>
      </c>
      <c r="I79" s="186">
        <v>41537</v>
      </c>
      <c r="J79" s="37" t="s">
        <v>76</v>
      </c>
      <c r="K79" s="193">
        <v>4</v>
      </c>
      <c r="L79">
        <v>0.92169999999999996</v>
      </c>
      <c r="M79">
        <v>0.87639999999999996</v>
      </c>
      <c r="N79" s="103">
        <f t="shared" si="143"/>
        <v>2.2666666666666668E-3</v>
      </c>
      <c r="O79" s="47"/>
      <c r="P79" s="103">
        <f t="shared" si="144"/>
        <v>-3.3333333333335213E-4</v>
      </c>
      <c r="Q79" s="47"/>
      <c r="R79" s="103">
        <f t="shared" si="145"/>
        <v>0</v>
      </c>
      <c r="S79" s="47"/>
      <c r="T79" s="103">
        <f t="shared" si="146"/>
        <v>0</v>
      </c>
      <c r="U79" s="47"/>
      <c r="V79" s="103">
        <f t="shared" si="147"/>
        <v>0</v>
      </c>
      <c r="W79" s="46"/>
      <c r="X79" s="103">
        <f t="shared" si="148"/>
        <v>0</v>
      </c>
      <c r="Y79" s="47"/>
      <c r="Z79" s="103">
        <f t="shared" si="149"/>
        <v>0</v>
      </c>
      <c r="AA79" s="47"/>
      <c r="AB79" s="103">
        <f t="shared" si="150"/>
        <v>0</v>
      </c>
      <c r="AC79" s="47"/>
      <c r="AD79" s="103">
        <f t="shared" si="151"/>
        <v>0</v>
      </c>
      <c r="AE79" s="47"/>
      <c r="AF79" s="103">
        <f t="shared" si="152"/>
        <v>0</v>
      </c>
      <c r="AG79" s="47"/>
      <c r="AH79" s="103">
        <f t="shared" si="153"/>
        <v>0</v>
      </c>
      <c r="AI79" s="46"/>
      <c r="AJ79" s="103">
        <f t="shared" si="154"/>
        <v>0</v>
      </c>
      <c r="AK79" s="49"/>
      <c r="AL79" s="1"/>
      <c r="AM79" s="1"/>
      <c r="AN79" s="1"/>
      <c r="AO79" s="1"/>
      <c r="AP79" s="1"/>
      <c r="AQ79" s="1"/>
      <c r="AR79" s="1"/>
      <c r="AS79" s="1"/>
      <c r="AT79" s="1"/>
    </row>
    <row r="80" spans="1:46" ht="12" customHeight="1">
      <c r="A80" s="3">
        <f t="shared" si="137"/>
        <v>1</v>
      </c>
      <c r="B80" s="6">
        <v>10</v>
      </c>
      <c r="C80" s="16" t="s">
        <v>118</v>
      </c>
      <c r="D80" s="25">
        <f t="shared" si="138"/>
        <v>92313</v>
      </c>
      <c r="E80" s="16">
        <f t="shared" si="139"/>
        <v>15</v>
      </c>
      <c r="F80" s="27" t="str">
        <f t="shared" si="155"/>
        <v>RB660</v>
      </c>
      <c r="G80" s="16" t="str">
        <f t="shared" si="156"/>
        <v>Mianserin</v>
      </c>
      <c r="H80" s="31">
        <f t="shared" si="157"/>
        <v>50</v>
      </c>
      <c r="I80" s="186">
        <v>41537</v>
      </c>
      <c r="J80" s="36" t="s">
        <v>77</v>
      </c>
      <c r="K80" s="193">
        <v>3</v>
      </c>
      <c r="L80">
        <v>0.90480000000000005</v>
      </c>
      <c r="M80">
        <v>0.86460000000000004</v>
      </c>
      <c r="N80" s="103">
        <f t="shared" si="143"/>
        <v>1.3222222222222246E-3</v>
      </c>
      <c r="O80" s="47"/>
      <c r="P80" s="103">
        <f t="shared" si="144"/>
        <v>-4.3777777777777764E-3</v>
      </c>
      <c r="Q80" s="47"/>
      <c r="R80" s="103">
        <f t="shared" si="145"/>
        <v>0</v>
      </c>
      <c r="S80" s="47"/>
      <c r="T80" s="103">
        <f t="shared" si="146"/>
        <v>0</v>
      </c>
      <c r="U80" s="47"/>
      <c r="V80" s="103">
        <f t="shared" si="147"/>
        <v>0</v>
      </c>
      <c r="W80" s="46"/>
      <c r="X80" s="103">
        <f t="shared" si="148"/>
        <v>0</v>
      </c>
      <c r="Y80" s="47"/>
      <c r="Z80" s="103">
        <f t="shared" si="149"/>
        <v>0</v>
      </c>
      <c r="AA80" s="47"/>
      <c r="AB80" s="103">
        <f t="shared" si="150"/>
        <v>0</v>
      </c>
      <c r="AC80" s="47"/>
      <c r="AD80" s="103">
        <f t="shared" si="151"/>
        <v>0</v>
      </c>
      <c r="AE80" s="47"/>
      <c r="AF80" s="103">
        <f t="shared" si="152"/>
        <v>0</v>
      </c>
      <c r="AG80" s="47"/>
      <c r="AH80" s="103">
        <f t="shared" si="153"/>
        <v>0</v>
      </c>
      <c r="AI80" s="46"/>
      <c r="AJ80" s="103">
        <f t="shared" si="154"/>
        <v>0</v>
      </c>
      <c r="AK80" s="49"/>
      <c r="AL80" s="1"/>
      <c r="AM80" s="1"/>
      <c r="AN80" s="1"/>
      <c r="AO80" s="1"/>
      <c r="AP80" s="1"/>
      <c r="AQ80" s="1"/>
      <c r="AR80" s="1"/>
      <c r="AS80" s="1"/>
      <c r="AT80" s="1"/>
    </row>
    <row r="81" spans="1:46" ht="12" customHeight="1">
      <c r="A81" s="3">
        <f t="shared" si="137"/>
        <v>1</v>
      </c>
      <c r="B81" s="6">
        <v>10</v>
      </c>
      <c r="C81" s="16" t="s">
        <v>119</v>
      </c>
      <c r="D81" s="25">
        <f t="shared" si="138"/>
        <v>92313</v>
      </c>
      <c r="E81" s="16">
        <f t="shared" si="139"/>
        <v>15</v>
      </c>
      <c r="F81" s="27" t="str">
        <f t="shared" si="155"/>
        <v>RB660</v>
      </c>
      <c r="G81" s="16" t="str">
        <f t="shared" si="156"/>
        <v>Mianserin</v>
      </c>
      <c r="H81" s="31">
        <f t="shared" si="157"/>
        <v>50</v>
      </c>
      <c r="I81" s="186">
        <v>41537</v>
      </c>
      <c r="J81" s="36" t="s">
        <v>78</v>
      </c>
      <c r="K81" s="193">
        <v>1</v>
      </c>
      <c r="L81">
        <v>0.90280000000000005</v>
      </c>
      <c r="M81">
        <v>0.8609</v>
      </c>
      <c r="N81" s="103">
        <f t="shared" si="143"/>
        <v>5.6666666666667087E-3</v>
      </c>
      <c r="O81" s="47"/>
      <c r="P81" s="103">
        <f t="shared" si="144"/>
        <v>-1.6833333333333367E-2</v>
      </c>
      <c r="Q81" s="47"/>
      <c r="R81" s="103">
        <f t="shared" si="145"/>
        <v>0</v>
      </c>
      <c r="S81" s="47"/>
      <c r="T81" s="103">
        <f t="shared" si="146"/>
        <v>0</v>
      </c>
      <c r="U81" s="47"/>
      <c r="V81" s="103">
        <f t="shared" si="147"/>
        <v>0</v>
      </c>
      <c r="W81" s="46"/>
      <c r="X81" s="103">
        <f t="shared" si="148"/>
        <v>0</v>
      </c>
      <c r="Y81" s="47"/>
      <c r="Z81" s="103">
        <f t="shared" si="149"/>
        <v>0</v>
      </c>
      <c r="AA81" s="47"/>
      <c r="AB81" s="103">
        <f t="shared" si="150"/>
        <v>0</v>
      </c>
      <c r="AC81" s="47"/>
      <c r="AD81" s="103">
        <f t="shared" si="151"/>
        <v>0</v>
      </c>
      <c r="AE81" s="47"/>
      <c r="AF81" s="103">
        <f t="shared" si="152"/>
        <v>0</v>
      </c>
      <c r="AG81" s="47"/>
      <c r="AH81" s="103">
        <f t="shared" si="153"/>
        <v>0</v>
      </c>
      <c r="AI81" s="46"/>
      <c r="AJ81" s="103">
        <f t="shared" si="154"/>
        <v>0</v>
      </c>
      <c r="AK81" s="49"/>
      <c r="AL81" s="1"/>
      <c r="AM81" s="1"/>
      <c r="AN81" s="1"/>
      <c r="AO81" s="1"/>
      <c r="AP81" s="1"/>
      <c r="AQ81" s="1"/>
      <c r="AR81" s="1"/>
      <c r="AS81" s="1"/>
      <c r="AT81" s="1"/>
    </row>
    <row r="82" spans="1:46" ht="12" customHeight="1">
      <c r="A82" s="3">
        <f t="shared" si="137"/>
        <v>1</v>
      </c>
      <c r="B82" s="6">
        <v>10</v>
      </c>
      <c r="C82" s="16" t="s">
        <v>120</v>
      </c>
      <c r="D82" s="25">
        <f t="shared" si="138"/>
        <v>92313</v>
      </c>
      <c r="E82" s="16">
        <f t="shared" si="139"/>
        <v>15</v>
      </c>
      <c r="F82" s="27" t="str">
        <f t="shared" si="155"/>
        <v>RB660</v>
      </c>
      <c r="G82" s="16" t="str">
        <f t="shared" si="156"/>
        <v>Mianserin</v>
      </c>
      <c r="H82" s="31">
        <f t="shared" si="157"/>
        <v>50</v>
      </c>
      <c r="I82" s="186">
        <v>41537</v>
      </c>
      <c r="J82" s="37" t="s">
        <v>79</v>
      </c>
      <c r="K82" s="193">
        <v>5</v>
      </c>
      <c r="L82">
        <v>0.89939999999999998</v>
      </c>
      <c r="M82">
        <v>0.85209999999999997</v>
      </c>
      <c r="N82" s="103">
        <f t="shared" si="143"/>
        <v>2.2133333333333336E-3</v>
      </c>
      <c r="O82" s="47"/>
      <c r="P82" s="103">
        <f t="shared" si="144"/>
        <v>-5.1266666666666795E-3</v>
      </c>
      <c r="Q82" s="47"/>
      <c r="R82" s="103">
        <f t="shared" si="145"/>
        <v>0</v>
      </c>
      <c r="S82" s="47"/>
      <c r="T82" s="103">
        <f t="shared" si="146"/>
        <v>0</v>
      </c>
      <c r="U82" s="47"/>
      <c r="V82" s="103">
        <f t="shared" si="147"/>
        <v>0</v>
      </c>
      <c r="W82" s="46"/>
      <c r="X82" s="103">
        <f t="shared" si="148"/>
        <v>0</v>
      </c>
      <c r="Y82" s="47"/>
      <c r="Z82" s="103">
        <f t="shared" si="149"/>
        <v>0</v>
      </c>
      <c r="AA82" s="47"/>
      <c r="AB82" s="103">
        <f t="shared" si="150"/>
        <v>0</v>
      </c>
      <c r="AC82" s="47"/>
      <c r="AD82" s="103">
        <f t="shared" si="151"/>
        <v>0</v>
      </c>
      <c r="AE82" s="47"/>
      <c r="AF82" s="103">
        <f t="shared" si="152"/>
        <v>0</v>
      </c>
      <c r="AG82" s="47"/>
      <c r="AH82" s="103">
        <f t="shared" si="153"/>
        <v>0</v>
      </c>
      <c r="AI82" s="46"/>
      <c r="AJ82" s="103">
        <f t="shared" si="154"/>
        <v>0</v>
      </c>
      <c r="AK82" s="49"/>
      <c r="AL82" s="1"/>
      <c r="AM82" s="1"/>
      <c r="AN82" s="1"/>
      <c r="AO82" s="1"/>
      <c r="AP82" s="1"/>
      <c r="AQ82" s="1"/>
      <c r="AR82" s="1"/>
      <c r="AS82" s="1"/>
      <c r="AT82" s="1"/>
    </row>
    <row r="83" spans="1:46" ht="12" customHeight="1" thickBot="1">
      <c r="A83" s="3">
        <f t="shared" si="137"/>
        <v>1</v>
      </c>
      <c r="B83" s="8">
        <v>10</v>
      </c>
      <c r="C83" s="4" t="s">
        <v>121</v>
      </c>
      <c r="D83" s="25">
        <f t="shared" si="138"/>
        <v>92313</v>
      </c>
      <c r="E83" s="16">
        <f t="shared" si="139"/>
        <v>15</v>
      </c>
      <c r="F83" s="27" t="str">
        <f t="shared" si="155"/>
        <v>RB660</v>
      </c>
      <c r="G83" s="16" t="str">
        <f t="shared" si="156"/>
        <v>Mianserin</v>
      </c>
      <c r="H83" s="24">
        <v>50</v>
      </c>
      <c r="I83" s="186">
        <v>41537</v>
      </c>
      <c r="J83" s="38" t="s">
        <v>80</v>
      </c>
      <c r="K83" s="194">
        <v>3</v>
      </c>
      <c r="L83">
        <v>0.93600000000000005</v>
      </c>
      <c r="M83">
        <v>0.88970000000000005</v>
      </c>
      <c r="N83" s="103">
        <f t="shared" si="143"/>
        <v>3.3555555555555561E-3</v>
      </c>
      <c r="O83" s="50"/>
      <c r="P83" s="104">
        <f>(M83-O83)</f>
        <v>0.88970000000000005</v>
      </c>
      <c r="Q83" s="51"/>
      <c r="R83" s="104">
        <f>(O83-Q83)</f>
        <v>0</v>
      </c>
      <c r="S83" s="51"/>
      <c r="T83" s="104">
        <f>(Q83-S83)</f>
        <v>0</v>
      </c>
      <c r="U83" s="51"/>
      <c r="V83" s="104">
        <f>(S83-U83)</f>
        <v>0</v>
      </c>
      <c r="W83" s="51"/>
      <c r="X83" s="104">
        <f>(U83-W83)</f>
        <v>0</v>
      </c>
      <c r="Y83" s="51"/>
      <c r="Z83" s="104">
        <f>(W83-Y83)</f>
        <v>0</v>
      </c>
      <c r="AA83" s="51"/>
      <c r="AB83" s="104">
        <f>(Y83-AA83)</f>
        <v>0</v>
      </c>
      <c r="AC83" s="51"/>
      <c r="AD83" s="104">
        <f>(AA83-AC83)</f>
        <v>0</v>
      </c>
      <c r="AE83" s="51"/>
      <c r="AF83" s="104">
        <f>(AC83-AE83)</f>
        <v>0</v>
      </c>
      <c r="AG83" s="51"/>
      <c r="AH83" s="104">
        <f>(AE83-AG83)</f>
        <v>0</v>
      </c>
      <c r="AI83" s="51"/>
      <c r="AJ83" s="104">
        <f>(AG83-AI83)</f>
        <v>0</v>
      </c>
      <c r="AK83" s="51"/>
      <c r="AL83" s="1"/>
      <c r="AM83" s="1"/>
      <c r="AN83" s="1"/>
      <c r="AO83" s="1"/>
      <c r="AP83" s="1"/>
      <c r="AQ83" s="1"/>
      <c r="AR83" s="1"/>
      <c r="AS83" s="1"/>
      <c r="AT83" s="1"/>
    </row>
    <row r="84" spans="1:46" ht="12" customHeight="1">
      <c r="A84" s="3">
        <f t="shared" si="137"/>
        <v>1</v>
      </c>
      <c r="B84" s="6">
        <v>11</v>
      </c>
      <c r="C84" s="3" t="s">
        <v>105</v>
      </c>
      <c r="D84" s="25">
        <f t="shared" si="138"/>
        <v>92313</v>
      </c>
      <c r="E84" s="16">
        <f t="shared" si="139"/>
        <v>15</v>
      </c>
      <c r="F84" s="28" t="s">
        <v>114</v>
      </c>
      <c r="G84" s="5" t="s">
        <v>173</v>
      </c>
      <c r="H84" s="32">
        <v>50</v>
      </c>
      <c r="I84" s="186">
        <v>41537</v>
      </c>
      <c r="J84" s="39" t="s">
        <v>81</v>
      </c>
      <c r="K84" s="193">
        <v>4</v>
      </c>
      <c r="L84">
        <v>0.90539999999999998</v>
      </c>
      <c r="M84">
        <v>0.85470000000000002</v>
      </c>
      <c r="N84" s="103">
        <f>((L84-M84)-$N$116)/$K84</f>
        <v>3.6166666666666569E-3</v>
      </c>
      <c r="O84" s="47"/>
      <c r="P84" s="103">
        <f>((M84-O84)-$P$116)/$K84</f>
        <v>-5.7583333333333375E-3</v>
      </c>
      <c r="Q84" s="47"/>
      <c r="R84" s="103">
        <f>((O84-Q84)-$R$116)/$K84</f>
        <v>0</v>
      </c>
      <c r="S84" s="47"/>
      <c r="T84" s="103">
        <f>((Q84-S84)-$T$116)/$K84</f>
        <v>0</v>
      </c>
      <c r="U84" s="47"/>
      <c r="V84" s="103">
        <f>((S84-U84)-$V$116)/$K84</f>
        <v>0</v>
      </c>
      <c r="W84" s="46"/>
      <c r="X84" s="103">
        <f>((U84-W84)-$X$116)/$K84</f>
        <v>0</v>
      </c>
      <c r="Y84" s="47"/>
      <c r="Z84" s="103">
        <f>((W84-Y84)-$Z$116)/$K84</f>
        <v>0</v>
      </c>
      <c r="AA84" s="47"/>
      <c r="AB84" s="103">
        <f>((Y84-AA84)-$AB$116)/$K84</f>
        <v>0</v>
      </c>
      <c r="AC84" s="47"/>
      <c r="AD84" s="103">
        <f>((AA84-AC84)-$AD$116)/$K84</f>
        <v>0</v>
      </c>
      <c r="AE84" s="47"/>
      <c r="AF84" s="103">
        <f>((AC84-AE84)-$AF$116)/$K84</f>
        <v>0</v>
      </c>
      <c r="AG84" s="47"/>
      <c r="AH84" s="103">
        <f>((AE84-AG84)-$AH$116)/$K84</f>
        <v>0</v>
      </c>
      <c r="AI84" s="46"/>
      <c r="AJ84" s="103">
        <f>((AG84-AI84)-$AJ$116)/$K84</f>
        <v>0</v>
      </c>
      <c r="AK84" s="47"/>
      <c r="AL84" s="1"/>
      <c r="AM84" s="1"/>
      <c r="AN84" s="1"/>
      <c r="AO84" s="1"/>
      <c r="AP84" s="1"/>
      <c r="AQ84" s="1"/>
      <c r="AR84" s="1"/>
      <c r="AS84" s="1"/>
      <c r="AT84" s="1"/>
    </row>
    <row r="85" spans="1:46" ht="12" customHeight="1">
      <c r="A85" s="3">
        <f t="shared" si="137"/>
        <v>1</v>
      </c>
      <c r="B85" s="7">
        <v>11</v>
      </c>
      <c r="C85" s="16" t="s">
        <v>106</v>
      </c>
      <c r="D85" s="25">
        <f t="shared" si="138"/>
        <v>92313</v>
      </c>
      <c r="E85" s="16">
        <f t="shared" si="139"/>
        <v>15</v>
      </c>
      <c r="F85" s="27" t="str">
        <f>$F$84</f>
        <v>RB660</v>
      </c>
      <c r="G85" s="16" t="str">
        <f>$G$84</f>
        <v>Mianserin</v>
      </c>
      <c r="H85" s="31">
        <f>$H$84</f>
        <v>50</v>
      </c>
      <c r="I85" s="186">
        <v>41537</v>
      </c>
      <c r="J85" s="35" t="s">
        <v>82</v>
      </c>
      <c r="K85" s="193">
        <v>1</v>
      </c>
      <c r="L85">
        <v>0.91279999999999994</v>
      </c>
      <c r="M85">
        <v>0.87319999999999998</v>
      </c>
      <c r="N85" s="103">
        <f t="shared" ref="N85:N91" si="158">((L85-M85)-$N$116)/$K85</f>
        <v>3.3666666666666289E-3</v>
      </c>
      <c r="O85" s="47"/>
      <c r="P85" s="103">
        <f t="shared" ref="P85:P90" si="159">((M85-O85)-$P$116)/$K85</f>
        <v>-4.5333333333333892E-3</v>
      </c>
      <c r="Q85" s="47"/>
      <c r="R85" s="103">
        <f t="shared" ref="R85:R90" si="160">((O85-Q85)-$R$116)/$K85</f>
        <v>0</v>
      </c>
      <c r="S85" s="47"/>
      <c r="T85" s="103">
        <f t="shared" ref="T85:T90" si="161">((Q85-S85)-$T$116)/$K85</f>
        <v>0</v>
      </c>
      <c r="U85" s="47"/>
      <c r="V85" s="103">
        <f t="shared" ref="V85:V90" si="162">((S85-U85)-$V$116)/$K85</f>
        <v>0</v>
      </c>
      <c r="W85" s="46"/>
      <c r="X85" s="103">
        <f t="shared" ref="X85:X90" si="163">((U85-W85)-$X$116)/$K85</f>
        <v>0</v>
      </c>
      <c r="Y85" s="47"/>
      <c r="Z85" s="103">
        <f t="shared" ref="Z85:Z90" si="164">((W85-Y85)-$Z$116)/$K85</f>
        <v>0</v>
      </c>
      <c r="AA85" s="47"/>
      <c r="AB85" s="103">
        <f t="shared" ref="AB85:AB90" si="165">((Y85-AA85)-$AB$116)/$K85</f>
        <v>0</v>
      </c>
      <c r="AC85" s="47"/>
      <c r="AD85" s="103">
        <f t="shared" ref="AD85:AD90" si="166">((AA85-AC85)-$AD$116)/$K85</f>
        <v>0</v>
      </c>
      <c r="AE85" s="47"/>
      <c r="AF85" s="103">
        <f t="shared" ref="AF85:AF90" si="167">((AC85-AE85)-$AF$116)/$K85</f>
        <v>0</v>
      </c>
      <c r="AG85" s="47"/>
      <c r="AH85" s="103">
        <f t="shared" ref="AH85:AH90" si="168">((AE85-AG85)-$AH$116)/$K85</f>
        <v>0</v>
      </c>
      <c r="AI85" s="46"/>
      <c r="AJ85" s="103">
        <f t="shared" ref="AJ85:AJ90" si="169">((AG85-AI85)-$AJ$116)/$K85</f>
        <v>0</v>
      </c>
      <c r="AK85" s="49"/>
      <c r="AL85" s="1"/>
      <c r="AM85" s="1"/>
      <c r="AN85" s="1"/>
      <c r="AO85" s="1"/>
      <c r="AP85" s="1"/>
      <c r="AQ85" s="1"/>
      <c r="AR85" s="1"/>
      <c r="AS85" s="1"/>
      <c r="AT85" s="1"/>
    </row>
    <row r="86" spans="1:46" ht="12" customHeight="1">
      <c r="A86" s="3">
        <f t="shared" si="137"/>
        <v>1</v>
      </c>
      <c r="B86" s="6">
        <v>11</v>
      </c>
      <c r="C86" s="16" t="s">
        <v>107</v>
      </c>
      <c r="D86" s="25">
        <f t="shared" si="138"/>
        <v>92313</v>
      </c>
      <c r="E86" s="16">
        <f t="shared" si="139"/>
        <v>15</v>
      </c>
      <c r="F86" s="27" t="str">
        <f t="shared" ref="F86:F91" si="170">$F$84</f>
        <v>RB660</v>
      </c>
      <c r="G86" s="16" t="str">
        <f t="shared" ref="G86:G91" si="171">$G$84</f>
        <v>Mianserin</v>
      </c>
      <c r="H86" s="31">
        <f>$H$84</f>
        <v>50</v>
      </c>
      <c r="I86" s="186">
        <v>41537</v>
      </c>
      <c r="J86" s="36" t="s">
        <v>83</v>
      </c>
      <c r="K86" s="193">
        <v>2</v>
      </c>
      <c r="L86">
        <v>0.88539999999999996</v>
      </c>
      <c r="M86">
        <v>0.8417</v>
      </c>
      <c r="N86" s="103">
        <f t="shared" si="158"/>
        <v>3.7333333333333107E-3</v>
      </c>
      <c r="O86" s="47"/>
      <c r="P86" s="103">
        <f t="shared" si="159"/>
        <v>-1.8016666666666681E-2</v>
      </c>
      <c r="Q86" s="47"/>
      <c r="R86" s="103">
        <f t="shared" si="160"/>
        <v>0</v>
      </c>
      <c r="S86" s="47"/>
      <c r="T86" s="103">
        <f t="shared" si="161"/>
        <v>0</v>
      </c>
      <c r="U86" s="47"/>
      <c r="V86" s="103">
        <f t="shared" si="162"/>
        <v>0</v>
      </c>
      <c r="W86" s="46"/>
      <c r="X86" s="103">
        <f t="shared" si="163"/>
        <v>0</v>
      </c>
      <c r="Y86" s="47"/>
      <c r="Z86" s="103">
        <f t="shared" si="164"/>
        <v>0</v>
      </c>
      <c r="AA86" s="47"/>
      <c r="AB86" s="103">
        <f t="shared" si="165"/>
        <v>0</v>
      </c>
      <c r="AC86" s="47"/>
      <c r="AD86" s="103">
        <f t="shared" si="166"/>
        <v>0</v>
      </c>
      <c r="AE86" s="47"/>
      <c r="AF86" s="103">
        <f t="shared" si="167"/>
        <v>0</v>
      </c>
      <c r="AG86" s="47"/>
      <c r="AH86" s="103">
        <f t="shared" si="168"/>
        <v>0</v>
      </c>
      <c r="AI86" s="46"/>
      <c r="AJ86" s="103">
        <f t="shared" si="169"/>
        <v>0</v>
      </c>
      <c r="AK86" s="49"/>
      <c r="AL86" s="1"/>
      <c r="AM86" s="1"/>
      <c r="AN86" s="1"/>
      <c r="AO86" s="1"/>
      <c r="AP86" s="1"/>
      <c r="AQ86" s="1"/>
      <c r="AR86" s="1"/>
      <c r="AS86" s="1"/>
      <c r="AT86" s="1"/>
    </row>
    <row r="87" spans="1:46" ht="12" customHeight="1">
      <c r="A87" s="3">
        <f t="shared" si="137"/>
        <v>1</v>
      </c>
      <c r="B87" s="7">
        <v>11</v>
      </c>
      <c r="C87" s="16" t="s">
        <v>117</v>
      </c>
      <c r="D87" s="25">
        <f t="shared" si="138"/>
        <v>92313</v>
      </c>
      <c r="E87" s="16">
        <f t="shared" si="139"/>
        <v>15</v>
      </c>
      <c r="F87" s="27" t="str">
        <f t="shared" si="170"/>
        <v>RB660</v>
      </c>
      <c r="G87" s="16" t="str">
        <f t="shared" si="171"/>
        <v>Mianserin</v>
      </c>
      <c r="H87" s="31">
        <f t="shared" ref="H87:H90" si="172">$H$84</f>
        <v>50</v>
      </c>
      <c r="I87" s="186">
        <v>41537</v>
      </c>
      <c r="J87" s="37" t="s">
        <v>84</v>
      </c>
      <c r="K87" s="193">
        <v>4</v>
      </c>
      <c r="L87">
        <v>0.90900000000000003</v>
      </c>
      <c r="M87">
        <v>0.86460000000000004</v>
      </c>
      <c r="N87" s="103">
        <f t="shared" si="158"/>
        <v>2.0416666666666639E-3</v>
      </c>
      <c r="O87" s="47"/>
      <c r="P87" s="103">
        <f t="shared" si="159"/>
        <v>-3.2833333333333325E-3</v>
      </c>
      <c r="Q87" s="47"/>
      <c r="R87" s="103">
        <f t="shared" si="160"/>
        <v>0</v>
      </c>
      <c r="S87" s="47"/>
      <c r="T87" s="103">
        <f t="shared" si="161"/>
        <v>0</v>
      </c>
      <c r="U87" s="47"/>
      <c r="V87" s="103">
        <f t="shared" si="162"/>
        <v>0</v>
      </c>
      <c r="W87" s="46"/>
      <c r="X87" s="103">
        <f t="shared" si="163"/>
        <v>0</v>
      </c>
      <c r="Y87" s="47"/>
      <c r="Z87" s="103">
        <f t="shared" si="164"/>
        <v>0</v>
      </c>
      <c r="AA87" s="47"/>
      <c r="AB87" s="103">
        <f t="shared" si="165"/>
        <v>0</v>
      </c>
      <c r="AC87" s="47"/>
      <c r="AD87" s="103">
        <f t="shared" si="166"/>
        <v>0</v>
      </c>
      <c r="AE87" s="47"/>
      <c r="AF87" s="103">
        <f t="shared" si="167"/>
        <v>0</v>
      </c>
      <c r="AG87" s="47"/>
      <c r="AH87" s="103">
        <f t="shared" si="168"/>
        <v>0</v>
      </c>
      <c r="AI87" s="46"/>
      <c r="AJ87" s="103">
        <f t="shared" si="169"/>
        <v>0</v>
      </c>
      <c r="AK87" s="49"/>
      <c r="AL87" s="1"/>
      <c r="AM87" s="1"/>
      <c r="AN87" s="1"/>
      <c r="AO87" s="1"/>
      <c r="AP87" s="1"/>
      <c r="AQ87" s="1"/>
      <c r="AR87" s="1"/>
      <c r="AS87" s="1"/>
      <c r="AT87" s="1"/>
    </row>
    <row r="88" spans="1:46" ht="12" customHeight="1">
      <c r="A88" s="3">
        <f t="shared" si="137"/>
        <v>1</v>
      </c>
      <c r="B88" s="6">
        <v>11</v>
      </c>
      <c r="C88" s="16" t="s">
        <v>118</v>
      </c>
      <c r="D88" s="25">
        <f t="shared" si="138"/>
        <v>92313</v>
      </c>
      <c r="E88" s="16">
        <f t="shared" si="139"/>
        <v>15</v>
      </c>
      <c r="F88" s="27" t="str">
        <f>$F$84</f>
        <v>RB660</v>
      </c>
      <c r="G88" s="16" t="str">
        <f t="shared" si="171"/>
        <v>Mianserin</v>
      </c>
      <c r="H88" s="31">
        <f t="shared" si="172"/>
        <v>50</v>
      </c>
      <c r="I88" s="186">
        <v>41537</v>
      </c>
      <c r="J88" s="36" t="s">
        <v>85</v>
      </c>
      <c r="K88" s="193">
        <v>1</v>
      </c>
      <c r="L88">
        <v>0.89690000000000003</v>
      </c>
      <c r="M88">
        <v>0.85409999999999997</v>
      </c>
      <c r="N88" s="103">
        <f t="shared" si="158"/>
        <v>6.5666666666667206E-3</v>
      </c>
      <c r="O88" s="47"/>
      <c r="P88" s="103">
        <f t="shared" si="159"/>
        <v>-2.3633333333333395E-2</v>
      </c>
      <c r="Q88" s="47"/>
      <c r="R88" s="103">
        <f t="shared" si="160"/>
        <v>0</v>
      </c>
      <c r="S88" s="47"/>
      <c r="T88" s="103">
        <f t="shared" si="161"/>
        <v>0</v>
      </c>
      <c r="U88" s="47"/>
      <c r="V88" s="103">
        <f t="shared" si="162"/>
        <v>0</v>
      </c>
      <c r="W88" s="46"/>
      <c r="X88" s="103">
        <f t="shared" si="163"/>
        <v>0</v>
      </c>
      <c r="Y88" s="47"/>
      <c r="Z88" s="103">
        <f t="shared" si="164"/>
        <v>0</v>
      </c>
      <c r="AA88" s="47"/>
      <c r="AB88" s="103">
        <f t="shared" si="165"/>
        <v>0</v>
      </c>
      <c r="AC88" s="47"/>
      <c r="AD88" s="103">
        <f t="shared" si="166"/>
        <v>0</v>
      </c>
      <c r="AE88" s="47"/>
      <c r="AF88" s="103">
        <f t="shared" si="167"/>
        <v>0</v>
      </c>
      <c r="AG88" s="47"/>
      <c r="AH88" s="103">
        <f t="shared" si="168"/>
        <v>0</v>
      </c>
      <c r="AI88" s="46"/>
      <c r="AJ88" s="103">
        <f t="shared" si="169"/>
        <v>0</v>
      </c>
      <c r="AK88" s="49"/>
      <c r="AL88" s="1"/>
      <c r="AM88" s="1"/>
      <c r="AN88" s="1"/>
      <c r="AO88" s="1"/>
      <c r="AP88" s="1"/>
      <c r="AQ88" s="1"/>
      <c r="AR88" s="1"/>
      <c r="AS88" s="1"/>
      <c r="AT88" s="1"/>
    </row>
    <row r="89" spans="1:46" ht="12" customHeight="1">
      <c r="A89" s="3">
        <f t="shared" si="137"/>
        <v>1</v>
      </c>
      <c r="B89" s="7">
        <v>11</v>
      </c>
      <c r="C89" s="16" t="s">
        <v>119</v>
      </c>
      <c r="D89" s="25">
        <f t="shared" si="138"/>
        <v>92313</v>
      </c>
      <c r="E89" s="16">
        <f t="shared" si="139"/>
        <v>15</v>
      </c>
      <c r="F89" s="27" t="str">
        <f t="shared" si="170"/>
        <v>RB660</v>
      </c>
      <c r="G89" s="16" t="str">
        <f t="shared" si="171"/>
        <v>Mianserin</v>
      </c>
      <c r="H89" s="31">
        <f t="shared" si="172"/>
        <v>50</v>
      </c>
      <c r="I89" s="186">
        <v>41537</v>
      </c>
      <c r="J89" s="36" t="s">
        <v>86</v>
      </c>
      <c r="K89" s="193">
        <v>4</v>
      </c>
      <c r="L89">
        <v>0.89129999999999998</v>
      </c>
      <c r="M89">
        <v>0.83779999999999999</v>
      </c>
      <c r="N89" s="103">
        <f t="shared" si="158"/>
        <v>4.3166666666666631E-3</v>
      </c>
      <c r="O89" s="47"/>
      <c r="P89" s="103">
        <f t="shared" si="159"/>
        <v>-9.9833333333333441E-3</v>
      </c>
      <c r="Q89" s="47"/>
      <c r="R89" s="103">
        <f t="shared" si="160"/>
        <v>0</v>
      </c>
      <c r="S89" s="47"/>
      <c r="T89" s="103">
        <f t="shared" si="161"/>
        <v>0</v>
      </c>
      <c r="U89" s="47"/>
      <c r="V89" s="103">
        <f t="shared" si="162"/>
        <v>0</v>
      </c>
      <c r="W89" s="46"/>
      <c r="X89" s="103">
        <f t="shared" si="163"/>
        <v>0</v>
      </c>
      <c r="Y89" s="47"/>
      <c r="Z89" s="103">
        <f t="shared" si="164"/>
        <v>0</v>
      </c>
      <c r="AA89" s="47"/>
      <c r="AB89" s="103">
        <f t="shared" si="165"/>
        <v>0</v>
      </c>
      <c r="AC89" s="47"/>
      <c r="AD89" s="103">
        <f t="shared" si="166"/>
        <v>0</v>
      </c>
      <c r="AE89" s="47"/>
      <c r="AF89" s="103">
        <f t="shared" si="167"/>
        <v>0</v>
      </c>
      <c r="AG89" s="47"/>
      <c r="AH89" s="103">
        <f t="shared" si="168"/>
        <v>0</v>
      </c>
      <c r="AI89" s="46"/>
      <c r="AJ89" s="103">
        <f t="shared" si="169"/>
        <v>0</v>
      </c>
      <c r="AK89" s="49"/>
      <c r="AL89" s="1"/>
      <c r="AM89" s="1"/>
      <c r="AN89" s="1"/>
      <c r="AO89" s="1"/>
      <c r="AP89" s="1"/>
      <c r="AQ89" s="1"/>
      <c r="AR89" s="1"/>
      <c r="AS89" s="1"/>
      <c r="AT89" s="1"/>
    </row>
    <row r="90" spans="1:46" ht="12" customHeight="1">
      <c r="A90" s="3">
        <f t="shared" si="137"/>
        <v>1</v>
      </c>
      <c r="B90" s="6">
        <v>11</v>
      </c>
      <c r="C90" s="16" t="s">
        <v>120</v>
      </c>
      <c r="D90" s="25">
        <f t="shared" si="138"/>
        <v>92313</v>
      </c>
      <c r="E90" s="16">
        <f t="shared" si="139"/>
        <v>15</v>
      </c>
      <c r="F90" s="27" t="str">
        <f t="shared" si="170"/>
        <v>RB660</v>
      </c>
      <c r="G90" s="16" t="str">
        <f t="shared" si="171"/>
        <v>Mianserin</v>
      </c>
      <c r="H90" s="31">
        <f t="shared" si="172"/>
        <v>50</v>
      </c>
      <c r="I90" s="186">
        <v>41537</v>
      </c>
      <c r="J90" s="37" t="s">
        <v>87</v>
      </c>
      <c r="K90" s="193">
        <v>1</v>
      </c>
      <c r="L90">
        <v>0.88770000000000004</v>
      </c>
      <c r="M90">
        <v>0.8427</v>
      </c>
      <c r="N90" s="103">
        <f t="shared" si="158"/>
        <v>8.7666666666667004E-3</v>
      </c>
      <c r="O90" s="47"/>
      <c r="P90" s="103">
        <f t="shared" si="159"/>
        <v>-3.5033333333333361E-2</v>
      </c>
      <c r="Q90" s="47"/>
      <c r="R90" s="103">
        <f t="shared" si="160"/>
        <v>0</v>
      </c>
      <c r="S90" s="47"/>
      <c r="T90" s="103">
        <f t="shared" si="161"/>
        <v>0</v>
      </c>
      <c r="U90" s="47"/>
      <c r="V90" s="103">
        <f t="shared" si="162"/>
        <v>0</v>
      </c>
      <c r="W90" s="46"/>
      <c r="X90" s="103">
        <f t="shared" si="163"/>
        <v>0</v>
      </c>
      <c r="Y90" s="47"/>
      <c r="Z90" s="103">
        <f t="shared" si="164"/>
        <v>0</v>
      </c>
      <c r="AA90" s="47"/>
      <c r="AB90" s="103">
        <f t="shared" si="165"/>
        <v>0</v>
      </c>
      <c r="AC90" s="47"/>
      <c r="AD90" s="103">
        <f t="shared" si="166"/>
        <v>0</v>
      </c>
      <c r="AE90" s="47"/>
      <c r="AF90" s="103">
        <f t="shared" si="167"/>
        <v>0</v>
      </c>
      <c r="AG90" s="47"/>
      <c r="AH90" s="103">
        <f t="shared" si="168"/>
        <v>0</v>
      </c>
      <c r="AI90" s="46"/>
      <c r="AJ90" s="103">
        <f t="shared" si="169"/>
        <v>0</v>
      </c>
      <c r="AK90" s="49"/>
      <c r="AL90" s="1"/>
      <c r="AM90" s="1"/>
      <c r="AN90" s="1"/>
      <c r="AO90" s="1"/>
      <c r="AP90" s="1"/>
      <c r="AQ90" s="1"/>
      <c r="AR90" s="1"/>
      <c r="AS90" s="1"/>
      <c r="AT90" s="1"/>
    </row>
    <row r="91" spans="1:46" ht="12" customHeight="1" thickBot="1">
      <c r="A91" s="3">
        <f t="shared" si="137"/>
        <v>1</v>
      </c>
      <c r="B91" s="8">
        <v>11</v>
      </c>
      <c r="C91" s="4" t="s">
        <v>121</v>
      </c>
      <c r="D91" s="25">
        <f t="shared" si="138"/>
        <v>92313</v>
      </c>
      <c r="E91" s="16">
        <f t="shared" si="139"/>
        <v>15</v>
      </c>
      <c r="F91" s="27" t="str">
        <f t="shared" si="170"/>
        <v>RB660</v>
      </c>
      <c r="G91" s="16" t="str">
        <f t="shared" si="171"/>
        <v>Mianserin</v>
      </c>
      <c r="H91" s="24">
        <v>50</v>
      </c>
      <c r="I91" s="186">
        <v>41537</v>
      </c>
      <c r="J91" s="38" t="s">
        <v>88</v>
      </c>
      <c r="K91" s="194">
        <v>0</v>
      </c>
      <c r="L91">
        <v>0.92600000000000005</v>
      </c>
      <c r="M91">
        <v>0.88649999999999995</v>
      </c>
      <c r="N91" s="103" t="e">
        <f t="shared" si="158"/>
        <v>#DIV/0!</v>
      </c>
      <c r="O91" s="50"/>
      <c r="P91" s="104">
        <f>(M91-O91)</f>
        <v>0.88649999999999995</v>
      </c>
      <c r="Q91" s="51"/>
      <c r="R91" s="104">
        <f>(O91-Q91)</f>
        <v>0</v>
      </c>
      <c r="S91" s="51"/>
      <c r="T91" s="104">
        <f>(Q91-S91)</f>
        <v>0</v>
      </c>
      <c r="U91" s="51"/>
      <c r="V91" s="104">
        <f>(S91-U91)</f>
        <v>0</v>
      </c>
      <c r="W91" s="51"/>
      <c r="X91" s="104">
        <f>(U91-W91)</f>
        <v>0</v>
      </c>
      <c r="Y91" s="51"/>
      <c r="Z91" s="104">
        <f>(W91-Y91)</f>
        <v>0</v>
      </c>
      <c r="AA91" s="51"/>
      <c r="AB91" s="104">
        <f>(Y91-AA91)</f>
        <v>0</v>
      </c>
      <c r="AC91" s="51"/>
      <c r="AD91" s="104">
        <f>(AA91-AC91)</f>
        <v>0</v>
      </c>
      <c r="AE91" s="51"/>
      <c r="AF91" s="104">
        <f>(AC91-AE91)</f>
        <v>0</v>
      </c>
      <c r="AG91" s="51"/>
      <c r="AH91" s="104">
        <f>(AE91-AG91)</f>
        <v>0</v>
      </c>
      <c r="AI91" s="51"/>
      <c r="AJ91" s="104">
        <f>(AG91-AI91)</f>
        <v>0</v>
      </c>
      <c r="AK91" s="51"/>
      <c r="AL91" s="1"/>
      <c r="AM91" s="1"/>
      <c r="AN91" s="1"/>
      <c r="AO91" s="1"/>
      <c r="AP91" s="1"/>
      <c r="AQ91" s="1"/>
      <c r="AR91" s="1"/>
      <c r="AS91" s="1"/>
      <c r="AT91" s="1"/>
    </row>
    <row r="92" spans="1:46" ht="12" customHeight="1">
      <c r="A92" s="3">
        <f t="shared" si="137"/>
        <v>1</v>
      </c>
      <c r="B92" s="6">
        <v>12</v>
      </c>
      <c r="C92" s="3" t="s">
        <v>105</v>
      </c>
      <c r="D92" s="25">
        <f t="shared" si="138"/>
        <v>92313</v>
      </c>
      <c r="E92" s="16">
        <f t="shared" si="139"/>
        <v>15</v>
      </c>
      <c r="F92" s="28" t="s">
        <v>115</v>
      </c>
      <c r="G92" s="5" t="s">
        <v>116</v>
      </c>
      <c r="H92" s="32">
        <v>50</v>
      </c>
      <c r="I92" s="186">
        <v>41537</v>
      </c>
      <c r="J92" s="39" t="s">
        <v>89</v>
      </c>
      <c r="K92" s="195">
        <v>3</v>
      </c>
      <c r="L92">
        <v>0.89639999999999997</v>
      </c>
      <c r="M92">
        <v>0.84430000000000005</v>
      </c>
      <c r="N92" s="103">
        <f>((L92-M92)-$N$116)/$K92</f>
        <v>5.2888888888888612E-3</v>
      </c>
      <c r="O92" s="47"/>
      <c r="P92" s="103">
        <f>((M92-O92)-$P$116)/$K92</f>
        <v>-1.1144444444444438E-2</v>
      </c>
      <c r="Q92" s="47"/>
      <c r="R92" s="103">
        <f>((O92-Q92)-$R$116)/$K92</f>
        <v>0</v>
      </c>
      <c r="S92" s="47"/>
      <c r="T92" s="103">
        <f>((Q92-S92)-$T$116)/$K92</f>
        <v>0</v>
      </c>
      <c r="U92" s="47"/>
      <c r="V92" s="103">
        <f>((S92-U92)-$V$116)/$K92</f>
        <v>0</v>
      </c>
      <c r="W92" s="46"/>
      <c r="X92" s="103">
        <f>((U92-W92)-$X$116)/$K92</f>
        <v>0</v>
      </c>
      <c r="Y92" s="47"/>
      <c r="Z92" s="103">
        <f>((W92-Y92)-$Z$116)/$K92</f>
        <v>0</v>
      </c>
      <c r="AA92" s="47"/>
      <c r="AB92" s="103">
        <f>((Y92-AA92)-$AB$116)/$K92</f>
        <v>0</v>
      </c>
      <c r="AC92" s="47"/>
      <c r="AD92" s="103">
        <f>((AA92-AC92)-$AD$116)/$K92</f>
        <v>0</v>
      </c>
      <c r="AE92" s="47"/>
      <c r="AF92" s="103">
        <f>((AC92-AE92)-$AF$116)/$K92</f>
        <v>0</v>
      </c>
      <c r="AG92" s="47"/>
      <c r="AH92" s="103">
        <f>((AE92-AG92)-$AH$116)/$K92</f>
        <v>0</v>
      </c>
      <c r="AI92" s="46"/>
      <c r="AJ92" s="103">
        <f>((AG92-AI92)-$AJ$116)/$K92</f>
        <v>0</v>
      </c>
      <c r="AK92" s="47"/>
      <c r="AL92" s="1"/>
      <c r="AM92" s="1"/>
      <c r="AN92" s="1"/>
      <c r="AO92" s="1"/>
      <c r="AP92" s="1"/>
      <c r="AQ92" s="1"/>
      <c r="AR92" s="1"/>
      <c r="AS92" s="1"/>
    </row>
    <row r="93" spans="1:46" ht="12" customHeight="1">
      <c r="A93" s="3">
        <f t="shared" si="137"/>
        <v>1</v>
      </c>
      <c r="B93" s="7">
        <v>12</v>
      </c>
      <c r="C93" s="16" t="s">
        <v>106</v>
      </c>
      <c r="D93" s="25">
        <f t="shared" si="138"/>
        <v>92313</v>
      </c>
      <c r="E93" s="16">
        <f t="shared" si="139"/>
        <v>15</v>
      </c>
      <c r="F93" s="27" t="str">
        <f>$F$92</f>
        <v>RB660</v>
      </c>
      <c r="G93" s="16" t="str">
        <f>$G$92</f>
        <v>Mianserin</v>
      </c>
      <c r="H93" s="31">
        <f>$H$92</f>
        <v>50</v>
      </c>
      <c r="I93" s="186">
        <v>41537</v>
      </c>
      <c r="J93" s="35" t="s">
        <v>90</v>
      </c>
      <c r="K93" s="195">
        <v>4</v>
      </c>
      <c r="L93">
        <v>0.90990000000000004</v>
      </c>
      <c r="M93">
        <v>0.85870000000000002</v>
      </c>
      <c r="N93" s="103">
        <f t="shared" ref="N93:N97" si="173">((L93-M93)-$N$116)/$K93</f>
        <v>3.7416666666666709E-3</v>
      </c>
      <c r="O93" s="47"/>
      <c r="P93" s="103">
        <f t="shared" ref="P93:P98" si="174">((M93-O93)-$P$116)/$K93</f>
        <v>-4.7583333333333366E-3</v>
      </c>
      <c r="Q93" s="47"/>
      <c r="R93" s="103">
        <f t="shared" ref="R93:R97" si="175">((O93-Q93)-$R$116)/$K93</f>
        <v>0</v>
      </c>
      <c r="S93" s="47"/>
      <c r="T93" s="103">
        <f t="shared" ref="T93:T98" si="176">((Q93-S93)-$T$116)/$K93</f>
        <v>0</v>
      </c>
      <c r="U93" s="47"/>
      <c r="V93" s="103">
        <f t="shared" ref="V93:V98" si="177">((S93-U93)-$V$116)/$K93</f>
        <v>0</v>
      </c>
      <c r="W93" s="46"/>
      <c r="X93" s="103">
        <f t="shared" ref="X93:X98" si="178">((U93-W93)-$X$116)/$K93</f>
        <v>0</v>
      </c>
      <c r="Y93" s="47"/>
      <c r="Z93" s="103">
        <f t="shared" ref="Z93:Z98" si="179">((W93-Y93)-$Z$116)/$K93</f>
        <v>0</v>
      </c>
      <c r="AA93" s="47"/>
      <c r="AB93" s="103">
        <f t="shared" ref="AB93:AB98" si="180">((Y93-AA93)-$AB$116)/$K93</f>
        <v>0</v>
      </c>
      <c r="AC93" s="47"/>
      <c r="AD93" s="103">
        <f t="shared" ref="AD93:AD98" si="181">((AA93-AC93)-$AD$116)/$K93</f>
        <v>0</v>
      </c>
      <c r="AE93" s="47"/>
      <c r="AF93" s="103">
        <f t="shared" ref="AF93:AF98" si="182">((AC93-AE93)-$AF$116)/$K93</f>
        <v>0</v>
      </c>
      <c r="AG93" s="47"/>
      <c r="AH93" s="103">
        <f t="shared" ref="AH93:AH98" si="183">((AE93-AG93)-$AH$116)/$K93</f>
        <v>0</v>
      </c>
      <c r="AI93" s="46"/>
      <c r="AJ93" s="103">
        <f t="shared" ref="AJ93:AJ97" si="184">((AG93-AI93)-$AJ$116)/$K93</f>
        <v>0</v>
      </c>
      <c r="AK93" s="49"/>
      <c r="AL93" s="1"/>
      <c r="AM93" s="1"/>
      <c r="AN93" s="1"/>
      <c r="AO93" s="1"/>
      <c r="AP93" s="1"/>
      <c r="AQ93" s="1"/>
      <c r="AR93" s="1"/>
      <c r="AS93" s="1"/>
    </row>
    <row r="94" spans="1:46" ht="12" customHeight="1">
      <c r="A94" s="3">
        <f t="shared" si="137"/>
        <v>1</v>
      </c>
      <c r="B94" s="7">
        <v>12</v>
      </c>
      <c r="C94" s="16" t="s">
        <v>107</v>
      </c>
      <c r="D94" s="25">
        <f t="shared" si="138"/>
        <v>92313</v>
      </c>
      <c r="E94" s="16">
        <f t="shared" si="139"/>
        <v>15</v>
      </c>
      <c r="F94" s="27" t="str">
        <f t="shared" ref="F94:F99" si="185">$F$92</f>
        <v>RB660</v>
      </c>
      <c r="G94" s="16" t="str">
        <f t="shared" ref="G94:G99" si="186">$G$92</f>
        <v>Mianserin</v>
      </c>
      <c r="H94" s="31">
        <f t="shared" ref="H94:H98" si="187">$H$92</f>
        <v>50</v>
      </c>
      <c r="I94" s="186">
        <v>41537</v>
      </c>
      <c r="J94" s="36" t="s">
        <v>91</v>
      </c>
      <c r="K94" s="195">
        <v>3</v>
      </c>
      <c r="L94">
        <v>0.87919999999999998</v>
      </c>
      <c r="M94">
        <v>0.83599999999999997</v>
      </c>
      <c r="N94" s="103">
        <f t="shared" si="173"/>
        <v>2.3222222222222255E-3</v>
      </c>
      <c r="O94" s="47"/>
      <c r="P94" s="103">
        <f t="shared" si="174"/>
        <v>-1.3911111111111133E-2</v>
      </c>
      <c r="Q94" s="47"/>
      <c r="R94" s="103">
        <f t="shared" si="175"/>
        <v>0</v>
      </c>
      <c r="S94" s="47"/>
      <c r="T94" s="103">
        <f t="shared" si="176"/>
        <v>0</v>
      </c>
      <c r="U94" s="47"/>
      <c r="V94" s="103">
        <f t="shared" si="177"/>
        <v>0</v>
      </c>
      <c r="W94" s="46"/>
      <c r="X94" s="103">
        <f t="shared" si="178"/>
        <v>0</v>
      </c>
      <c r="Y94" s="47"/>
      <c r="Z94" s="103">
        <f t="shared" si="179"/>
        <v>0</v>
      </c>
      <c r="AA94" s="47"/>
      <c r="AB94" s="103">
        <f t="shared" si="180"/>
        <v>0</v>
      </c>
      <c r="AC94" s="47"/>
      <c r="AD94" s="103">
        <f t="shared" si="181"/>
        <v>0</v>
      </c>
      <c r="AE94" s="47"/>
      <c r="AF94" s="103">
        <f t="shared" si="182"/>
        <v>0</v>
      </c>
      <c r="AG94" s="47"/>
      <c r="AH94" s="103">
        <f t="shared" si="183"/>
        <v>0</v>
      </c>
      <c r="AI94" s="46"/>
      <c r="AJ94" s="103">
        <f t="shared" si="184"/>
        <v>0</v>
      </c>
      <c r="AK94" s="49"/>
      <c r="AL94" s="1"/>
      <c r="AM94" s="1"/>
      <c r="AN94" s="1"/>
      <c r="AO94" s="1"/>
      <c r="AP94" s="1"/>
      <c r="AQ94" s="1"/>
      <c r="AR94" s="1"/>
      <c r="AS94" s="1"/>
    </row>
    <row r="95" spans="1:46" ht="12" customHeight="1">
      <c r="A95" s="3">
        <f t="shared" si="137"/>
        <v>1</v>
      </c>
      <c r="B95" s="7">
        <v>12</v>
      </c>
      <c r="C95" s="16" t="s">
        <v>117</v>
      </c>
      <c r="D95" s="25">
        <f t="shared" si="138"/>
        <v>92313</v>
      </c>
      <c r="E95" s="16">
        <f t="shared" si="139"/>
        <v>15</v>
      </c>
      <c r="F95" s="27" t="str">
        <f t="shared" si="185"/>
        <v>RB660</v>
      </c>
      <c r="G95" s="16" t="str">
        <f t="shared" si="186"/>
        <v>Mianserin</v>
      </c>
      <c r="H95" s="31">
        <f t="shared" si="187"/>
        <v>50</v>
      </c>
      <c r="I95" s="186">
        <v>41537</v>
      </c>
      <c r="J95" s="37" t="s">
        <v>92</v>
      </c>
      <c r="K95" s="195">
        <v>3</v>
      </c>
      <c r="L95">
        <v>0.9103</v>
      </c>
      <c r="M95">
        <v>0.86480000000000001</v>
      </c>
      <c r="N95" s="103">
        <f t="shared" si="173"/>
        <v>3.0888888888888819E-3</v>
      </c>
      <c r="O95" s="47"/>
      <c r="P95" s="103">
        <f t="shared" si="174"/>
        <v>-4.3111111111111171E-3</v>
      </c>
      <c r="Q95" s="47"/>
      <c r="R95" s="103">
        <f t="shared" si="175"/>
        <v>0</v>
      </c>
      <c r="S95" s="47"/>
      <c r="T95" s="103">
        <f t="shared" si="176"/>
        <v>0</v>
      </c>
      <c r="U95" s="47"/>
      <c r="V95" s="103">
        <f t="shared" si="177"/>
        <v>0</v>
      </c>
      <c r="W95" s="46"/>
      <c r="X95" s="103">
        <f t="shared" si="178"/>
        <v>0</v>
      </c>
      <c r="Y95" s="47"/>
      <c r="Z95" s="103">
        <f t="shared" si="179"/>
        <v>0</v>
      </c>
      <c r="AA95" s="47"/>
      <c r="AB95" s="103">
        <f t="shared" si="180"/>
        <v>0</v>
      </c>
      <c r="AC95" s="47"/>
      <c r="AD95" s="103">
        <f t="shared" si="181"/>
        <v>0</v>
      </c>
      <c r="AE95" s="47"/>
      <c r="AF95" s="103">
        <f t="shared" si="182"/>
        <v>0</v>
      </c>
      <c r="AG95" s="47"/>
      <c r="AH95" s="103">
        <f t="shared" si="183"/>
        <v>0</v>
      </c>
      <c r="AI95" s="46"/>
      <c r="AJ95" s="103">
        <f t="shared" si="184"/>
        <v>0</v>
      </c>
      <c r="AK95" s="49"/>
      <c r="AL95" s="1"/>
      <c r="AM95" s="1"/>
      <c r="AN95" s="1"/>
      <c r="AO95" s="1"/>
      <c r="AP95" s="1"/>
      <c r="AQ95" s="1"/>
      <c r="AR95" s="1"/>
      <c r="AS95" s="1"/>
    </row>
    <row r="96" spans="1:46" ht="12" customHeight="1">
      <c r="A96" s="3">
        <f t="shared" si="137"/>
        <v>1</v>
      </c>
      <c r="B96" s="7">
        <v>12</v>
      </c>
      <c r="C96" s="16" t="s">
        <v>118</v>
      </c>
      <c r="D96" s="25">
        <f t="shared" si="138"/>
        <v>92313</v>
      </c>
      <c r="E96" s="16">
        <f t="shared" si="139"/>
        <v>15</v>
      </c>
      <c r="F96" s="27" t="str">
        <f t="shared" si="185"/>
        <v>RB660</v>
      </c>
      <c r="G96" s="16" t="str">
        <f t="shared" si="186"/>
        <v>Mianserin</v>
      </c>
      <c r="H96" s="31">
        <f t="shared" si="187"/>
        <v>50</v>
      </c>
      <c r="I96" s="186">
        <v>41537</v>
      </c>
      <c r="J96" s="36" t="s">
        <v>93</v>
      </c>
      <c r="K96" s="195">
        <v>5</v>
      </c>
      <c r="L96">
        <v>0.89119999999999999</v>
      </c>
      <c r="M96">
        <v>0.84179999999999999</v>
      </c>
      <c r="N96" s="103">
        <f t="shared" si="173"/>
        <v>2.6333333333333321E-3</v>
      </c>
      <c r="O96" s="47"/>
      <c r="P96" s="103">
        <f t="shared" si="174"/>
        <v>-7.1866666666666745E-3</v>
      </c>
      <c r="Q96" s="47"/>
      <c r="R96" s="103">
        <f t="shared" si="175"/>
        <v>0</v>
      </c>
      <c r="S96" s="47"/>
      <c r="T96" s="103">
        <f t="shared" si="176"/>
        <v>0</v>
      </c>
      <c r="U96" s="47"/>
      <c r="V96" s="103">
        <f t="shared" si="177"/>
        <v>0</v>
      </c>
      <c r="W96" s="46"/>
      <c r="X96" s="103">
        <f t="shared" si="178"/>
        <v>0</v>
      </c>
      <c r="Y96" s="47"/>
      <c r="Z96" s="103">
        <f t="shared" si="179"/>
        <v>0</v>
      </c>
      <c r="AA96" s="47"/>
      <c r="AB96" s="103">
        <f t="shared" si="180"/>
        <v>0</v>
      </c>
      <c r="AC96" s="47"/>
      <c r="AD96" s="103">
        <f t="shared" si="181"/>
        <v>0</v>
      </c>
      <c r="AE96" s="47"/>
      <c r="AF96" s="103">
        <f t="shared" si="182"/>
        <v>0</v>
      </c>
      <c r="AG96" s="47"/>
      <c r="AH96" s="103">
        <f t="shared" si="183"/>
        <v>0</v>
      </c>
      <c r="AI96" s="46"/>
      <c r="AJ96" s="103">
        <f t="shared" si="184"/>
        <v>0</v>
      </c>
      <c r="AK96" s="49"/>
      <c r="AL96" s="1"/>
      <c r="AM96" s="1"/>
      <c r="AN96" s="1"/>
      <c r="AO96" s="1"/>
      <c r="AP96" s="1"/>
      <c r="AQ96" s="1"/>
      <c r="AR96" s="1"/>
      <c r="AS96" s="1"/>
    </row>
    <row r="97" spans="1:45" ht="12" customHeight="1">
      <c r="A97" s="3">
        <f t="shared" si="137"/>
        <v>1</v>
      </c>
      <c r="B97" s="7">
        <v>12</v>
      </c>
      <c r="C97" s="16" t="s">
        <v>119</v>
      </c>
      <c r="D97" s="25">
        <f t="shared" si="138"/>
        <v>92313</v>
      </c>
      <c r="E97" s="16">
        <f t="shared" si="139"/>
        <v>15</v>
      </c>
      <c r="F97" s="27" t="str">
        <f t="shared" si="185"/>
        <v>RB660</v>
      </c>
      <c r="G97" s="16" t="str">
        <f t="shared" si="186"/>
        <v>Mianserin</v>
      </c>
      <c r="H97" s="31">
        <f t="shared" si="187"/>
        <v>50</v>
      </c>
      <c r="I97" s="186">
        <v>41537</v>
      </c>
      <c r="J97" s="36" t="s">
        <v>94</v>
      </c>
      <c r="K97" s="195">
        <v>3</v>
      </c>
      <c r="L97">
        <v>0.89849999999999997</v>
      </c>
      <c r="M97">
        <v>0.84989999999999999</v>
      </c>
      <c r="N97" s="103">
        <f t="shared" si="173"/>
        <v>4.122222222222212E-3</v>
      </c>
      <c r="O97" s="47"/>
      <c r="P97" s="103">
        <f t="shared" si="174"/>
        <v>-9.2777777777777928E-3</v>
      </c>
      <c r="Q97" s="47"/>
      <c r="R97" s="103">
        <f t="shared" si="175"/>
        <v>0</v>
      </c>
      <c r="S97" s="47"/>
      <c r="T97" s="103">
        <f t="shared" si="176"/>
        <v>0</v>
      </c>
      <c r="U97" s="47"/>
      <c r="V97" s="103">
        <f t="shared" si="177"/>
        <v>0</v>
      </c>
      <c r="W97" s="46"/>
      <c r="X97" s="103">
        <f t="shared" si="178"/>
        <v>0</v>
      </c>
      <c r="Y97" s="47"/>
      <c r="Z97" s="103">
        <f t="shared" si="179"/>
        <v>0</v>
      </c>
      <c r="AA97" s="47"/>
      <c r="AB97" s="103">
        <f t="shared" si="180"/>
        <v>0</v>
      </c>
      <c r="AC97" s="47"/>
      <c r="AD97" s="103">
        <f t="shared" si="181"/>
        <v>0</v>
      </c>
      <c r="AE97" s="47"/>
      <c r="AF97" s="103">
        <f t="shared" si="182"/>
        <v>0</v>
      </c>
      <c r="AG97" s="47"/>
      <c r="AH97" s="103">
        <f t="shared" si="183"/>
        <v>0</v>
      </c>
      <c r="AI97" s="46"/>
      <c r="AJ97" s="103">
        <f t="shared" si="184"/>
        <v>0</v>
      </c>
      <c r="AK97" s="49"/>
      <c r="AL97" s="1"/>
      <c r="AM97" s="1"/>
      <c r="AN97" s="1"/>
      <c r="AO97" s="1"/>
      <c r="AP97" s="1"/>
      <c r="AQ97" s="1"/>
      <c r="AR97" s="1"/>
      <c r="AS97" s="1"/>
    </row>
    <row r="98" spans="1:45" ht="12" customHeight="1">
      <c r="A98" s="3">
        <f t="shared" si="137"/>
        <v>1</v>
      </c>
      <c r="B98" s="7">
        <v>12</v>
      </c>
      <c r="C98" s="16" t="s">
        <v>120</v>
      </c>
      <c r="D98" s="25">
        <f t="shared" si="138"/>
        <v>92313</v>
      </c>
      <c r="E98" s="16">
        <f t="shared" si="139"/>
        <v>15</v>
      </c>
      <c r="F98" s="27" t="str">
        <f t="shared" si="185"/>
        <v>RB660</v>
      </c>
      <c r="G98" s="16" t="str">
        <f t="shared" si="186"/>
        <v>Mianserin</v>
      </c>
      <c r="H98" s="31">
        <f t="shared" si="187"/>
        <v>50</v>
      </c>
      <c r="I98" s="186">
        <v>41537</v>
      </c>
      <c r="J98" s="37" t="s">
        <v>95</v>
      </c>
      <c r="K98" s="195">
        <v>2</v>
      </c>
      <c r="L98">
        <v>0.87639999999999996</v>
      </c>
      <c r="M98">
        <v>0.83260000000000001</v>
      </c>
      <c r="N98" s="103">
        <f>((L98-M98)-$N$116)/$K98</f>
        <v>3.7833333333333052E-3</v>
      </c>
      <c r="O98" s="47"/>
      <c r="P98" s="103">
        <f t="shared" si="174"/>
        <v>-2.2566666666666679E-2</v>
      </c>
      <c r="Q98" s="47"/>
      <c r="R98" s="103">
        <f>((O98-Q98)-$R$116)/$K98</f>
        <v>0</v>
      </c>
      <c r="S98" s="47"/>
      <c r="T98" s="103">
        <f t="shared" si="176"/>
        <v>0</v>
      </c>
      <c r="U98" s="47"/>
      <c r="V98" s="103">
        <f t="shared" si="177"/>
        <v>0</v>
      </c>
      <c r="W98" s="46"/>
      <c r="X98" s="103">
        <f t="shared" si="178"/>
        <v>0</v>
      </c>
      <c r="Y98" s="47"/>
      <c r="Z98" s="103">
        <f t="shared" si="179"/>
        <v>0</v>
      </c>
      <c r="AA98" s="47"/>
      <c r="AB98" s="103">
        <f t="shared" si="180"/>
        <v>0</v>
      </c>
      <c r="AC98" s="47"/>
      <c r="AD98" s="103">
        <f t="shared" si="181"/>
        <v>0</v>
      </c>
      <c r="AE98" s="47"/>
      <c r="AF98" s="103">
        <f t="shared" si="182"/>
        <v>0</v>
      </c>
      <c r="AG98" s="47"/>
      <c r="AH98" s="103">
        <f t="shared" si="183"/>
        <v>0</v>
      </c>
      <c r="AI98" s="46"/>
      <c r="AJ98" s="103">
        <f>((AG98-AI98)-$AJ$116)/$K98</f>
        <v>0</v>
      </c>
      <c r="AK98" s="49"/>
      <c r="AL98" s="1"/>
      <c r="AM98" s="1"/>
      <c r="AN98" s="1"/>
      <c r="AO98" s="1"/>
      <c r="AP98" s="1"/>
      <c r="AQ98" s="1"/>
      <c r="AR98" s="1"/>
      <c r="AS98" s="1"/>
    </row>
    <row r="99" spans="1:45" ht="12" customHeight="1" thickBot="1">
      <c r="A99" s="3">
        <f t="shared" si="137"/>
        <v>1</v>
      </c>
      <c r="B99" s="8">
        <v>12</v>
      </c>
      <c r="C99" s="4" t="s">
        <v>121</v>
      </c>
      <c r="D99" s="25">
        <f t="shared" si="138"/>
        <v>92313</v>
      </c>
      <c r="E99" s="16">
        <f t="shared" si="139"/>
        <v>15</v>
      </c>
      <c r="F99" s="27" t="str">
        <f t="shared" si="185"/>
        <v>RB660</v>
      </c>
      <c r="G99" s="16" t="str">
        <f t="shared" si="186"/>
        <v>Mianserin</v>
      </c>
      <c r="H99" s="24">
        <v>50</v>
      </c>
      <c r="I99" s="186">
        <v>41537</v>
      </c>
      <c r="J99" s="38" t="s">
        <v>96</v>
      </c>
      <c r="K99" s="196">
        <v>5</v>
      </c>
      <c r="L99">
        <v>0.91059999999999997</v>
      </c>
      <c r="M99">
        <v>0.85699999999999998</v>
      </c>
      <c r="N99" s="103">
        <f>((L99-M99)-$N$116)/$K99</f>
        <v>3.4733333333333283E-3</v>
      </c>
      <c r="O99" s="50"/>
      <c r="P99" s="104">
        <f>(M99-O99)</f>
        <v>0.85699999999999998</v>
      </c>
      <c r="Q99" s="51"/>
      <c r="R99" s="104">
        <f>(O99-Q99)</f>
        <v>0</v>
      </c>
      <c r="S99" s="51"/>
      <c r="T99" s="104">
        <f>(Q99-S99)</f>
        <v>0</v>
      </c>
      <c r="U99" s="51"/>
      <c r="V99" s="104">
        <f>(S99-U99)</f>
        <v>0</v>
      </c>
      <c r="W99" s="51"/>
      <c r="X99" s="104">
        <f>(U99-W99)</f>
        <v>0</v>
      </c>
      <c r="Y99" s="51"/>
      <c r="Z99" s="104">
        <f>(W99-Y99)</f>
        <v>0</v>
      </c>
      <c r="AA99" s="51"/>
      <c r="AB99" s="104">
        <f>(Y99-AA99)</f>
        <v>0</v>
      </c>
      <c r="AC99" s="51"/>
      <c r="AD99" s="104">
        <f>(AA99-AC99)</f>
        <v>0</v>
      </c>
      <c r="AE99" s="51"/>
      <c r="AF99" s="104">
        <f>(AC99-AE99)</f>
        <v>0</v>
      </c>
      <c r="AG99" s="51"/>
      <c r="AH99" s="104">
        <f>(AE99-AG99)</f>
        <v>0</v>
      </c>
      <c r="AI99" s="51"/>
      <c r="AJ99" s="104">
        <f>(AG99-AI99)</f>
        <v>0</v>
      </c>
      <c r="AK99" s="51"/>
      <c r="AL99" s="1"/>
      <c r="AM99" s="1"/>
      <c r="AN99" s="1"/>
      <c r="AO99" s="1"/>
      <c r="AP99" s="1"/>
      <c r="AQ99" s="1"/>
      <c r="AR99" s="1"/>
      <c r="AS99" s="1"/>
    </row>
    <row r="100" spans="1:45" ht="12" customHeight="1" thickBot="1">
      <c r="A100" s="1"/>
      <c r="B100" s="1"/>
      <c r="C100" s="1"/>
      <c r="D100" s="76"/>
      <c r="E100" s="1"/>
      <c r="F100" s="77"/>
      <c r="G100" s="1"/>
      <c r="H100" s="75"/>
      <c r="I100" s="78"/>
      <c r="J100" s="89" t="s">
        <v>135</v>
      </c>
      <c r="K100" s="94" t="s">
        <v>132</v>
      </c>
      <c r="L100" s="86">
        <f>L3</f>
        <v>1</v>
      </c>
      <c r="M100" s="86">
        <f>M3</f>
        <v>4</v>
      </c>
      <c r="N100" s="87">
        <f t="shared" ref="N100:AJ100" si="188">N3</f>
        <v>4</v>
      </c>
      <c r="O100" s="86">
        <f>O3</f>
        <v>-41536</v>
      </c>
      <c r="P100" s="87">
        <f t="shared" si="188"/>
        <v>-41536</v>
      </c>
      <c r="Q100" s="86">
        <f>Q3</f>
        <v>-41536</v>
      </c>
      <c r="R100" s="87">
        <f t="shared" si="188"/>
        <v>-41536</v>
      </c>
      <c r="S100" s="86">
        <f>S3</f>
        <v>-41536</v>
      </c>
      <c r="T100" s="87">
        <f t="shared" si="188"/>
        <v>-41536</v>
      </c>
      <c r="U100" s="86">
        <f>U3</f>
        <v>-41536</v>
      </c>
      <c r="V100" s="87">
        <f t="shared" si="188"/>
        <v>-41536</v>
      </c>
      <c r="W100" s="86">
        <f>W3</f>
        <v>-41536</v>
      </c>
      <c r="X100" s="87">
        <f t="shared" si="188"/>
        <v>-41536</v>
      </c>
      <c r="Y100" s="86">
        <f>Y3</f>
        <v>-41536</v>
      </c>
      <c r="Z100" s="87">
        <f t="shared" si="188"/>
        <v>-41536</v>
      </c>
      <c r="AA100" s="86">
        <f>AA3</f>
        <v>-41536</v>
      </c>
      <c r="AB100" s="87">
        <f t="shared" si="188"/>
        <v>-41536</v>
      </c>
      <c r="AC100" s="86">
        <f>AC3</f>
        <v>-41536</v>
      </c>
      <c r="AD100" s="87">
        <f t="shared" si="188"/>
        <v>-41536</v>
      </c>
      <c r="AE100" s="86">
        <f>AE3</f>
        <v>-41536</v>
      </c>
      <c r="AF100" s="87">
        <f t="shared" si="188"/>
        <v>-41536</v>
      </c>
      <c r="AG100" s="86">
        <f>AG3</f>
        <v>-41536</v>
      </c>
      <c r="AH100" s="87">
        <f t="shared" si="188"/>
        <v>-41536</v>
      </c>
      <c r="AI100" s="86">
        <f>AI3</f>
        <v>-41536</v>
      </c>
      <c r="AJ100" s="87">
        <f t="shared" si="188"/>
        <v>-41536</v>
      </c>
      <c r="AK100" s="88"/>
      <c r="AL100" s="1"/>
      <c r="AM100" s="1"/>
      <c r="AN100" s="1"/>
      <c r="AO100" s="1"/>
      <c r="AP100" s="1"/>
      <c r="AQ100" s="1"/>
      <c r="AR100" s="1"/>
      <c r="AS100" s="1"/>
    </row>
    <row r="101" spans="1:45" ht="12" customHeight="1">
      <c r="A101" s="1"/>
      <c r="B101" s="1"/>
      <c r="C101" s="1"/>
      <c r="D101" s="76"/>
      <c r="E101" s="197" t="s">
        <v>166</v>
      </c>
      <c r="F101" s="2" t="str">
        <f>F4</f>
        <v>N2</v>
      </c>
      <c r="G101" s="2" t="str">
        <f>G4</f>
        <v>water</v>
      </c>
      <c r="H101" s="2">
        <f>H4</f>
        <v>0</v>
      </c>
      <c r="I101" s="78"/>
      <c r="J101" s="39">
        <v>1</v>
      </c>
      <c r="K101" s="95">
        <f>SUM(K4:K10)</f>
        <v>50</v>
      </c>
      <c r="L101" s="2">
        <f>AVERAGE(L4:L10)</f>
        <v>0.92102857142857164</v>
      </c>
      <c r="M101" s="2">
        <f>AVERAGE(M4:M10)</f>
        <v>0.85222857142857145</v>
      </c>
      <c r="N101" s="81">
        <f>AVERAGE(N4:N10)</f>
        <v>5.8341269841269928E-3</v>
      </c>
      <c r="O101" s="2" t="e">
        <f>AVERAGE(O4:O10)</f>
        <v>#DIV/0!</v>
      </c>
      <c r="P101" s="81">
        <f t="shared" ref="P101" si="189">AVERAGE(P4:P10)</f>
        <v>-1.0692103174603156E-2</v>
      </c>
      <c r="Q101" s="2" t="e">
        <f>AVERAGE(Q4:Q10)</f>
        <v>#DIV/0!</v>
      </c>
      <c r="R101" s="81">
        <f t="shared" ref="R101" si="190">AVERAGE(R4:R10)</f>
        <v>0</v>
      </c>
      <c r="S101" s="2" t="e">
        <f>AVERAGE(S4:S10)</f>
        <v>#DIV/0!</v>
      </c>
      <c r="T101" s="81">
        <f t="shared" ref="T101" si="191">AVERAGE(T4:T10)</f>
        <v>0</v>
      </c>
      <c r="U101" s="2" t="e">
        <f>AVERAGE(U4:U10)</f>
        <v>#DIV/0!</v>
      </c>
      <c r="V101" s="81">
        <f t="shared" ref="V101" si="192">AVERAGE(V4:V10)</f>
        <v>0</v>
      </c>
      <c r="W101" s="2" t="e">
        <f>AVERAGE(W4:W10)</f>
        <v>#DIV/0!</v>
      </c>
      <c r="X101" s="81">
        <f t="shared" ref="X101" si="193">AVERAGE(X4:X10)</f>
        <v>0</v>
      </c>
      <c r="Y101" s="2" t="e">
        <f>AVERAGE(Y4:Y10)</f>
        <v>#DIV/0!</v>
      </c>
      <c r="Z101" s="81">
        <f t="shared" ref="Z101" si="194">AVERAGE(Z4:Z10)</f>
        <v>0</v>
      </c>
      <c r="AA101" s="2" t="e">
        <f>AVERAGE(AA4:AA10)</f>
        <v>#DIV/0!</v>
      </c>
      <c r="AB101" s="81">
        <f t="shared" ref="AB101" si="195">AVERAGE(AB4:AB10)</f>
        <v>0</v>
      </c>
      <c r="AC101" s="2" t="e">
        <f>AVERAGE(AC4:AC10)</f>
        <v>#DIV/0!</v>
      </c>
      <c r="AD101" s="81">
        <f t="shared" ref="AD101" si="196">AVERAGE(AD4:AD10)</f>
        <v>0</v>
      </c>
      <c r="AE101" s="2" t="e">
        <f>AVERAGE(AE4:AE10)</f>
        <v>#DIV/0!</v>
      </c>
      <c r="AF101" s="81">
        <f t="shared" ref="AF101" si="197">AVERAGE(AF4:AF10)</f>
        <v>0</v>
      </c>
      <c r="AG101" s="2" t="e">
        <f>AVERAGE(AG4:AG10)</f>
        <v>#DIV/0!</v>
      </c>
      <c r="AH101" s="81">
        <f t="shared" ref="AH101" si="198">AVERAGE(AH4:AH10)</f>
        <v>0</v>
      </c>
      <c r="AI101" s="2" t="e">
        <f>AVERAGE(AI4:AI10)</f>
        <v>#DIV/0!</v>
      </c>
      <c r="AJ101" s="81">
        <f t="shared" ref="AJ101" si="199">AVERAGE(AJ4:AJ10)</f>
        <v>0</v>
      </c>
      <c r="AK101" s="45"/>
      <c r="AL101" s="1"/>
      <c r="AM101" s="1"/>
      <c r="AN101" s="1"/>
      <c r="AO101" s="1"/>
      <c r="AP101" s="1"/>
      <c r="AQ101" s="1"/>
      <c r="AR101" s="1"/>
      <c r="AS101" s="1"/>
    </row>
    <row r="102" spans="1:45" ht="12" customHeight="1">
      <c r="A102" s="1"/>
      <c r="B102" s="1"/>
      <c r="C102" s="1"/>
      <c r="D102" s="76"/>
      <c r="E102" s="197"/>
      <c r="F102" s="2" t="str">
        <f>F12</f>
        <v>N2</v>
      </c>
      <c r="G102" s="2" t="str">
        <f>G12</f>
        <v>water</v>
      </c>
      <c r="H102" s="2">
        <f>H12</f>
        <v>0</v>
      </c>
      <c r="I102" s="78"/>
      <c r="J102" s="35">
        <v>2</v>
      </c>
      <c r="K102" s="95">
        <f>SUM(K12:K18)</f>
        <v>45</v>
      </c>
      <c r="L102" s="2">
        <f>AVERAGE(L12:L18)</f>
        <v>0.90401428571428577</v>
      </c>
      <c r="M102" s="2">
        <f>AVERAGE(M12:M18)</f>
        <v>0.84034285714285717</v>
      </c>
      <c r="N102" s="81">
        <f t="shared" ref="N102" si="200">AVERAGE(N12:N18)</f>
        <v>5.6636375661375691E-3</v>
      </c>
      <c r="O102" s="2" t="e">
        <f>AVERAGE(O12:O18)</f>
        <v>#DIV/0!</v>
      </c>
      <c r="P102" s="81">
        <f t="shared" ref="P102" si="201">AVERAGE(P12:P18)</f>
        <v>-1.4990638699924386E-2</v>
      </c>
      <c r="Q102" s="2" t="e">
        <f>AVERAGE(Q12:Q18)</f>
        <v>#DIV/0!</v>
      </c>
      <c r="R102" s="81">
        <f t="shared" ref="R102" si="202">AVERAGE(R12:R18)</f>
        <v>0</v>
      </c>
      <c r="S102" s="2" t="e">
        <f>AVERAGE(S12:S18)</f>
        <v>#DIV/0!</v>
      </c>
      <c r="T102" s="81">
        <f t="shared" ref="T102" si="203">AVERAGE(T12:T18)</f>
        <v>0</v>
      </c>
      <c r="U102" s="2" t="e">
        <f>AVERAGE(U12:U18)</f>
        <v>#DIV/0!</v>
      </c>
      <c r="V102" s="81">
        <f t="shared" ref="V102" si="204">AVERAGE(V12:V18)</f>
        <v>0</v>
      </c>
      <c r="W102" s="2" t="e">
        <f>AVERAGE(W12:W18)</f>
        <v>#DIV/0!</v>
      </c>
      <c r="X102" s="81">
        <f t="shared" ref="X102" si="205">AVERAGE(X12:X18)</f>
        <v>0</v>
      </c>
      <c r="Y102" s="2" t="e">
        <f>AVERAGE(Y12:Y18)</f>
        <v>#DIV/0!</v>
      </c>
      <c r="Z102" s="81">
        <f t="shared" ref="Z102" si="206">AVERAGE(Z12:Z18)</f>
        <v>0</v>
      </c>
      <c r="AA102" s="2" t="e">
        <f>AVERAGE(AA12:AA18)</f>
        <v>#DIV/0!</v>
      </c>
      <c r="AB102" s="81">
        <f t="shared" ref="AB102" si="207">AVERAGE(AB12:AB18)</f>
        <v>0</v>
      </c>
      <c r="AC102" s="2" t="e">
        <f>AVERAGE(AC12:AC18)</f>
        <v>#DIV/0!</v>
      </c>
      <c r="AD102" s="81">
        <f t="shared" ref="AD102" si="208">AVERAGE(AD12:AD18)</f>
        <v>0</v>
      </c>
      <c r="AE102" s="2" t="e">
        <f>AVERAGE(AE12:AE18)</f>
        <v>#DIV/0!</v>
      </c>
      <c r="AF102" s="81">
        <f t="shared" ref="AF102" si="209">AVERAGE(AF12:AF18)</f>
        <v>0</v>
      </c>
      <c r="AG102" s="2" t="e">
        <f>AVERAGE(AG12:AG18)</f>
        <v>#DIV/0!</v>
      </c>
      <c r="AH102" s="81">
        <f t="shared" ref="AH102" si="210">AVERAGE(AH12:AH18)</f>
        <v>0</v>
      </c>
      <c r="AI102" s="2" t="e">
        <f>AVERAGE(AI12:AI18)</f>
        <v>#DIV/0!</v>
      </c>
      <c r="AJ102" s="81">
        <f t="shared" ref="AJ102" si="211">AVERAGE(AJ12:AJ18)</f>
        <v>0</v>
      </c>
      <c r="AK102" s="45"/>
      <c r="AL102" s="1"/>
      <c r="AM102" s="1"/>
      <c r="AN102" s="1"/>
      <c r="AO102" s="1"/>
      <c r="AP102" s="1"/>
      <c r="AQ102" s="1"/>
      <c r="AR102" s="1"/>
      <c r="AS102" s="1"/>
    </row>
    <row r="103" spans="1:45" ht="12" customHeight="1">
      <c r="A103" s="1"/>
      <c r="B103" s="1"/>
      <c r="C103" s="1"/>
      <c r="D103" s="76"/>
      <c r="E103" s="197"/>
      <c r="F103" s="2" t="str">
        <f>F20</f>
        <v>N2</v>
      </c>
      <c r="G103" s="2" t="str">
        <f>G20</f>
        <v>water</v>
      </c>
      <c r="H103" s="2">
        <f>H20</f>
        <v>0</v>
      </c>
      <c r="I103" s="78"/>
      <c r="J103" s="36">
        <v>3</v>
      </c>
      <c r="K103" s="95">
        <f>SUM(K20:K26)</f>
        <v>52</v>
      </c>
      <c r="L103" s="2">
        <f>AVERAGE(L20:L26)</f>
        <v>0.9042</v>
      </c>
      <c r="M103" s="2">
        <f>AVERAGE(M20:M26)</f>
        <v>0.83678571428571435</v>
      </c>
      <c r="N103" s="81">
        <f>AVERAGE(N20:N26)</f>
        <v>5.1939647653933361E-3</v>
      </c>
      <c r="O103" s="2" t="e">
        <f>AVERAGE(O20:O26)</f>
        <v>#DIV/0!</v>
      </c>
      <c r="P103" s="81">
        <f t="shared" ref="P103" si="212">AVERAGE(P20:P26)</f>
        <v>-1.2140975492761186E-2</v>
      </c>
      <c r="Q103" s="2" t="e">
        <f>AVERAGE(Q20:Q26)</f>
        <v>#DIV/0!</v>
      </c>
      <c r="R103" s="81">
        <f>AVERAGE(R20:R26)</f>
        <v>0</v>
      </c>
      <c r="S103" s="2" t="e">
        <f>AVERAGE(S20:S26)</f>
        <v>#DIV/0!</v>
      </c>
      <c r="T103" s="81">
        <f t="shared" ref="T103" si="213">AVERAGE(T20:T26)</f>
        <v>0</v>
      </c>
      <c r="U103" s="2" t="e">
        <f>AVERAGE(U20:U26)</f>
        <v>#DIV/0!</v>
      </c>
      <c r="V103" s="81">
        <f t="shared" ref="V103" si="214">AVERAGE(V20:V26)</f>
        <v>0</v>
      </c>
      <c r="W103" s="2" t="e">
        <f>AVERAGE(W20:W26)</f>
        <v>#DIV/0!</v>
      </c>
      <c r="X103" s="81">
        <f t="shared" ref="X103" si="215">AVERAGE(X20:X26)</f>
        <v>0</v>
      </c>
      <c r="Y103" s="2" t="e">
        <f>AVERAGE(Y20:Y26)</f>
        <v>#DIV/0!</v>
      </c>
      <c r="Z103" s="81">
        <f t="shared" ref="Z103" si="216">AVERAGE(Z20:Z26)</f>
        <v>0</v>
      </c>
      <c r="AA103" s="2" t="e">
        <f>AVERAGE(AA20:AA26)</f>
        <v>#DIV/0!</v>
      </c>
      <c r="AB103" s="81">
        <f t="shared" ref="AB103" si="217">AVERAGE(AB20:AB26)</f>
        <v>0</v>
      </c>
      <c r="AC103" s="2" t="e">
        <f>AVERAGE(AC20:AC26)</f>
        <v>#DIV/0!</v>
      </c>
      <c r="AD103" s="81">
        <f t="shared" ref="AD103" si="218">AVERAGE(AD20:AD26)</f>
        <v>0</v>
      </c>
      <c r="AE103" s="2" t="e">
        <f>AVERAGE(AE20:AE26)</f>
        <v>#DIV/0!</v>
      </c>
      <c r="AF103" s="81">
        <f t="shared" ref="AF103" si="219">AVERAGE(AF20:AF26)</f>
        <v>0</v>
      </c>
      <c r="AG103" s="2" t="e">
        <f>AVERAGE(AG20:AG26)</f>
        <v>#DIV/0!</v>
      </c>
      <c r="AH103" s="81">
        <f t="shared" ref="AH103" si="220">AVERAGE(AH20:AH26)</f>
        <v>0</v>
      </c>
      <c r="AI103" s="2" t="e">
        <f>AVERAGE(AI20:AI26)</f>
        <v>#DIV/0!</v>
      </c>
      <c r="AJ103" s="81">
        <f t="shared" ref="AJ103" si="221">AVERAGE(AJ20:AJ26)</f>
        <v>0</v>
      </c>
      <c r="AK103" s="45"/>
      <c r="AL103" s="1"/>
      <c r="AM103" s="1"/>
      <c r="AN103" s="1"/>
      <c r="AO103" s="1"/>
      <c r="AP103" s="1"/>
      <c r="AQ103" s="1"/>
      <c r="AR103" s="1"/>
      <c r="AS103" s="1"/>
    </row>
    <row r="104" spans="1:45" ht="12" customHeight="1">
      <c r="A104" s="1"/>
      <c r="B104" s="1"/>
      <c r="C104" s="1"/>
      <c r="D104" s="76"/>
      <c r="E104" s="197"/>
      <c r="F104" s="2" t="str">
        <f>F28</f>
        <v>N2</v>
      </c>
      <c r="G104" s="2" t="str">
        <f>G28</f>
        <v>Mianserin</v>
      </c>
      <c r="H104" s="2">
        <f>H28</f>
        <v>50</v>
      </c>
      <c r="I104" s="78"/>
      <c r="J104" s="37">
        <v>4</v>
      </c>
      <c r="K104" s="95">
        <f>SUM(K28:K34)</f>
        <v>56</v>
      </c>
      <c r="L104" s="2">
        <f>AVERAGE(L28:L34)</f>
        <v>0.89855714285714294</v>
      </c>
      <c r="M104" s="2">
        <f>AVERAGE(M28:M34)</f>
        <v>0.80541428571428575</v>
      </c>
      <c r="N104" s="81">
        <f t="shared" ref="N104" si="222">AVERAGE(N28:N34)</f>
        <v>7.2006143063285876E-3</v>
      </c>
      <c r="O104" s="2" t="e">
        <f>AVERAGE(O28:O34)</f>
        <v>#DIV/0!</v>
      </c>
      <c r="P104" s="81">
        <f t="shared" ref="P104" si="223">AVERAGE(P28:P34)</f>
        <v>-1.2558058647701485E-2</v>
      </c>
      <c r="Q104" s="2" t="e">
        <f>AVERAGE(Q28:Q34)</f>
        <v>#DIV/0!</v>
      </c>
      <c r="R104" s="81">
        <f t="shared" ref="R104" si="224">AVERAGE(R28:R34)</f>
        <v>0</v>
      </c>
      <c r="S104" s="2" t="e">
        <f>AVERAGE(S28:S34)</f>
        <v>#DIV/0!</v>
      </c>
      <c r="T104" s="81">
        <f t="shared" ref="T104" si="225">AVERAGE(T28:T34)</f>
        <v>0</v>
      </c>
      <c r="U104" s="2" t="e">
        <f>AVERAGE(U28:U34)</f>
        <v>#DIV/0!</v>
      </c>
      <c r="V104" s="81">
        <f t="shared" ref="V104" si="226">AVERAGE(V28:V34)</f>
        <v>0</v>
      </c>
      <c r="W104" s="2" t="e">
        <f>AVERAGE(W28:W34)</f>
        <v>#DIV/0!</v>
      </c>
      <c r="X104" s="81">
        <f t="shared" ref="X104" si="227">AVERAGE(X28:X34)</f>
        <v>0</v>
      </c>
      <c r="Y104" s="2" t="e">
        <f>AVERAGE(Y28:Y34)</f>
        <v>#DIV/0!</v>
      </c>
      <c r="Z104" s="81">
        <f t="shared" ref="Z104" si="228">AVERAGE(Z28:Z34)</f>
        <v>0</v>
      </c>
      <c r="AA104" s="2" t="e">
        <f>AVERAGE(AA28:AA34)</f>
        <v>#DIV/0!</v>
      </c>
      <c r="AB104" s="81">
        <f t="shared" ref="AB104" si="229">AVERAGE(AB28:AB34)</f>
        <v>0</v>
      </c>
      <c r="AC104" s="2" t="e">
        <f>AVERAGE(AC28:AC34)</f>
        <v>#DIV/0!</v>
      </c>
      <c r="AD104" s="81">
        <f t="shared" ref="AD104" si="230">AVERAGE(AD28:AD34)</f>
        <v>0</v>
      </c>
      <c r="AE104" s="2" t="e">
        <f>AVERAGE(AE28:AE34)</f>
        <v>#DIV/0!</v>
      </c>
      <c r="AF104" s="81">
        <f t="shared" ref="AF104" si="231">AVERAGE(AF28:AF34)</f>
        <v>0</v>
      </c>
      <c r="AG104" s="2" t="e">
        <f>AVERAGE(AG28:AG34)</f>
        <v>#DIV/0!</v>
      </c>
      <c r="AH104" s="81">
        <f t="shared" ref="AH104" si="232">AVERAGE(AH28:AH34)</f>
        <v>0</v>
      </c>
      <c r="AI104" s="2" t="e">
        <f>AVERAGE(AI28:AI34)</f>
        <v>#DIV/0!</v>
      </c>
      <c r="AJ104" s="81">
        <f t="shared" ref="AJ104" si="233">AVERAGE(AJ28:AJ34)</f>
        <v>0</v>
      </c>
      <c r="AK104" s="45"/>
      <c r="AL104" s="1"/>
      <c r="AM104" s="1"/>
      <c r="AN104" s="1"/>
      <c r="AO104" s="1"/>
      <c r="AP104" s="1"/>
      <c r="AQ104" s="1"/>
      <c r="AR104" s="1"/>
      <c r="AS104" s="1"/>
    </row>
    <row r="105" spans="1:45" ht="12" customHeight="1">
      <c r="A105" s="1"/>
      <c r="B105" s="1"/>
      <c r="C105" s="1"/>
      <c r="D105" s="76"/>
      <c r="E105" s="197"/>
      <c r="F105" s="2" t="str">
        <f>F36</f>
        <v>N2</v>
      </c>
      <c r="G105" s="2" t="str">
        <f>G36</f>
        <v>Mianserin</v>
      </c>
      <c r="H105" s="2">
        <f>H36</f>
        <v>50</v>
      </c>
      <c r="I105" s="78"/>
      <c r="J105" s="36">
        <v>5</v>
      </c>
      <c r="K105" s="95">
        <f>SUM(K36:K42)</f>
        <v>53</v>
      </c>
      <c r="L105" s="2">
        <f>AVERAGE(L36:L42)</f>
        <v>0.89169999999999994</v>
      </c>
      <c r="M105" s="2">
        <f>AVERAGE(M36:M42)</f>
        <v>0.79881428571428581</v>
      </c>
      <c r="N105" s="81">
        <f t="shared" ref="N105" si="234">AVERAGE(N36:N42)</f>
        <v>7.5023598755741593E-3</v>
      </c>
      <c r="O105" s="2" t="e">
        <f>AVERAGE(O36:O42)</f>
        <v>#DIV/0!</v>
      </c>
      <c r="P105" s="81">
        <f t="shared" ref="P105" si="235">AVERAGE(P36:P42)</f>
        <v>-1.4142341996627689E-2</v>
      </c>
      <c r="Q105" s="2" t="e">
        <f>AVERAGE(Q36:Q42)</f>
        <v>#DIV/0!</v>
      </c>
      <c r="R105" s="81">
        <f t="shared" ref="R105" si="236">AVERAGE(R36:R42)</f>
        <v>0</v>
      </c>
      <c r="S105" s="2" t="e">
        <f>AVERAGE(S36:S42)</f>
        <v>#DIV/0!</v>
      </c>
      <c r="T105" s="81">
        <f t="shared" ref="T105" si="237">AVERAGE(T36:T42)</f>
        <v>0</v>
      </c>
      <c r="U105" s="2" t="e">
        <f>AVERAGE(U36:U42)</f>
        <v>#DIV/0!</v>
      </c>
      <c r="V105" s="81">
        <f t="shared" ref="V105" si="238">AVERAGE(V36:V42)</f>
        <v>0</v>
      </c>
      <c r="W105" s="2" t="e">
        <f>AVERAGE(W36:W42)</f>
        <v>#DIV/0!</v>
      </c>
      <c r="X105" s="81">
        <f t="shared" ref="X105" si="239">AVERAGE(X36:X42)</f>
        <v>0</v>
      </c>
      <c r="Y105" s="2" t="e">
        <f>AVERAGE(Y36:Y42)</f>
        <v>#DIV/0!</v>
      </c>
      <c r="Z105" s="81">
        <f t="shared" ref="Z105" si="240">AVERAGE(Z36:Z42)</f>
        <v>0</v>
      </c>
      <c r="AA105" s="2" t="e">
        <f>AVERAGE(AA36:AA42)</f>
        <v>#DIV/0!</v>
      </c>
      <c r="AB105" s="81">
        <f t="shared" ref="AB105" si="241">AVERAGE(AB36:AB42)</f>
        <v>0</v>
      </c>
      <c r="AC105" s="2" t="e">
        <f>AVERAGE(AC36:AC42)</f>
        <v>#DIV/0!</v>
      </c>
      <c r="AD105" s="81">
        <f t="shared" ref="AD105" si="242">AVERAGE(AD36:AD42)</f>
        <v>0</v>
      </c>
      <c r="AE105" s="2" t="e">
        <f>AVERAGE(AE36:AE42)</f>
        <v>#DIV/0!</v>
      </c>
      <c r="AF105" s="81">
        <f t="shared" ref="AF105" si="243">AVERAGE(AF36:AF42)</f>
        <v>0</v>
      </c>
      <c r="AG105" s="2" t="e">
        <f>AVERAGE(AG36:AG42)</f>
        <v>#DIV/0!</v>
      </c>
      <c r="AH105" s="81">
        <f t="shared" ref="AH105" si="244">AVERAGE(AH36:AH42)</f>
        <v>0</v>
      </c>
      <c r="AI105" s="2" t="e">
        <f>AVERAGE(AI36:AI42)</f>
        <v>#DIV/0!</v>
      </c>
      <c r="AJ105" s="81">
        <f t="shared" ref="AJ105" si="245">AVERAGE(AJ36:AJ42)</f>
        <v>0</v>
      </c>
      <c r="AK105" s="45"/>
      <c r="AL105" s="1"/>
      <c r="AM105" s="1"/>
      <c r="AN105" s="1"/>
      <c r="AO105" s="1"/>
      <c r="AP105" s="1"/>
      <c r="AQ105" s="1"/>
      <c r="AR105" s="1"/>
      <c r="AS105" s="1"/>
    </row>
    <row r="106" spans="1:45" ht="12" customHeight="1">
      <c r="A106" s="1"/>
      <c r="B106" s="1"/>
      <c r="C106" s="1"/>
      <c r="D106" s="76"/>
      <c r="E106" s="197"/>
      <c r="F106" s="2" t="str">
        <f>F44</f>
        <v>N2</v>
      </c>
      <c r="G106" s="2" t="str">
        <f>G44</f>
        <v>Mianserin</v>
      </c>
      <c r="H106" s="2">
        <f>H44</f>
        <v>50</v>
      </c>
      <c r="I106" s="78"/>
      <c r="J106" s="36">
        <v>6</v>
      </c>
      <c r="K106" s="95">
        <f>SUM(K44:K50)</f>
        <v>49</v>
      </c>
      <c r="L106" s="2">
        <f>AVERAGE(L44:L50)</f>
        <v>0.89882857142857131</v>
      </c>
      <c r="M106" s="2">
        <f>AVERAGE(M44:M50)</f>
        <v>0.81285714285714294</v>
      </c>
      <c r="N106" s="81">
        <f t="shared" ref="N106" si="246">AVERAGE(N44:N50)</f>
        <v>7.0956953892668132E-3</v>
      </c>
      <c r="O106" s="2" t="e">
        <f>AVERAGE(O44:O50)</f>
        <v>#DIV/0!</v>
      </c>
      <c r="P106" s="81">
        <f t="shared" ref="P106" si="247">AVERAGE(P44:P50)</f>
        <v>-1.3268518518518501E-2</v>
      </c>
      <c r="Q106" s="2" t="e">
        <f>AVERAGE(Q44:Q50)</f>
        <v>#DIV/0!</v>
      </c>
      <c r="R106" s="81">
        <f t="shared" ref="R106" si="248">AVERAGE(R44:R50)</f>
        <v>0</v>
      </c>
      <c r="S106" s="2" t="e">
        <f>AVERAGE(S44:S50)</f>
        <v>#DIV/0!</v>
      </c>
      <c r="T106" s="81">
        <f t="shared" ref="T106" si="249">AVERAGE(T44:T50)</f>
        <v>0</v>
      </c>
      <c r="U106" s="2" t="e">
        <f>AVERAGE(U44:U50)</f>
        <v>#DIV/0!</v>
      </c>
      <c r="V106" s="81">
        <f t="shared" ref="V106" si="250">AVERAGE(V44:V50)</f>
        <v>0</v>
      </c>
      <c r="W106" s="2" t="e">
        <f>AVERAGE(W44:W50)</f>
        <v>#DIV/0!</v>
      </c>
      <c r="X106" s="81">
        <f t="shared" ref="X106" si="251">AVERAGE(X44:X50)</f>
        <v>0</v>
      </c>
      <c r="Y106" s="2" t="e">
        <f>AVERAGE(Y44:Y50)</f>
        <v>#DIV/0!</v>
      </c>
      <c r="Z106" s="81">
        <f t="shared" ref="Z106" si="252">AVERAGE(Z44:Z50)</f>
        <v>0</v>
      </c>
      <c r="AA106" s="2" t="e">
        <f>AVERAGE(AA44:AA50)</f>
        <v>#DIV/0!</v>
      </c>
      <c r="AB106" s="81">
        <f t="shared" ref="AB106" si="253">AVERAGE(AB44:AB50)</f>
        <v>0</v>
      </c>
      <c r="AC106" s="2" t="e">
        <f>AVERAGE(AC44:AC50)</f>
        <v>#DIV/0!</v>
      </c>
      <c r="AD106" s="81">
        <f t="shared" ref="AD106" si="254">AVERAGE(AD44:AD50)</f>
        <v>0</v>
      </c>
      <c r="AE106" s="2" t="e">
        <f>AVERAGE(AE44:AE50)</f>
        <v>#DIV/0!</v>
      </c>
      <c r="AF106" s="81">
        <f t="shared" ref="AF106" si="255">AVERAGE(AF44:AF50)</f>
        <v>0</v>
      </c>
      <c r="AG106" s="2" t="e">
        <f>AVERAGE(AG44:AG50)</f>
        <v>#DIV/0!</v>
      </c>
      <c r="AH106" s="81">
        <f t="shared" ref="AH106" si="256">AVERAGE(AH44:AH50)</f>
        <v>0</v>
      </c>
      <c r="AI106" s="2" t="e">
        <f>AVERAGE(AI44:AI50)</f>
        <v>#DIV/0!</v>
      </c>
      <c r="AJ106" s="81">
        <f t="shared" ref="AJ106" si="257">AVERAGE(AJ44:AJ50)</f>
        <v>0</v>
      </c>
      <c r="AK106" s="45"/>
      <c r="AL106" s="1"/>
      <c r="AM106" s="1"/>
      <c r="AN106" s="1"/>
      <c r="AO106" s="1"/>
      <c r="AP106" s="1"/>
      <c r="AQ106" s="1"/>
      <c r="AR106" s="1"/>
      <c r="AS106" s="1"/>
    </row>
    <row r="107" spans="1:45" ht="12" customHeight="1">
      <c r="A107" s="1"/>
      <c r="B107" s="1"/>
      <c r="C107" s="1"/>
      <c r="D107" s="76"/>
      <c r="E107" s="197"/>
      <c r="F107" s="2" t="str">
        <f>F52</f>
        <v>RB660</v>
      </c>
      <c r="G107" s="2" t="str">
        <f>G52</f>
        <v>water</v>
      </c>
      <c r="H107" s="2">
        <f>H52</f>
        <v>0</v>
      </c>
      <c r="I107" s="78"/>
      <c r="J107" s="37">
        <v>7</v>
      </c>
      <c r="K107" s="95">
        <f>SUM(K52:K58)</f>
        <v>26</v>
      </c>
      <c r="L107" s="2">
        <f>AVERAGE(L52:L58)</f>
        <v>0.91975714285714294</v>
      </c>
      <c r="M107" s="2">
        <f>AVERAGE(M52:M58)</f>
        <v>0.88331428571428572</v>
      </c>
      <c r="N107" s="81">
        <f t="shared" ref="N107" si="258">AVERAGE(N52:N58)</f>
        <v>1.9424603174603308E-3</v>
      </c>
      <c r="O107" s="2" t="e">
        <f>AVERAGE(O52:O58)</f>
        <v>#DIV/0!</v>
      </c>
      <c r="P107" s="81">
        <f t="shared" ref="P107" si="259">AVERAGE(P52:P58)</f>
        <v>-5.4865079365079639E-3</v>
      </c>
      <c r="Q107" s="2" t="e">
        <f>AVERAGE(Q52:Q58)</f>
        <v>#DIV/0!</v>
      </c>
      <c r="R107" s="81">
        <f t="shared" ref="R107" si="260">AVERAGE(R52:R58)</f>
        <v>0</v>
      </c>
      <c r="S107" s="2" t="e">
        <f>AVERAGE(S52:S58)</f>
        <v>#DIV/0!</v>
      </c>
      <c r="T107" s="81">
        <f t="shared" ref="T107" si="261">AVERAGE(T52:T58)</f>
        <v>0</v>
      </c>
      <c r="U107" s="2" t="e">
        <f>AVERAGE(U52:U58)</f>
        <v>#DIV/0!</v>
      </c>
      <c r="V107" s="81">
        <f t="shared" ref="V107" si="262">AVERAGE(V52:V58)</f>
        <v>0</v>
      </c>
      <c r="W107" s="2" t="e">
        <f>AVERAGE(W52:W58)</f>
        <v>#DIV/0!</v>
      </c>
      <c r="X107" s="81">
        <f t="shared" ref="X107" si="263">AVERAGE(X52:X58)</f>
        <v>0</v>
      </c>
      <c r="Y107" s="2" t="e">
        <f>AVERAGE(Y52:Y58)</f>
        <v>#DIV/0!</v>
      </c>
      <c r="Z107" s="81">
        <f t="shared" ref="Z107" si="264">AVERAGE(Z52:Z58)</f>
        <v>0</v>
      </c>
      <c r="AA107" s="2" t="e">
        <f>AVERAGE(AA52:AA58)</f>
        <v>#DIV/0!</v>
      </c>
      <c r="AB107" s="81">
        <f t="shared" ref="AB107" si="265">AVERAGE(AB52:AB58)</f>
        <v>0</v>
      </c>
      <c r="AC107" s="2" t="e">
        <f>AVERAGE(AC52:AC58)</f>
        <v>#DIV/0!</v>
      </c>
      <c r="AD107" s="81">
        <f t="shared" ref="AD107" si="266">AVERAGE(AD52:AD58)</f>
        <v>0</v>
      </c>
      <c r="AE107" s="2" t="e">
        <f>AVERAGE(AE52:AE58)</f>
        <v>#DIV/0!</v>
      </c>
      <c r="AF107" s="81">
        <f t="shared" ref="AF107" si="267">AVERAGE(AF52:AF58)</f>
        <v>0</v>
      </c>
      <c r="AG107" s="2" t="e">
        <f>AVERAGE(AG52:AG58)</f>
        <v>#DIV/0!</v>
      </c>
      <c r="AH107" s="81">
        <f t="shared" ref="AH107" si="268">AVERAGE(AH52:AH58)</f>
        <v>0</v>
      </c>
      <c r="AI107" s="2" t="e">
        <f>AVERAGE(AI52:AI58)</f>
        <v>#DIV/0!</v>
      </c>
      <c r="AJ107" s="81">
        <f t="shared" ref="AJ107" si="269">AVERAGE(AJ52:AJ58)</f>
        <v>0</v>
      </c>
      <c r="AK107" s="45"/>
      <c r="AL107" s="1"/>
      <c r="AM107" s="1"/>
      <c r="AN107" s="1"/>
      <c r="AO107" s="1"/>
      <c r="AP107" s="1"/>
      <c r="AQ107" s="1"/>
      <c r="AR107" s="1"/>
      <c r="AS107" s="1"/>
    </row>
    <row r="108" spans="1:45" ht="12" customHeight="1">
      <c r="A108" s="1"/>
      <c r="B108" s="1"/>
      <c r="C108" s="1"/>
      <c r="D108" s="76"/>
      <c r="E108" s="197"/>
      <c r="F108" s="2" t="str">
        <f>F60</f>
        <v>RB660</v>
      </c>
      <c r="G108" s="2" t="str">
        <f>G60</f>
        <v>water</v>
      </c>
      <c r="H108" s="2">
        <f>H60</f>
        <v>0</v>
      </c>
      <c r="I108" s="91"/>
      <c r="J108" s="36">
        <v>8</v>
      </c>
      <c r="K108" s="95">
        <f>SUM(K60:K66)</f>
        <v>31</v>
      </c>
      <c r="L108" s="2">
        <f>AVERAGE(L60:L66)</f>
        <v>0.91934285714285691</v>
      </c>
      <c r="M108" s="2">
        <f>AVERAGE(M60:M66)</f>
        <v>0.87742857142857145</v>
      </c>
      <c r="N108" s="81">
        <f t="shared" ref="N108" si="270">AVERAGE(N60:N66)</f>
        <v>3.2233862433862412E-3</v>
      </c>
      <c r="O108" s="2" t="e">
        <f>AVERAGE(O60:O66)</f>
        <v>#DIV/0!</v>
      </c>
      <c r="P108" s="81">
        <f t="shared" ref="P108" si="271">AVERAGE(P60:P66)</f>
        <v>-7.3878306878307192E-3</v>
      </c>
      <c r="Q108" s="2" t="e">
        <f>AVERAGE(Q60:Q66)</f>
        <v>#DIV/0!</v>
      </c>
      <c r="R108" s="81">
        <f t="shared" ref="R108" si="272">AVERAGE(R60:R66)</f>
        <v>0</v>
      </c>
      <c r="S108" s="2" t="e">
        <f>AVERAGE(S60:S66)</f>
        <v>#DIV/0!</v>
      </c>
      <c r="T108" s="81">
        <f t="shared" ref="T108" si="273">AVERAGE(T60:T66)</f>
        <v>0</v>
      </c>
      <c r="U108" s="2" t="e">
        <f>AVERAGE(U60:U66)</f>
        <v>#DIV/0!</v>
      </c>
      <c r="V108" s="81">
        <f t="shared" ref="V108" si="274">AVERAGE(V60:V66)</f>
        <v>0</v>
      </c>
      <c r="W108" s="2" t="e">
        <f>AVERAGE(W60:W66)</f>
        <v>#DIV/0!</v>
      </c>
      <c r="X108" s="81">
        <f t="shared" ref="X108" si="275">AVERAGE(X60:X66)</f>
        <v>0</v>
      </c>
      <c r="Y108" s="2" t="e">
        <f>AVERAGE(Y60:Y66)</f>
        <v>#DIV/0!</v>
      </c>
      <c r="Z108" s="81">
        <f t="shared" ref="Z108" si="276">AVERAGE(Z60:Z66)</f>
        <v>0</v>
      </c>
      <c r="AA108" s="2" t="e">
        <f>AVERAGE(AA60:AA66)</f>
        <v>#DIV/0!</v>
      </c>
      <c r="AB108" s="81">
        <f t="shared" ref="AB108" si="277">AVERAGE(AB60:AB66)</f>
        <v>0</v>
      </c>
      <c r="AC108" s="2" t="e">
        <f>AVERAGE(AC60:AC66)</f>
        <v>#DIV/0!</v>
      </c>
      <c r="AD108" s="81">
        <f t="shared" ref="AD108" si="278">AVERAGE(AD60:AD66)</f>
        <v>0</v>
      </c>
      <c r="AE108" s="2" t="e">
        <f>AVERAGE(AE60:AE66)</f>
        <v>#DIV/0!</v>
      </c>
      <c r="AF108" s="81">
        <f t="shared" ref="AF108" si="279">AVERAGE(AF60:AF66)</f>
        <v>0</v>
      </c>
      <c r="AG108" s="2" t="e">
        <f>AVERAGE(AG60:AG66)</f>
        <v>#DIV/0!</v>
      </c>
      <c r="AH108" s="81">
        <f t="shared" ref="AH108" si="280">AVERAGE(AH60:AH66)</f>
        <v>0</v>
      </c>
      <c r="AI108" s="2" t="e">
        <f>AVERAGE(AI60:AI66)</f>
        <v>#DIV/0!</v>
      </c>
      <c r="AJ108" s="81">
        <f t="shared" ref="AJ108" si="281">AVERAGE(AJ60:AJ66)</f>
        <v>0</v>
      </c>
      <c r="AK108" s="45"/>
      <c r="AL108" s="1"/>
      <c r="AM108" s="1"/>
      <c r="AN108" s="1"/>
      <c r="AO108" s="1"/>
      <c r="AP108" s="1"/>
      <c r="AQ108" s="1"/>
      <c r="AR108" s="1"/>
      <c r="AS108" s="1"/>
    </row>
    <row r="109" spans="1:45" s="64" customFormat="1" ht="12" customHeight="1">
      <c r="A109" s="82"/>
      <c r="B109" s="82"/>
      <c r="C109" s="82"/>
      <c r="D109" s="83"/>
      <c r="E109" s="197"/>
      <c r="F109" s="2" t="str">
        <f>F68</f>
        <v>RB660</v>
      </c>
      <c r="G109" s="2" t="str">
        <f>G68</f>
        <v>water</v>
      </c>
      <c r="H109" s="2">
        <f>H68</f>
        <v>0</v>
      </c>
      <c r="I109" s="92"/>
      <c r="J109" s="93">
        <v>9</v>
      </c>
      <c r="K109" s="95">
        <f>SUM(K68:K74)</f>
        <v>30</v>
      </c>
      <c r="L109" s="2">
        <f>AVERAGE(L68:L74)</f>
        <v>0.91207142857142842</v>
      </c>
      <c r="M109" s="2">
        <f>AVERAGE(M68:M74)</f>
        <v>0.87009999999999998</v>
      </c>
      <c r="N109" s="81">
        <f t="shared" ref="N109" si="282">AVERAGE(N68:N74)</f>
        <v>3.3085714285714294E-3</v>
      </c>
      <c r="O109" s="2" t="e">
        <f>AVERAGE(O68:O74)</f>
        <v>#DIV/0!</v>
      </c>
      <c r="P109" s="81">
        <f t="shared" ref="P109" si="283">AVERAGE(P68:P74)</f>
        <v>0.1793157142857143</v>
      </c>
      <c r="Q109" s="2" t="e">
        <f>AVERAGE(Q68:Q74)</f>
        <v>#DIV/0!</v>
      </c>
      <c r="R109" s="81">
        <f t="shared" ref="R109" si="284">AVERAGE(R68:R74)</f>
        <v>0</v>
      </c>
      <c r="S109" s="2" t="e">
        <f>AVERAGE(S68:S74)</f>
        <v>#DIV/0!</v>
      </c>
      <c r="T109" s="81">
        <f t="shared" ref="T109" si="285">AVERAGE(T68:T74)</f>
        <v>0</v>
      </c>
      <c r="U109" s="2" t="e">
        <f>AVERAGE(U68:U74)</f>
        <v>#DIV/0!</v>
      </c>
      <c r="V109" s="81">
        <f t="shared" ref="V109" si="286">AVERAGE(V68:V74)</f>
        <v>0</v>
      </c>
      <c r="W109" s="2" t="e">
        <f>AVERAGE(W68:W74)</f>
        <v>#DIV/0!</v>
      </c>
      <c r="X109" s="81">
        <f t="shared" ref="X109" si="287">AVERAGE(X68:X74)</f>
        <v>0</v>
      </c>
      <c r="Y109" s="2" t="e">
        <f>AVERAGE(Y68:Y74)</f>
        <v>#DIV/0!</v>
      </c>
      <c r="Z109" s="81">
        <f t="shared" ref="Z109" si="288">AVERAGE(Z68:Z74)</f>
        <v>0</v>
      </c>
      <c r="AA109" s="2" t="e">
        <f>AVERAGE(AA68:AA74)</f>
        <v>#DIV/0!</v>
      </c>
      <c r="AB109" s="81">
        <f t="shared" ref="AB109" si="289">AVERAGE(AB68:AB74)</f>
        <v>0</v>
      </c>
      <c r="AC109" s="2" t="e">
        <f>AVERAGE(AC68:AC74)</f>
        <v>#DIV/0!</v>
      </c>
      <c r="AD109" s="81">
        <f t="shared" ref="AD109" si="290">AVERAGE(AD68:AD74)</f>
        <v>0</v>
      </c>
      <c r="AE109" s="2" t="e">
        <f>AVERAGE(AE68:AE74)</f>
        <v>#DIV/0!</v>
      </c>
      <c r="AF109" s="81">
        <f t="shared" ref="AF109" si="291">AVERAGE(AF68:AF74)</f>
        <v>0</v>
      </c>
      <c r="AG109" s="2" t="e">
        <f>AVERAGE(AG68:AG74)</f>
        <v>#DIV/0!</v>
      </c>
      <c r="AH109" s="81">
        <f t="shared" ref="AH109" si="292">AVERAGE(AH68:AH74)</f>
        <v>0</v>
      </c>
      <c r="AI109" s="2" t="e">
        <f>AVERAGE(AI68:AI74)</f>
        <v>#DIV/0!</v>
      </c>
      <c r="AJ109" s="81">
        <f t="shared" ref="AJ109" si="293">AVERAGE(AJ68:AJ74)</f>
        <v>0</v>
      </c>
      <c r="AK109" s="45"/>
      <c r="AL109" s="82"/>
      <c r="AM109" s="82"/>
      <c r="AN109" s="82"/>
      <c r="AO109" s="82"/>
      <c r="AP109" s="82"/>
      <c r="AQ109" s="82"/>
      <c r="AR109" s="82"/>
      <c r="AS109" s="82"/>
    </row>
    <row r="110" spans="1:45" s="64" customFormat="1" ht="12" customHeight="1">
      <c r="A110" s="82"/>
      <c r="B110" s="82"/>
      <c r="C110" s="82"/>
      <c r="D110" s="83"/>
      <c r="E110" s="197"/>
      <c r="F110" s="2" t="str">
        <f>F76</f>
        <v>RB660</v>
      </c>
      <c r="G110" s="2" t="str">
        <f>G76</f>
        <v>Mianserin</v>
      </c>
      <c r="H110" s="2">
        <f>H76</f>
        <v>50</v>
      </c>
      <c r="I110" s="92"/>
      <c r="J110" s="90">
        <v>10</v>
      </c>
      <c r="K110" s="95">
        <f>SUM(K76:K82)</f>
        <v>21</v>
      </c>
      <c r="L110" s="2">
        <f>AVERAGE(L76:L82)</f>
        <v>0.90777142857142856</v>
      </c>
      <c r="M110" s="2">
        <f>AVERAGE(M76:M82)</f>
        <v>0.86408571428571435</v>
      </c>
      <c r="N110" s="81">
        <f t="shared" ref="N110" si="294">AVERAGE(N76:N82)</f>
        <v>3.0523015873015862E-3</v>
      </c>
      <c r="O110" s="2" t="e">
        <f>AVERAGE(O76:O82)</f>
        <v>#DIV/0!</v>
      </c>
      <c r="P110" s="81">
        <f t="shared" ref="P110" si="295">AVERAGE(P76:P82)</f>
        <v>-8.3891269841270006E-3</v>
      </c>
      <c r="Q110" s="2" t="e">
        <f>AVERAGE(Q76:Q82)</f>
        <v>#DIV/0!</v>
      </c>
      <c r="R110" s="81">
        <f t="shared" ref="R110" si="296">AVERAGE(R76:R82)</f>
        <v>0</v>
      </c>
      <c r="S110" s="2" t="e">
        <f>AVERAGE(S76:S82)</f>
        <v>#DIV/0!</v>
      </c>
      <c r="T110" s="81">
        <f t="shared" ref="T110" si="297">AVERAGE(T76:T82)</f>
        <v>0</v>
      </c>
      <c r="U110" s="2" t="e">
        <f>AVERAGE(U76:U82)</f>
        <v>#DIV/0!</v>
      </c>
      <c r="V110" s="81">
        <f t="shared" ref="V110" si="298">AVERAGE(V76:V82)</f>
        <v>0</v>
      </c>
      <c r="W110" s="2" t="e">
        <f>AVERAGE(W76:W82)</f>
        <v>#DIV/0!</v>
      </c>
      <c r="X110" s="81">
        <f t="shared" ref="X110" si="299">AVERAGE(X76:X82)</f>
        <v>0</v>
      </c>
      <c r="Y110" s="2" t="e">
        <f>AVERAGE(Y76:Y82)</f>
        <v>#DIV/0!</v>
      </c>
      <c r="Z110" s="81">
        <f t="shared" ref="Z110" si="300">AVERAGE(Z76:Z82)</f>
        <v>0</v>
      </c>
      <c r="AA110" s="2" t="e">
        <f>AVERAGE(AA76:AA82)</f>
        <v>#DIV/0!</v>
      </c>
      <c r="AB110" s="81">
        <f t="shared" ref="AB110" si="301">AVERAGE(AB76:AB82)</f>
        <v>0</v>
      </c>
      <c r="AC110" s="2" t="e">
        <f>AVERAGE(AC76:AC82)</f>
        <v>#DIV/0!</v>
      </c>
      <c r="AD110" s="81">
        <f t="shared" ref="AD110" si="302">AVERAGE(AD76:AD82)</f>
        <v>0</v>
      </c>
      <c r="AE110" s="2" t="e">
        <f>AVERAGE(AE76:AE82)</f>
        <v>#DIV/0!</v>
      </c>
      <c r="AF110" s="81">
        <f t="shared" ref="AF110" si="303">AVERAGE(AF76:AF82)</f>
        <v>0</v>
      </c>
      <c r="AG110" s="2" t="e">
        <f>AVERAGE(AG76:AG82)</f>
        <v>#DIV/0!</v>
      </c>
      <c r="AH110" s="81">
        <f t="shared" ref="AH110" si="304">AVERAGE(AH76:AH82)</f>
        <v>0</v>
      </c>
      <c r="AI110" s="2" t="e">
        <f>AVERAGE(AI76:AI82)</f>
        <v>#DIV/0!</v>
      </c>
      <c r="AJ110" s="81">
        <f t="shared" ref="AJ110" si="305">AVERAGE(AJ76:AJ82)</f>
        <v>0</v>
      </c>
      <c r="AK110" s="45"/>
      <c r="AL110" s="82"/>
      <c r="AM110" s="82"/>
      <c r="AN110" s="82"/>
      <c r="AO110" s="82"/>
      <c r="AP110" s="82"/>
      <c r="AQ110" s="82"/>
      <c r="AR110" s="82"/>
      <c r="AS110" s="82"/>
    </row>
    <row r="111" spans="1:45" s="64" customFormat="1" ht="12" customHeight="1">
      <c r="A111" s="82"/>
      <c r="B111" s="82"/>
      <c r="C111" s="82"/>
      <c r="D111" s="83"/>
      <c r="E111" s="197"/>
      <c r="F111" s="2" t="str">
        <f>F84</f>
        <v>RB660</v>
      </c>
      <c r="G111" s="2" t="str">
        <f>G84</f>
        <v>Mianserin</v>
      </c>
      <c r="H111" s="2">
        <f>H84</f>
        <v>50</v>
      </c>
      <c r="I111" s="92"/>
      <c r="J111" s="90">
        <v>11</v>
      </c>
      <c r="K111" s="95">
        <f>SUM(K84:K90)</f>
        <v>17</v>
      </c>
      <c r="L111" s="2">
        <f>AVERAGE(L84:L90)</f>
        <v>0.89835714285714274</v>
      </c>
      <c r="M111" s="2">
        <f>AVERAGE(M84:M90)</f>
        <v>0.85268571428571416</v>
      </c>
      <c r="N111" s="81">
        <f t="shared" ref="N111" si="306">AVERAGE(N84:N90)</f>
        <v>4.6297619047619065E-3</v>
      </c>
      <c r="O111" s="2" t="e">
        <f>AVERAGE(O84:O90)</f>
        <v>#DIV/0!</v>
      </c>
      <c r="P111" s="81">
        <f t="shared" ref="P111" si="307">AVERAGE(P84:P90)</f>
        <v>-1.432023809523812E-2</v>
      </c>
      <c r="Q111" s="2" t="e">
        <f>AVERAGE(Q84:Q90)</f>
        <v>#DIV/0!</v>
      </c>
      <c r="R111" s="81">
        <f t="shared" ref="R111" si="308">AVERAGE(R84:R90)</f>
        <v>0</v>
      </c>
      <c r="S111" s="2" t="e">
        <f>AVERAGE(S84:S90)</f>
        <v>#DIV/0!</v>
      </c>
      <c r="T111" s="81">
        <f t="shared" ref="T111" si="309">AVERAGE(T84:T90)</f>
        <v>0</v>
      </c>
      <c r="U111" s="2" t="e">
        <f>AVERAGE(U84:U90)</f>
        <v>#DIV/0!</v>
      </c>
      <c r="V111" s="81">
        <f t="shared" ref="V111" si="310">AVERAGE(V84:V90)</f>
        <v>0</v>
      </c>
      <c r="W111" s="2" t="e">
        <f>AVERAGE(W84:W90)</f>
        <v>#DIV/0!</v>
      </c>
      <c r="X111" s="81">
        <f t="shared" ref="X111" si="311">AVERAGE(X84:X90)</f>
        <v>0</v>
      </c>
      <c r="Y111" s="2" t="e">
        <f>AVERAGE(Y84:Y90)</f>
        <v>#DIV/0!</v>
      </c>
      <c r="Z111" s="81">
        <f t="shared" ref="Z111" si="312">AVERAGE(Z84:Z90)</f>
        <v>0</v>
      </c>
      <c r="AA111" s="2" t="e">
        <f>AVERAGE(AA84:AA90)</f>
        <v>#DIV/0!</v>
      </c>
      <c r="AB111" s="81">
        <f t="shared" ref="AB111" si="313">AVERAGE(AB84:AB90)</f>
        <v>0</v>
      </c>
      <c r="AC111" s="2" t="e">
        <f>AVERAGE(AC84:AC90)</f>
        <v>#DIV/0!</v>
      </c>
      <c r="AD111" s="81">
        <f t="shared" ref="AD111" si="314">AVERAGE(AD84:AD90)</f>
        <v>0</v>
      </c>
      <c r="AE111" s="2" t="e">
        <f>AVERAGE(AE84:AE90)</f>
        <v>#DIV/0!</v>
      </c>
      <c r="AF111" s="81">
        <f t="shared" ref="AF111" si="315">AVERAGE(AF84:AF90)</f>
        <v>0</v>
      </c>
      <c r="AG111" s="2" t="e">
        <f>AVERAGE(AG84:AG90)</f>
        <v>#DIV/0!</v>
      </c>
      <c r="AH111" s="81">
        <f t="shared" ref="AH111" si="316">AVERAGE(AH84:AH90)</f>
        <v>0</v>
      </c>
      <c r="AI111" s="2" t="e">
        <f>AVERAGE(AI84:AI90)</f>
        <v>#DIV/0!</v>
      </c>
      <c r="AJ111" s="81">
        <f t="shared" ref="AJ111" si="317">AVERAGE(AJ84:AJ90)</f>
        <v>0</v>
      </c>
      <c r="AK111" s="45"/>
      <c r="AL111" s="82"/>
      <c r="AM111" s="82"/>
      <c r="AN111" s="82"/>
      <c r="AO111" s="82"/>
      <c r="AP111" s="82"/>
      <c r="AQ111" s="82"/>
      <c r="AR111" s="82"/>
      <c r="AS111" s="82"/>
    </row>
    <row r="112" spans="1:45" s="64" customFormat="1" ht="12" customHeight="1">
      <c r="A112" s="184" t="s">
        <v>2</v>
      </c>
      <c r="B112" s="185"/>
      <c r="C112" s="185"/>
      <c r="D112" s="184"/>
      <c r="E112" s="197"/>
      <c r="F112" s="2" t="str">
        <f>F92</f>
        <v>RB660</v>
      </c>
      <c r="G112" s="2" t="str">
        <f>G92</f>
        <v>Mianserin</v>
      </c>
      <c r="H112" s="2">
        <f>H92</f>
        <v>50</v>
      </c>
      <c r="I112" s="92"/>
      <c r="J112" s="90">
        <v>12</v>
      </c>
      <c r="K112" s="95">
        <f>SUM(K92:K98)</f>
        <v>23</v>
      </c>
      <c r="L112" s="2">
        <f>AVERAGE(L92:L98)</f>
        <v>0.89455714285714294</v>
      </c>
      <c r="M112" s="2">
        <f>AVERAGE(M92:M98)</f>
        <v>0.84687142857142861</v>
      </c>
      <c r="N112" s="81">
        <f>AVERAGE(N92:N98)</f>
        <v>3.568650793650784E-3</v>
      </c>
      <c r="O112" s="2" t="e">
        <f>AVERAGE(O92:O98)</f>
        <v>#DIV/0!</v>
      </c>
      <c r="P112" s="81">
        <f t="shared" ref="P112" si="318">AVERAGE(P92:P98)</f>
        <v>-1.0450873015873025E-2</v>
      </c>
      <c r="Q112" s="2" t="e">
        <f>AVERAGE(Q92:Q98)</f>
        <v>#DIV/0!</v>
      </c>
      <c r="R112" s="81">
        <f t="shared" ref="R112" si="319">AVERAGE(R92:R98)</f>
        <v>0</v>
      </c>
      <c r="S112" s="2" t="e">
        <f>AVERAGE(S92:S98)</f>
        <v>#DIV/0!</v>
      </c>
      <c r="T112" s="81">
        <f t="shared" ref="T112" si="320">AVERAGE(T92:T98)</f>
        <v>0</v>
      </c>
      <c r="U112" s="2" t="e">
        <f>AVERAGE(U92:U98)</f>
        <v>#DIV/0!</v>
      </c>
      <c r="V112" s="81">
        <f t="shared" ref="V112" si="321">AVERAGE(V92:V98)</f>
        <v>0</v>
      </c>
      <c r="W112" s="2" t="e">
        <f>AVERAGE(W92:W98)</f>
        <v>#DIV/0!</v>
      </c>
      <c r="X112" s="81">
        <f t="shared" ref="X112" si="322">AVERAGE(X92:X98)</f>
        <v>0</v>
      </c>
      <c r="Y112" s="2" t="e">
        <f>AVERAGE(Y92:Y98)</f>
        <v>#DIV/0!</v>
      </c>
      <c r="Z112" s="81">
        <f t="shared" ref="Z112" si="323">AVERAGE(Z92:Z98)</f>
        <v>0</v>
      </c>
      <c r="AA112" s="2" t="e">
        <f>AVERAGE(AA92:AA98)</f>
        <v>#DIV/0!</v>
      </c>
      <c r="AB112" s="81">
        <f t="shared" ref="AB112" si="324">AVERAGE(AB92:AB98)</f>
        <v>0</v>
      </c>
      <c r="AC112" s="2" t="e">
        <f>AVERAGE(AC92:AC98)</f>
        <v>#DIV/0!</v>
      </c>
      <c r="AD112" s="81">
        <f t="shared" ref="AD112" si="325">AVERAGE(AD92:AD98)</f>
        <v>0</v>
      </c>
      <c r="AE112" s="2" t="e">
        <f>AVERAGE(AE92:AE98)</f>
        <v>#DIV/0!</v>
      </c>
      <c r="AF112" s="81">
        <f t="shared" ref="AF112" si="326">AVERAGE(AF92:AF98)</f>
        <v>0</v>
      </c>
      <c r="AG112" s="2" t="e">
        <f>AVERAGE(AG92:AG98)</f>
        <v>#DIV/0!</v>
      </c>
      <c r="AH112" s="81">
        <f t="shared" ref="AH112" si="327">AVERAGE(AH92:AH98)</f>
        <v>0</v>
      </c>
      <c r="AI112" s="2" t="e">
        <f>AVERAGE(AI92:AI98)</f>
        <v>#DIV/0!</v>
      </c>
      <c r="AJ112" s="81">
        <f t="shared" ref="AJ112" si="328">AVERAGE(AJ92:AJ98)</f>
        <v>0</v>
      </c>
      <c r="AK112" s="45"/>
      <c r="AL112" s="82"/>
      <c r="AM112" s="82"/>
      <c r="AN112" s="82"/>
      <c r="AO112" s="82"/>
      <c r="AP112" s="82"/>
      <c r="AQ112" s="82"/>
      <c r="AR112" s="82"/>
      <c r="AS112" s="82"/>
    </row>
    <row r="113" spans="1:59" s="64" customFormat="1" ht="12" customHeight="1">
      <c r="A113" s="83"/>
      <c r="B113" s="82"/>
      <c r="C113" s="82"/>
      <c r="D113" s="83"/>
      <c r="E113" s="198" t="s">
        <v>145</v>
      </c>
      <c r="F113" s="178" t="s">
        <v>169</v>
      </c>
      <c r="G113" s="96" t="str">
        <f>G11</f>
        <v>10mgml, selflysis</v>
      </c>
      <c r="H113" s="97"/>
      <c r="I113" s="98"/>
      <c r="J113" s="99" t="s">
        <v>137</v>
      </c>
      <c r="K113" s="100"/>
      <c r="L113" s="101">
        <f t="shared" ref="L113:S113" si="329">AVERAGE(L11,L19,L27)</f>
        <v>0.95350000000000001</v>
      </c>
      <c r="M113" s="101">
        <f t="shared" si="329"/>
        <v>0.92573333333333319</v>
      </c>
      <c r="N113" s="177">
        <f t="shared" si="329"/>
        <v>2.7766666666666644E-2</v>
      </c>
      <c r="O113" s="101" t="e">
        <f t="shared" si="329"/>
        <v>#DIV/0!</v>
      </c>
      <c r="P113" s="177">
        <f t="shared" si="329"/>
        <v>0.92573333333333319</v>
      </c>
      <c r="Q113" s="101" t="e">
        <f t="shared" si="329"/>
        <v>#DIV/0!</v>
      </c>
      <c r="R113" s="177">
        <f t="shared" si="329"/>
        <v>0</v>
      </c>
      <c r="S113" s="101" t="e">
        <f t="shared" si="329"/>
        <v>#DIV/0!</v>
      </c>
      <c r="T113" s="177">
        <f t="shared" ref="T113" si="330">AVERAGE(T11,T19,T27)</f>
        <v>0</v>
      </c>
      <c r="U113" s="101" t="e">
        <f>AVERAGE(U11,U19,U27)</f>
        <v>#DIV/0!</v>
      </c>
      <c r="V113" s="177">
        <f>AVERAGE(V11,V19,V27)</f>
        <v>0</v>
      </c>
      <c r="W113" s="101" t="e">
        <f>AVERAGE(W11,W19,W27)</f>
        <v>#DIV/0!</v>
      </c>
      <c r="X113" s="177">
        <f t="shared" ref="X113" si="331">AVERAGE(X11,X19,X27)</f>
        <v>0</v>
      </c>
      <c r="Y113" s="101" t="e">
        <f>AVERAGE(Y11,Y19,Y27)</f>
        <v>#DIV/0!</v>
      </c>
      <c r="Z113" s="177">
        <f t="shared" ref="Z113" si="332">AVERAGE(Z11,Z19,Z27)</f>
        <v>0</v>
      </c>
      <c r="AA113" s="101" t="e">
        <f>AVERAGE(AA11,AA19,AA27)</f>
        <v>#DIV/0!</v>
      </c>
      <c r="AB113" s="177">
        <f t="shared" ref="AB113" si="333">AVERAGE(AB11,AB19,AB27)</f>
        <v>0</v>
      </c>
      <c r="AC113" s="101" t="e">
        <f>AVERAGE(AC11,AC19,AC27)</f>
        <v>#DIV/0!</v>
      </c>
      <c r="AD113" s="177">
        <f t="shared" ref="AD113" si="334">AVERAGE(AD11,AD19,AD27)</f>
        <v>0</v>
      </c>
      <c r="AE113" s="101" t="e">
        <f>AVERAGE(AE11,AE19,AE27)</f>
        <v>#DIV/0!</v>
      </c>
      <c r="AF113" s="177">
        <f t="shared" ref="AF113" si="335">AVERAGE(AF11,AF19,AF27)</f>
        <v>0</v>
      </c>
      <c r="AG113" s="101" t="e">
        <f>AVERAGE(AG11,AG19,AG27)</f>
        <v>#DIV/0!</v>
      </c>
      <c r="AH113" s="177">
        <f t="shared" ref="AH113" si="336">AVERAGE(AH11,AH19,AH27)</f>
        <v>0</v>
      </c>
      <c r="AI113" s="101" t="e">
        <f>AVERAGE(AI11,AI19,AI27)</f>
        <v>#DIV/0!</v>
      </c>
      <c r="AJ113" s="177">
        <f t="shared" ref="AJ113" si="337">AVERAGE(AJ11,AJ19,AJ27)</f>
        <v>0</v>
      </c>
      <c r="AK113" s="101"/>
      <c r="AL113" s="82"/>
      <c r="AM113" s="82"/>
      <c r="AN113" s="82"/>
      <c r="AO113" s="82"/>
      <c r="AP113" s="82"/>
      <c r="AQ113" s="82"/>
      <c r="AR113" s="82"/>
      <c r="AS113" s="82"/>
    </row>
    <row r="114" spans="1:59" s="64" customFormat="1" ht="12" customHeight="1">
      <c r="A114" s="82"/>
      <c r="B114" s="82"/>
      <c r="C114" s="82"/>
      <c r="D114" s="83"/>
      <c r="E114" s="198"/>
      <c r="F114" s="178" t="s">
        <v>170</v>
      </c>
      <c r="G114" s="96" t="str">
        <f>G35</f>
        <v>10mgml+drug</v>
      </c>
      <c r="H114" s="97"/>
      <c r="I114" s="98"/>
      <c r="J114" s="99" t="s">
        <v>137</v>
      </c>
      <c r="K114" s="100"/>
      <c r="L114" s="101">
        <f t="shared" ref="L114:S114" si="338">AVERAGE(L35,L43,L51)</f>
        <v>0.93959999999999999</v>
      </c>
      <c r="M114" s="101">
        <f t="shared" si="338"/>
        <v>0.90336666666666654</v>
      </c>
      <c r="N114" s="177">
        <f t="shared" si="338"/>
        <v>3.623333333333334E-2</v>
      </c>
      <c r="O114" s="101" t="e">
        <f t="shared" si="338"/>
        <v>#DIV/0!</v>
      </c>
      <c r="P114" s="177">
        <f t="shared" si="338"/>
        <v>0.90336666666666654</v>
      </c>
      <c r="Q114" s="101" t="e">
        <f t="shared" si="338"/>
        <v>#DIV/0!</v>
      </c>
      <c r="R114" s="177">
        <f t="shared" si="338"/>
        <v>0</v>
      </c>
      <c r="S114" s="101" t="e">
        <f t="shared" si="338"/>
        <v>#DIV/0!</v>
      </c>
      <c r="T114" s="177">
        <f t="shared" ref="T114" si="339">AVERAGE(T35,T43,T51)</f>
        <v>0</v>
      </c>
      <c r="U114" s="101" t="e">
        <f>AVERAGE(U35,U43,U51)</f>
        <v>#DIV/0!</v>
      </c>
      <c r="V114" s="177">
        <f t="shared" ref="V114" si="340">AVERAGE(V35,V43,V51)</f>
        <v>0</v>
      </c>
      <c r="W114" s="101" t="e">
        <f>AVERAGE(W35,W43,W51)</f>
        <v>#DIV/0!</v>
      </c>
      <c r="X114" s="177">
        <f t="shared" ref="X114" si="341">AVERAGE(X35,X43,X51)</f>
        <v>0</v>
      </c>
      <c r="Y114" s="101" t="e">
        <f>AVERAGE(Y35,Y43,Y51)</f>
        <v>#DIV/0!</v>
      </c>
      <c r="Z114" s="177">
        <f t="shared" ref="Z114" si="342">AVERAGE(Z35,Z43,Z51)</f>
        <v>0</v>
      </c>
      <c r="AA114" s="101" t="e">
        <f>AVERAGE(AA35,AA43,AA51)</f>
        <v>#DIV/0!</v>
      </c>
      <c r="AB114" s="177">
        <f t="shared" ref="AB114" si="343">AVERAGE(AB35,AB43,AB51)</f>
        <v>0</v>
      </c>
      <c r="AC114" s="101" t="e">
        <f>AVERAGE(AC35,AC43,AC51)</f>
        <v>#DIV/0!</v>
      </c>
      <c r="AD114" s="177">
        <f t="shared" ref="AD114" si="344">AVERAGE(AD35,AD43,AD51)</f>
        <v>0</v>
      </c>
      <c r="AE114" s="101" t="e">
        <f>AVERAGE(AE35,AE43,AE51)</f>
        <v>#DIV/0!</v>
      </c>
      <c r="AF114" s="177">
        <f t="shared" ref="AF114" si="345">AVERAGE(AF35,AF43,AF51)</f>
        <v>0</v>
      </c>
      <c r="AG114" s="101" t="e">
        <f>AVERAGE(AG35,AG43,AG51)</f>
        <v>#DIV/0!</v>
      </c>
      <c r="AH114" s="177">
        <f t="shared" ref="AH114" si="346">AVERAGE(AH35,AH43,AH51)</f>
        <v>0</v>
      </c>
      <c r="AI114" s="101" t="e">
        <f>AVERAGE(AI35,AI43,AI51)</f>
        <v>#DIV/0!</v>
      </c>
      <c r="AJ114" s="177">
        <f t="shared" ref="AJ114" si="347">AVERAGE(AJ35,AJ43,AJ51)</f>
        <v>0</v>
      </c>
      <c r="AK114" s="101"/>
      <c r="AL114" s="82"/>
      <c r="AM114" s="82"/>
      <c r="AN114" s="82"/>
      <c r="AO114" s="82"/>
      <c r="AP114" s="82"/>
      <c r="AQ114" s="82"/>
      <c r="AR114" s="82"/>
      <c r="AS114" s="82"/>
    </row>
    <row r="115" spans="1:59" s="64" customFormat="1" ht="12" customHeight="1">
      <c r="A115" s="82"/>
      <c r="B115" s="82"/>
      <c r="C115" s="82"/>
      <c r="D115" s="83"/>
      <c r="E115" s="198"/>
      <c r="F115" s="178" t="s">
        <v>0</v>
      </c>
      <c r="G115" s="96" t="str">
        <f>G27</f>
        <v>10mgml, selflysis</v>
      </c>
      <c r="H115" s="97"/>
      <c r="I115" s="98"/>
      <c r="J115" s="99" t="s">
        <v>137</v>
      </c>
      <c r="K115" s="100"/>
      <c r="L115" s="101">
        <f>AVERAGE(L11,L19,L27)</f>
        <v>0.95350000000000001</v>
      </c>
      <c r="M115" s="101">
        <f>AVERAGE(M11,M19,M27)</f>
        <v>0.92573333333333319</v>
      </c>
      <c r="N115" s="177">
        <f>AVERAGE(N11,N19,N27)</f>
        <v>2.7766666666666644E-2</v>
      </c>
      <c r="O115" s="101" t="e">
        <f t="shared" ref="O115:S115" si="348">AVERAGE(O59,O67,O75)</f>
        <v>#DIV/0!</v>
      </c>
      <c r="P115" s="177">
        <f t="shared" si="348"/>
        <v>0.90343333333333342</v>
      </c>
      <c r="Q115" s="101" t="e">
        <f t="shared" si="348"/>
        <v>#DIV/0!</v>
      </c>
      <c r="R115" s="177">
        <f t="shared" si="348"/>
        <v>0</v>
      </c>
      <c r="S115" s="101" t="e">
        <f t="shared" si="348"/>
        <v>#DIV/0!</v>
      </c>
      <c r="T115" s="177">
        <f t="shared" ref="T115" si="349">AVERAGE(T59,T67,T75)</f>
        <v>0</v>
      </c>
      <c r="U115" s="101" t="e">
        <f>AVERAGE(U59,U67,U75)</f>
        <v>#DIV/0!</v>
      </c>
      <c r="V115" s="177">
        <f t="shared" ref="V115" si="350">AVERAGE(V59,V67,V75)</f>
        <v>0</v>
      </c>
      <c r="W115" s="101" t="e">
        <f>AVERAGE(W59,W67,W75)</f>
        <v>#DIV/0!</v>
      </c>
      <c r="X115" s="177">
        <f t="shared" ref="X115" si="351">AVERAGE(X59,X67,X75)</f>
        <v>0</v>
      </c>
      <c r="Y115" s="101" t="e">
        <f>AVERAGE(Y59,Y67,Y75)</f>
        <v>#DIV/0!</v>
      </c>
      <c r="Z115" s="177">
        <f t="shared" ref="Z115" si="352">AVERAGE(Z59,Z67,Z75)</f>
        <v>0</v>
      </c>
      <c r="AA115" s="101" t="e">
        <f>AVERAGE(AA59,AA67,AA75)</f>
        <v>#DIV/0!</v>
      </c>
      <c r="AB115" s="177">
        <f t="shared" ref="AB115" si="353">AVERAGE(AB59,AB67,AB75)</f>
        <v>0</v>
      </c>
      <c r="AC115" s="101" t="e">
        <f>AVERAGE(AC59,AC67,AC75)</f>
        <v>#DIV/0!</v>
      </c>
      <c r="AD115" s="177">
        <f t="shared" ref="AD115" si="354">AVERAGE(AD59,AD67,AD75)</f>
        <v>0</v>
      </c>
      <c r="AE115" s="101" t="e">
        <f>AVERAGE(AE59,AE67,AE75)</f>
        <v>#DIV/0!</v>
      </c>
      <c r="AF115" s="177">
        <f t="shared" ref="AF115" si="355">AVERAGE(AF59,AF67,AF75)</f>
        <v>0</v>
      </c>
      <c r="AG115" s="101" t="e">
        <f>AVERAGE(AG59,AG67,AG75)</f>
        <v>#DIV/0!</v>
      </c>
      <c r="AH115" s="177">
        <f t="shared" ref="AH115" si="356">AVERAGE(AH59,AH67,AH75)</f>
        <v>0</v>
      </c>
      <c r="AI115" s="101" t="e">
        <f>AVERAGE(AI59,AI67,AI75)</f>
        <v>#DIV/0!</v>
      </c>
      <c r="AJ115" s="177">
        <f t="shared" ref="AJ115" si="357">AVERAGE(AJ59,AJ67,AJ75)</f>
        <v>0</v>
      </c>
      <c r="AK115" s="101"/>
      <c r="AL115" s="82"/>
      <c r="AM115" s="82"/>
      <c r="AN115" s="82"/>
      <c r="AO115" s="82"/>
      <c r="AP115" s="82"/>
      <c r="AQ115" s="82"/>
      <c r="AR115" s="82"/>
      <c r="AS115" s="82"/>
    </row>
    <row r="116" spans="1:59" s="64" customFormat="1" ht="12" customHeight="1">
      <c r="A116" s="82"/>
      <c r="B116" s="82"/>
      <c r="C116" s="82"/>
      <c r="D116" s="83"/>
      <c r="E116" s="198"/>
      <c r="F116" s="178" t="s">
        <v>1</v>
      </c>
      <c r="G116" s="96" t="str">
        <f>G35</f>
        <v>10mgml+drug</v>
      </c>
      <c r="H116" s="97"/>
      <c r="I116" s="98"/>
      <c r="J116" s="99" t="s">
        <v>137</v>
      </c>
      <c r="K116" s="100"/>
      <c r="L116" s="101">
        <f>AVERAGE(L35,L43,L51)</f>
        <v>0.93959999999999999</v>
      </c>
      <c r="M116" s="101">
        <f>AVERAGE(M35,M43,M51)</f>
        <v>0.90336666666666654</v>
      </c>
      <c r="N116" s="177">
        <f>AVERAGE(N35,N43,N51)</f>
        <v>3.623333333333334E-2</v>
      </c>
      <c r="O116" s="101" t="e">
        <f t="shared" ref="O116:Y116" si="358">AVERAGE(O83,O91,O99)</f>
        <v>#DIV/0!</v>
      </c>
      <c r="P116" s="177">
        <f t="shared" si="358"/>
        <v>0.87773333333333337</v>
      </c>
      <c r="Q116" s="101" t="e">
        <f t="shared" si="358"/>
        <v>#DIV/0!</v>
      </c>
      <c r="R116" s="177">
        <f t="shared" si="358"/>
        <v>0</v>
      </c>
      <c r="S116" s="101" t="e">
        <f t="shared" si="358"/>
        <v>#DIV/0!</v>
      </c>
      <c r="T116" s="177">
        <f t="shared" si="358"/>
        <v>0</v>
      </c>
      <c r="U116" s="101" t="e">
        <f t="shared" si="358"/>
        <v>#DIV/0!</v>
      </c>
      <c r="V116" s="177">
        <f t="shared" si="358"/>
        <v>0</v>
      </c>
      <c r="W116" s="101" t="e">
        <f t="shared" si="358"/>
        <v>#DIV/0!</v>
      </c>
      <c r="X116" s="177">
        <f t="shared" si="358"/>
        <v>0</v>
      </c>
      <c r="Y116" s="101" t="e">
        <f t="shared" si="358"/>
        <v>#DIV/0!</v>
      </c>
      <c r="Z116" s="177">
        <f t="shared" ref="Z116" si="359">AVERAGE(Z83,Z91,Z99)</f>
        <v>0</v>
      </c>
      <c r="AA116" s="101" t="e">
        <f>AVERAGE(AA83,AA91,AA99)</f>
        <v>#DIV/0!</v>
      </c>
      <c r="AB116" s="177">
        <f t="shared" ref="AB116" si="360">AVERAGE(AB83,AB91,AB99)</f>
        <v>0</v>
      </c>
      <c r="AC116" s="101" t="e">
        <f>AVERAGE(AC83,AC91,AC99)</f>
        <v>#DIV/0!</v>
      </c>
      <c r="AD116" s="177">
        <f t="shared" ref="AD116" si="361">AVERAGE(AD83,AD91,AD99)</f>
        <v>0</v>
      </c>
      <c r="AE116" s="101" t="e">
        <f>AVERAGE(AE83,AE91,AE99)</f>
        <v>#DIV/0!</v>
      </c>
      <c r="AF116" s="177">
        <f t="shared" ref="AF116" si="362">AVERAGE(AF83,AF91,AF99)</f>
        <v>0</v>
      </c>
      <c r="AG116" s="101" t="e">
        <f>AVERAGE(AG83,AG91,AG99)</f>
        <v>#DIV/0!</v>
      </c>
      <c r="AH116" s="177">
        <f t="shared" ref="AH116" si="363">AVERAGE(AH83,AH91,AH99)</f>
        <v>0</v>
      </c>
      <c r="AI116" s="101" t="e">
        <f>AVERAGE(AI83,AI91,AI99)</f>
        <v>#DIV/0!</v>
      </c>
      <c r="AJ116" s="177">
        <f t="shared" ref="AJ116" si="364">AVERAGE(AJ83,AJ91,AJ99)</f>
        <v>0</v>
      </c>
      <c r="AK116" s="101"/>
      <c r="AL116" s="82"/>
      <c r="AM116" s="82"/>
      <c r="AN116" s="82"/>
      <c r="AO116" s="82"/>
      <c r="AP116" s="82"/>
      <c r="AQ116" s="82"/>
      <c r="AR116" s="82"/>
      <c r="AS116" s="82"/>
    </row>
    <row r="117" spans="1:59" s="64" customFormat="1" ht="12" customHeight="1">
      <c r="A117" s="82"/>
      <c r="B117" s="82"/>
      <c r="C117" s="82"/>
      <c r="D117" s="83"/>
      <c r="E117" s="171"/>
      <c r="F117" s="172" t="s">
        <v>99</v>
      </c>
      <c r="G117" s="175" t="s">
        <v>167</v>
      </c>
      <c r="H117" s="176" t="s">
        <v>98</v>
      </c>
      <c r="I117" s="175" t="s">
        <v>168</v>
      </c>
      <c r="J117" s="13"/>
      <c r="K117" s="170"/>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82"/>
      <c r="AM117" s="82"/>
      <c r="AN117" s="82"/>
      <c r="AO117" s="82"/>
      <c r="AP117" s="82"/>
      <c r="AQ117" s="82"/>
      <c r="AR117" s="82"/>
      <c r="AS117" s="82"/>
    </row>
    <row r="118" spans="1:59" s="64" customFormat="1" ht="12" customHeight="1">
      <c r="A118" s="82"/>
      <c r="B118" s="82"/>
      <c r="C118" s="82"/>
      <c r="D118" s="83"/>
      <c r="E118" s="199" t="s">
        <v>146</v>
      </c>
      <c r="F118" s="173" t="str">
        <f>F101</f>
        <v>N2</v>
      </c>
      <c r="G118" s="173" t="str">
        <f>G101</f>
        <v>water</v>
      </c>
      <c r="H118" s="173">
        <f>H101</f>
        <v>0</v>
      </c>
      <c r="I118" s="174">
        <f>SUM(K101:K103)</f>
        <v>147</v>
      </c>
      <c r="J118" s="127" t="s">
        <v>143</v>
      </c>
      <c r="K118" s="119"/>
      <c r="L118" s="120">
        <f t="shared" ref="L118:AA118" si="365">AVERAGE(L4:L10,L12:L18,L20:L26)</f>
        <v>0.90974761904761914</v>
      </c>
      <c r="M118" s="2">
        <f t="shared" si="365"/>
        <v>0.84311904761904743</v>
      </c>
      <c r="N118" s="81">
        <f t="shared" si="365"/>
        <v>5.5639097718859654E-3</v>
      </c>
      <c r="O118" s="2" t="e">
        <f t="shared" si="365"/>
        <v>#DIV/0!</v>
      </c>
      <c r="P118" s="81">
        <f t="shared" si="365"/>
        <v>-1.2607905789096242E-2</v>
      </c>
      <c r="Q118" s="2" t="e">
        <f t="shared" si="365"/>
        <v>#DIV/0!</v>
      </c>
      <c r="R118" s="81">
        <f t="shared" si="365"/>
        <v>0</v>
      </c>
      <c r="S118" s="2" t="e">
        <f t="shared" si="365"/>
        <v>#DIV/0!</v>
      </c>
      <c r="T118" s="81">
        <f t="shared" si="365"/>
        <v>0</v>
      </c>
      <c r="U118" s="2" t="e">
        <f t="shared" si="365"/>
        <v>#DIV/0!</v>
      </c>
      <c r="V118" s="81">
        <f t="shared" si="365"/>
        <v>0</v>
      </c>
      <c r="W118" s="2" t="e">
        <f t="shared" si="365"/>
        <v>#DIV/0!</v>
      </c>
      <c r="X118" s="81">
        <f t="shared" si="365"/>
        <v>0</v>
      </c>
      <c r="Y118" s="2" t="e">
        <f t="shared" si="365"/>
        <v>#DIV/0!</v>
      </c>
      <c r="Z118" s="81">
        <f t="shared" si="365"/>
        <v>0</v>
      </c>
      <c r="AA118" s="2" t="e">
        <f t="shared" si="365"/>
        <v>#DIV/0!</v>
      </c>
      <c r="AB118" s="81">
        <f t="shared" ref="AB118:AJ118" si="366">AVERAGE(AB4:AB10,AB12:AB18,AB20:AB26)</f>
        <v>0</v>
      </c>
      <c r="AC118" s="2" t="e">
        <f t="shared" si="366"/>
        <v>#DIV/0!</v>
      </c>
      <c r="AD118" s="81">
        <f t="shared" si="366"/>
        <v>0</v>
      </c>
      <c r="AE118" s="2" t="e">
        <f t="shared" si="366"/>
        <v>#DIV/0!</v>
      </c>
      <c r="AF118" s="81">
        <f t="shared" si="366"/>
        <v>0</v>
      </c>
      <c r="AG118" s="2" t="e">
        <f t="shared" si="366"/>
        <v>#DIV/0!</v>
      </c>
      <c r="AH118" s="81">
        <f t="shared" si="366"/>
        <v>0</v>
      </c>
      <c r="AI118" s="2" t="e">
        <f t="shared" si="366"/>
        <v>#DIV/0!</v>
      </c>
      <c r="AJ118" s="81">
        <f t="shared" si="366"/>
        <v>0</v>
      </c>
      <c r="AK118" s="45"/>
      <c r="AL118" s="82"/>
      <c r="AM118" s="82"/>
      <c r="AN118" s="82"/>
      <c r="AO118" s="82"/>
      <c r="AP118" s="82"/>
      <c r="AQ118" s="82"/>
      <c r="AR118" s="82"/>
      <c r="AS118" s="82"/>
    </row>
    <row r="119" spans="1:59" s="64" customFormat="1" ht="12" customHeight="1">
      <c r="A119" s="82"/>
      <c r="B119" s="82"/>
      <c r="C119" s="82"/>
      <c r="D119" s="83"/>
      <c r="E119" s="199"/>
      <c r="F119" s="173" t="str">
        <f>F104</f>
        <v>N2</v>
      </c>
      <c r="G119" s="173" t="str">
        <f>G104</f>
        <v>Mianserin</v>
      </c>
      <c r="H119" s="174">
        <f>H104</f>
        <v>50</v>
      </c>
      <c r="I119" s="174">
        <f>SUM(K104:K106)</f>
        <v>158</v>
      </c>
      <c r="J119" s="127" t="s">
        <v>143</v>
      </c>
      <c r="K119" s="119"/>
      <c r="L119" s="120">
        <f t="shared" ref="L119:AA119" si="367">AVERAGE(L28:L34,L36:L42,L44:L50)</f>
        <v>0.89636190476190492</v>
      </c>
      <c r="M119" s="2">
        <f t="shared" si="367"/>
        <v>0.80569523809523802</v>
      </c>
      <c r="N119" s="81">
        <f t="shared" si="367"/>
        <v>7.2662231903898519E-3</v>
      </c>
      <c r="O119" s="2" t="e">
        <f t="shared" si="367"/>
        <v>#DIV/0!</v>
      </c>
      <c r="P119" s="81">
        <f t="shared" si="367"/>
        <v>-1.3322973054282558E-2</v>
      </c>
      <c r="Q119" s="2" t="e">
        <f t="shared" si="367"/>
        <v>#DIV/0!</v>
      </c>
      <c r="R119" s="81">
        <f t="shared" si="367"/>
        <v>0</v>
      </c>
      <c r="S119" s="2" t="e">
        <f t="shared" si="367"/>
        <v>#DIV/0!</v>
      </c>
      <c r="T119" s="81">
        <f t="shared" si="367"/>
        <v>0</v>
      </c>
      <c r="U119" s="2" t="e">
        <f t="shared" si="367"/>
        <v>#DIV/0!</v>
      </c>
      <c r="V119" s="81">
        <f t="shared" si="367"/>
        <v>0</v>
      </c>
      <c r="W119" s="2" t="e">
        <f t="shared" si="367"/>
        <v>#DIV/0!</v>
      </c>
      <c r="X119" s="81">
        <f t="shared" si="367"/>
        <v>0</v>
      </c>
      <c r="Y119" s="2" t="e">
        <f t="shared" si="367"/>
        <v>#DIV/0!</v>
      </c>
      <c r="Z119" s="81">
        <f t="shared" si="367"/>
        <v>0</v>
      </c>
      <c r="AA119" s="2" t="e">
        <f t="shared" si="367"/>
        <v>#DIV/0!</v>
      </c>
      <c r="AB119" s="81">
        <f t="shared" ref="AB119:AJ119" si="368">AVERAGE(AB28:AB34,AB36:AB42,AB44:AB50)</f>
        <v>0</v>
      </c>
      <c r="AC119" s="2" t="e">
        <f t="shared" si="368"/>
        <v>#DIV/0!</v>
      </c>
      <c r="AD119" s="81">
        <f t="shared" si="368"/>
        <v>0</v>
      </c>
      <c r="AE119" s="2" t="e">
        <f t="shared" si="368"/>
        <v>#DIV/0!</v>
      </c>
      <c r="AF119" s="81">
        <f t="shared" si="368"/>
        <v>0</v>
      </c>
      <c r="AG119" s="2" t="e">
        <f t="shared" si="368"/>
        <v>#DIV/0!</v>
      </c>
      <c r="AH119" s="81">
        <f t="shared" si="368"/>
        <v>0</v>
      </c>
      <c r="AI119" s="2" t="e">
        <f t="shared" si="368"/>
        <v>#DIV/0!</v>
      </c>
      <c r="AJ119" s="81">
        <f t="shared" si="368"/>
        <v>0</v>
      </c>
      <c r="AK119" s="45"/>
      <c r="AL119" s="82"/>
      <c r="AM119" s="82"/>
      <c r="AN119" s="82"/>
      <c r="AO119" s="82"/>
      <c r="AP119" s="82"/>
      <c r="AQ119" s="82"/>
      <c r="AR119" s="82"/>
      <c r="AS119" s="82"/>
    </row>
    <row r="120" spans="1:59" s="64" customFormat="1" ht="12" customHeight="1">
      <c r="A120" s="82"/>
      <c r="B120" s="82"/>
      <c r="C120" s="82"/>
      <c r="D120" s="83"/>
      <c r="E120" s="199"/>
      <c r="F120" s="173" t="str">
        <f>F107</f>
        <v>RB660</v>
      </c>
      <c r="G120" s="173" t="str">
        <f>G107</f>
        <v>water</v>
      </c>
      <c r="H120" s="174">
        <f>H108</f>
        <v>0</v>
      </c>
      <c r="I120" s="174">
        <f>SUM(K107:K109)</f>
        <v>87</v>
      </c>
      <c r="J120" s="127" t="s">
        <v>143</v>
      </c>
      <c r="K120" s="119"/>
      <c r="L120" s="120">
        <f t="shared" ref="L120:AA120" si="369">AVERAGE(L52:L58,L60:L66,L68:L74)</f>
        <v>0.91705714285714302</v>
      </c>
      <c r="M120" s="2">
        <f t="shared" si="369"/>
        <v>0.8769476190476192</v>
      </c>
      <c r="N120" s="81">
        <f t="shared" si="369"/>
        <v>2.8248059964726675E-3</v>
      </c>
      <c r="O120" s="2" t="e">
        <f t="shared" si="369"/>
        <v>#DIV/0!</v>
      </c>
      <c r="P120" s="81">
        <f t="shared" si="369"/>
        <v>5.5480458553791863E-2</v>
      </c>
      <c r="Q120" s="2" t="e">
        <f t="shared" si="369"/>
        <v>#DIV/0!</v>
      </c>
      <c r="R120" s="81">
        <f t="shared" si="369"/>
        <v>0</v>
      </c>
      <c r="S120" s="2" t="e">
        <f t="shared" si="369"/>
        <v>#DIV/0!</v>
      </c>
      <c r="T120" s="81">
        <f t="shared" si="369"/>
        <v>0</v>
      </c>
      <c r="U120" s="2" t="e">
        <f t="shared" si="369"/>
        <v>#DIV/0!</v>
      </c>
      <c r="V120" s="81">
        <f t="shared" si="369"/>
        <v>0</v>
      </c>
      <c r="W120" s="2" t="e">
        <f t="shared" si="369"/>
        <v>#DIV/0!</v>
      </c>
      <c r="X120" s="81">
        <f t="shared" si="369"/>
        <v>0</v>
      </c>
      <c r="Y120" s="2" t="e">
        <f t="shared" si="369"/>
        <v>#DIV/0!</v>
      </c>
      <c r="Z120" s="81">
        <f t="shared" si="369"/>
        <v>0</v>
      </c>
      <c r="AA120" s="2" t="e">
        <f t="shared" si="369"/>
        <v>#DIV/0!</v>
      </c>
      <c r="AB120" s="81">
        <f t="shared" ref="AB120:AJ120" si="370">AVERAGE(AB52:AB58,AB60:AB66,AB68:AB74)</f>
        <v>0</v>
      </c>
      <c r="AC120" s="2" t="e">
        <f t="shared" si="370"/>
        <v>#DIV/0!</v>
      </c>
      <c r="AD120" s="81">
        <f t="shared" si="370"/>
        <v>0</v>
      </c>
      <c r="AE120" s="2" t="e">
        <f t="shared" si="370"/>
        <v>#DIV/0!</v>
      </c>
      <c r="AF120" s="81">
        <f t="shared" si="370"/>
        <v>0</v>
      </c>
      <c r="AG120" s="2" t="e">
        <f t="shared" si="370"/>
        <v>#DIV/0!</v>
      </c>
      <c r="AH120" s="81">
        <f t="shared" si="370"/>
        <v>0</v>
      </c>
      <c r="AI120" s="2" t="e">
        <f t="shared" si="370"/>
        <v>#DIV/0!</v>
      </c>
      <c r="AJ120" s="81">
        <f t="shared" si="370"/>
        <v>0</v>
      </c>
      <c r="AK120" s="45"/>
      <c r="AL120" s="82"/>
      <c r="AM120" s="82"/>
      <c r="AN120" s="82"/>
      <c r="AO120" s="82"/>
      <c r="AP120" s="82"/>
      <c r="AQ120" s="82"/>
      <c r="AR120" s="82"/>
      <c r="AS120" s="82"/>
    </row>
    <row r="121" spans="1:59" s="64" customFormat="1" ht="12" customHeight="1">
      <c r="A121" s="82"/>
      <c r="B121" s="82"/>
      <c r="C121" s="82"/>
      <c r="D121" s="83"/>
      <c r="E121" s="199"/>
      <c r="F121" s="173" t="str">
        <f>F110</f>
        <v>RB660</v>
      </c>
      <c r="G121" s="173" t="str">
        <f>G110</f>
        <v>Mianserin</v>
      </c>
      <c r="H121" s="174">
        <f>H112</f>
        <v>50</v>
      </c>
      <c r="I121" s="174">
        <f>SUM(K110:K112)</f>
        <v>61</v>
      </c>
      <c r="J121" s="127" t="s">
        <v>143</v>
      </c>
      <c r="K121" s="119"/>
      <c r="L121" s="120">
        <f t="shared" ref="L121:AA121" si="371">AVERAGE(L76:L82,L84:L90,L92:L98)</f>
        <v>0.90022857142857149</v>
      </c>
      <c r="M121" s="2">
        <f t="shared" si="371"/>
        <v>0.85454761904761922</v>
      </c>
      <c r="N121" s="81">
        <f t="shared" si="371"/>
        <v>3.7502380952380916E-3</v>
      </c>
      <c r="O121" s="2" t="e">
        <f t="shared" si="371"/>
        <v>#DIV/0!</v>
      </c>
      <c r="P121" s="81">
        <f t="shared" si="371"/>
        <v>-1.1053412698412715E-2</v>
      </c>
      <c r="Q121" s="2" t="e">
        <f t="shared" si="371"/>
        <v>#DIV/0!</v>
      </c>
      <c r="R121" s="81">
        <f t="shared" si="371"/>
        <v>0</v>
      </c>
      <c r="S121" s="2" t="e">
        <f t="shared" si="371"/>
        <v>#DIV/0!</v>
      </c>
      <c r="T121" s="81">
        <f t="shared" si="371"/>
        <v>0</v>
      </c>
      <c r="U121" s="2" t="e">
        <f t="shared" si="371"/>
        <v>#DIV/0!</v>
      </c>
      <c r="V121" s="81">
        <f t="shared" si="371"/>
        <v>0</v>
      </c>
      <c r="W121" s="2" t="e">
        <f t="shared" si="371"/>
        <v>#DIV/0!</v>
      </c>
      <c r="X121" s="81">
        <f t="shared" si="371"/>
        <v>0</v>
      </c>
      <c r="Y121" s="2" t="e">
        <f t="shared" si="371"/>
        <v>#DIV/0!</v>
      </c>
      <c r="Z121" s="81">
        <f t="shared" si="371"/>
        <v>0</v>
      </c>
      <c r="AA121" s="2" t="e">
        <f t="shared" si="371"/>
        <v>#DIV/0!</v>
      </c>
      <c r="AB121" s="81">
        <f t="shared" ref="AB121:AJ121" si="372">AVERAGE(AB76:AB82,AB84:AB90,AB92:AB98)</f>
        <v>0</v>
      </c>
      <c r="AC121" s="2" t="e">
        <f t="shared" si="372"/>
        <v>#DIV/0!</v>
      </c>
      <c r="AD121" s="81">
        <f t="shared" si="372"/>
        <v>0</v>
      </c>
      <c r="AE121" s="2" t="e">
        <f t="shared" si="372"/>
        <v>#DIV/0!</v>
      </c>
      <c r="AF121" s="81">
        <f t="shared" si="372"/>
        <v>0</v>
      </c>
      <c r="AG121" s="2" t="e">
        <f t="shared" si="372"/>
        <v>#DIV/0!</v>
      </c>
      <c r="AH121" s="81">
        <f t="shared" si="372"/>
        <v>0</v>
      </c>
      <c r="AI121" s="2" t="e">
        <f t="shared" si="372"/>
        <v>#DIV/0!</v>
      </c>
      <c r="AJ121" s="81">
        <f t="shared" si="372"/>
        <v>0</v>
      </c>
      <c r="AK121" s="45"/>
      <c r="AL121" s="82"/>
      <c r="AM121" s="82"/>
      <c r="AN121" s="82"/>
      <c r="AO121" s="82"/>
      <c r="AP121" s="82"/>
      <c r="AQ121" s="82"/>
      <c r="AR121" s="82"/>
      <c r="AS121" s="82"/>
    </row>
    <row r="122" spans="1:59" s="64" customFormat="1" ht="12" customHeight="1">
      <c r="A122" s="82"/>
      <c r="B122" s="82"/>
      <c r="C122" s="82"/>
      <c r="D122" s="83"/>
      <c r="E122" s="199"/>
      <c r="F122" s="124" t="str">
        <f t="shared" ref="F122:G125" si="373">F105</f>
        <v>N2</v>
      </c>
      <c r="G122" s="124" t="str">
        <f t="shared" si="373"/>
        <v>Mianserin</v>
      </c>
      <c r="H122" s="124">
        <f>H101</f>
        <v>0</v>
      </c>
      <c r="I122" s="125" t="s">
        <v>142</v>
      </c>
      <c r="J122" s="101" t="s">
        <v>133</v>
      </c>
      <c r="K122" s="126"/>
      <c r="L122" s="120">
        <f t="shared" ref="L122:AA122" si="374">STDEV(L4:L10,L12:L18,L20:L26)</f>
        <v>2.1582206074617888E-2</v>
      </c>
      <c r="M122" s="2">
        <f t="shared" si="374"/>
        <v>2.6890734817926296E-2</v>
      </c>
      <c r="N122" s="81">
        <f t="shared" si="374"/>
        <v>5.3518351074008852E-4</v>
      </c>
      <c r="O122" s="2" t="e">
        <f t="shared" si="374"/>
        <v>#DIV/0!</v>
      </c>
      <c r="P122" s="81">
        <f t="shared" si="374"/>
        <v>5.1734078572556177E-3</v>
      </c>
      <c r="Q122" s="2" t="e">
        <f t="shared" si="374"/>
        <v>#DIV/0!</v>
      </c>
      <c r="R122" s="81">
        <f t="shared" si="374"/>
        <v>0</v>
      </c>
      <c r="S122" s="2" t="e">
        <f t="shared" si="374"/>
        <v>#DIV/0!</v>
      </c>
      <c r="T122" s="81">
        <f t="shared" si="374"/>
        <v>0</v>
      </c>
      <c r="U122" s="2" t="e">
        <f t="shared" si="374"/>
        <v>#DIV/0!</v>
      </c>
      <c r="V122" s="81">
        <f t="shared" si="374"/>
        <v>0</v>
      </c>
      <c r="W122" s="2" t="e">
        <f t="shared" si="374"/>
        <v>#DIV/0!</v>
      </c>
      <c r="X122" s="81">
        <f t="shared" si="374"/>
        <v>0</v>
      </c>
      <c r="Y122" s="2" t="e">
        <f t="shared" si="374"/>
        <v>#DIV/0!</v>
      </c>
      <c r="Z122" s="81">
        <f t="shared" si="374"/>
        <v>0</v>
      </c>
      <c r="AA122" s="2" t="e">
        <f t="shared" si="374"/>
        <v>#DIV/0!</v>
      </c>
      <c r="AB122" s="81">
        <f t="shared" ref="AB122:AJ122" si="375">STDEV(AB4:AB10,AB12:AB18,AB20:AB26)</f>
        <v>0</v>
      </c>
      <c r="AC122" s="2" t="e">
        <f t="shared" si="375"/>
        <v>#DIV/0!</v>
      </c>
      <c r="AD122" s="81">
        <f t="shared" si="375"/>
        <v>0</v>
      </c>
      <c r="AE122" s="2" t="e">
        <f t="shared" si="375"/>
        <v>#DIV/0!</v>
      </c>
      <c r="AF122" s="81">
        <f t="shared" si="375"/>
        <v>0</v>
      </c>
      <c r="AG122" s="2" t="e">
        <f t="shared" si="375"/>
        <v>#DIV/0!</v>
      </c>
      <c r="AH122" s="81">
        <f t="shared" si="375"/>
        <v>0</v>
      </c>
      <c r="AI122" s="2" t="e">
        <f t="shared" si="375"/>
        <v>#DIV/0!</v>
      </c>
      <c r="AJ122" s="81">
        <f t="shared" si="375"/>
        <v>0</v>
      </c>
      <c r="AK122" s="45"/>
      <c r="AL122" s="82"/>
      <c r="AM122" s="82"/>
      <c r="AN122" s="82"/>
      <c r="AO122" s="82"/>
      <c r="AP122" s="82"/>
      <c r="AQ122" s="82"/>
      <c r="AR122" s="82"/>
      <c r="AS122" s="82"/>
    </row>
    <row r="123" spans="1:59" s="64" customFormat="1" ht="12" customHeight="1">
      <c r="A123" s="82"/>
      <c r="B123" s="82"/>
      <c r="C123" s="82"/>
      <c r="D123" s="83"/>
      <c r="E123" s="199"/>
      <c r="F123" s="124" t="str">
        <f t="shared" si="373"/>
        <v>N2</v>
      </c>
      <c r="G123" s="124" t="str">
        <f t="shared" si="373"/>
        <v>Mianserin</v>
      </c>
      <c r="H123" s="124">
        <f>H104</f>
        <v>50</v>
      </c>
      <c r="I123" s="125" t="s">
        <v>142</v>
      </c>
      <c r="J123" s="101" t="s">
        <v>133</v>
      </c>
      <c r="K123" s="126"/>
      <c r="L123" s="120">
        <f t="shared" ref="L123:AA123" si="376">STDEV(L28:L34,L36:L42,L44:L50)</f>
        <v>1.551529813410377E-2</v>
      </c>
      <c r="M123" s="2">
        <f t="shared" si="376"/>
        <v>2.7972780987787771E-2</v>
      </c>
      <c r="N123" s="81">
        <f t="shared" si="376"/>
        <v>6.0730537803814586E-4</v>
      </c>
      <c r="O123" s="2" t="e">
        <f t="shared" si="376"/>
        <v>#DIV/0!</v>
      </c>
      <c r="P123" s="81">
        <f t="shared" si="376"/>
        <v>2.5388929663152215E-3</v>
      </c>
      <c r="Q123" s="2" t="e">
        <f t="shared" si="376"/>
        <v>#DIV/0!</v>
      </c>
      <c r="R123" s="81">
        <f t="shared" si="376"/>
        <v>0</v>
      </c>
      <c r="S123" s="2" t="e">
        <f t="shared" si="376"/>
        <v>#DIV/0!</v>
      </c>
      <c r="T123" s="81">
        <f t="shared" si="376"/>
        <v>0</v>
      </c>
      <c r="U123" s="2" t="e">
        <f t="shared" si="376"/>
        <v>#DIV/0!</v>
      </c>
      <c r="V123" s="81">
        <f t="shared" si="376"/>
        <v>0</v>
      </c>
      <c r="W123" s="2" t="e">
        <f t="shared" si="376"/>
        <v>#DIV/0!</v>
      </c>
      <c r="X123" s="81">
        <f t="shared" si="376"/>
        <v>0</v>
      </c>
      <c r="Y123" s="2" t="e">
        <f t="shared" si="376"/>
        <v>#DIV/0!</v>
      </c>
      <c r="Z123" s="81">
        <f t="shared" si="376"/>
        <v>0</v>
      </c>
      <c r="AA123" s="2" t="e">
        <f t="shared" si="376"/>
        <v>#DIV/0!</v>
      </c>
      <c r="AB123" s="81">
        <f t="shared" ref="AB123:AJ123" si="377">STDEV(AB28:AB34,AB36:AB42,AB44:AB50)</f>
        <v>0</v>
      </c>
      <c r="AC123" s="2" t="e">
        <f t="shared" si="377"/>
        <v>#DIV/0!</v>
      </c>
      <c r="AD123" s="81">
        <f t="shared" si="377"/>
        <v>0</v>
      </c>
      <c r="AE123" s="2" t="e">
        <f t="shared" si="377"/>
        <v>#DIV/0!</v>
      </c>
      <c r="AF123" s="81">
        <f t="shared" si="377"/>
        <v>0</v>
      </c>
      <c r="AG123" s="2" t="e">
        <f t="shared" si="377"/>
        <v>#DIV/0!</v>
      </c>
      <c r="AH123" s="81">
        <f t="shared" si="377"/>
        <v>0</v>
      </c>
      <c r="AI123" s="2" t="e">
        <f t="shared" si="377"/>
        <v>#DIV/0!</v>
      </c>
      <c r="AJ123" s="81">
        <f t="shared" si="377"/>
        <v>0</v>
      </c>
      <c r="AK123" s="45"/>
      <c r="AL123" s="82"/>
      <c r="AM123" s="82"/>
      <c r="AN123" s="82"/>
      <c r="AO123" s="82"/>
      <c r="AP123" s="82"/>
      <c r="AQ123" s="82"/>
      <c r="AR123" s="82"/>
      <c r="AS123" s="82"/>
    </row>
    <row r="124" spans="1:59" s="64" customFormat="1" ht="12" customHeight="1">
      <c r="A124" s="82"/>
      <c r="B124" s="82"/>
      <c r="C124" s="82"/>
      <c r="D124" s="83"/>
      <c r="E124" s="199"/>
      <c r="F124" s="124" t="str">
        <f t="shared" si="373"/>
        <v>RB660</v>
      </c>
      <c r="G124" s="124" t="str">
        <f t="shared" si="373"/>
        <v>water</v>
      </c>
      <c r="H124" s="124">
        <f>H107</f>
        <v>0</v>
      </c>
      <c r="I124" s="125" t="s">
        <v>142</v>
      </c>
      <c r="J124" s="101" t="s">
        <v>133</v>
      </c>
      <c r="K124" s="126"/>
      <c r="L124" s="120">
        <f t="shared" ref="L124:AA124" si="378">STDEV(L52:L58,L60:L66,L68:L74)</f>
        <v>1.2677680049132747E-2</v>
      </c>
      <c r="M124" s="2">
        <f t="shared" si="378"/>
        <v>1.5529636797023115E-2</v>
      </c>
      <c r="N124" s="81">
        <f t="shared" si="378"/>
        <v>1.010811981726171E-3</v>
      </c>
      <c r="O124" s="2" t="e">
        <f t="shared" si="378"/>
        <v>#DIV/0!</v>
      </c>
      <c r="P124" s="81">
        <f t="shared" si="378"/>
        <v>0.10363199442826081</v>
      </c>
      <c r="Q124" s="2" t="e">
        <f t="shared" si="378"/>
        <v>#DIV/0!</v>
      </c>
      <c r="R124" s="81">
        <f t="shared" si="378"/>
        <v>0</v>
      </c>
      <c r="S124" s="2" t="e">
        <f t="shared" si="378"/>
        <v>#DIV/0!</v>
      </c>
      <c r="T124" s="81">
        <f t="shared" si="378"/>
        <v>0</v>
      </c>
      <c r="U124" s="2" t="e">
        <f t="shared" si="378"/>
        <v>#DIV/0!</v>
      </c>
      <c r="V124" s="81">
        <f t="shared" si="378"/>
        <v>0</v>
      </c>
      <c r="W124" s="2" t="e">
        <f t="shared" si="378"/>
        <v>#DIV/0!</v>
      </c>
      <c r="X124" s="81">
        <f t="shared" si="378"/>
        <v>0</v>
      </c>
      <c r="Y124" s="2" t="e">
        <f t="shared" si="378"/>
        <v>#DIV/0!</v>
      </c>
      <c r="Z124" s="81">
        <f t="shared" si="378"/>
        <v>0</v>
      </c>
      <c r="AA124" s="2" t="e">
        <f t="shared" si="378"/>
        <v>#DIV/0!</v>
      </c>
      <c r="AB124" s="81">
        <f t="shared" ref="AB124:AJ124" si="379">STDEV(AB52:AB58,AB60:AB66,AB68:AB74)</f>
        <v>0</v>
      </c>
      <c r="AC124" s="2" t="e">
        <f t="shared" si="379"/>
        <v>#DIV/0!</v>
      </c>
      <c r="AD124" s="81">
        <f t="shared" si="379"/>
        <v>0</v>
      </c>
      <c r="AE124" s="2" t="e">
        <f t="shared" si="379"/>
        <v>#DIV/0!</v>
      </c>
      <c r="AF124" s="81">
        <f t="shared" si="379"/>
        <v>0</v>
      </c>
      <c r="AG124" s="2" t="e">
        <f t="shared" si="379"/>
        <v>#DIV/0!</v>
      </c>
      <c r="AH124" s="81">
        <f t="shared" si="379"/>
        <v>0</v>
      </c>
      <c r="AI124" s="2" t="e">
        <f t="shared" si="379"/>
        <v>#DIV/0!</v>
      </c>
      <c r="AJ124" s="81">
        <f t="shared" si="379"/>
        <v>0</v>
      </c>
      <c r="AK124" s="45"/>
      <c r="AL124" s="82"/>
      <c r="AM124" s="82"/>
      <c r="AN124" s="82"/>
      <c r="AO124" s="82"/>
      <c r="AP124" s="82"/>
      <c r="AQ124" s="82"/>
      <c r="AR124" s="82"/>
      <c r="AS124" s="82"/>
    </row>
    <row r="125" spans="1:59" s="64" customFormat="1" ht="12" customHeight="1">
      <c r="A125" s="82"/>
      <c r="B125" s="82"/>
      <c r="C125" s="82"/>
      <c r="D125" s="83"/>
      <c r="E125" s="199"/>
      <c r="F125" s="124" t="str">
        <f t="shared" si="373"/>
        <v>RB660</v>
      </c>
      <c r="G125" s="124" t="str">
        <f t="shared" si="373"/>
        <v>water</v>
      </c>
      <c r="H125" s="124">
        <f>H110</f>
        <v>50</v>
      </c>
      <c r="I125" s="125" t="s">
        <v>142</v>
      </c>
      <c r="J125" s="101" t="s">
        <v>133</v>
      </c>
      <c r="K125" s="126"/>
      <c r="L125" s="120">
        <f t="shared" ref="L125:AA125" si="380">STDEV(L76:L82,L84:L90,L92:L98)</f>
        <v>1.3062355945874713E-2</v>
      </c>
      <c r="M125" s="2">
        <f t="shared" si="380"/>
        <v>1.3647000368114918E-2</v>
      </c>
      <c r="N125" s="81">
        <f t="shared" si="380"/>
        <v>1.7455429447474813E-3</v>
      </c>
      <c r="O125" s="2" t="e">
        <f t="shared" si="380"/>
        <v>#DIV/0!</v>
      </c>
      <c r="P125" s="81">
        <f t="shared" si="380"/>
        <v>9.8799440995409014E-3</v>
      </c>
      <c r="Q125" s="2" t="e">
        <f t="shared" si="380"/>
        <v>#DIV/0!</v>
      </c>
      <c r="R125" s="81">
        <f t="shared" si="380"/>
        <v>0</v>
      </c>
      <c r="S125" s="2" t="e">
        <f t="shared" si="380"/>
        <v>#DIV/0!</v>
      </c>
      <c r="T125" s="81">
        <f t="shared" si="380"/>
        <v>0</v>
      </c>
      <c r="U125" s="2" t="e">
        <f t="shared" si="380"/>
        <v>#DIV/0!</v>
      </c>
      <c r="V125" s="81">
        <f t="shared" si="380"/>
        <v>0</v>
      </c>
      <c r="W125" s="2" t="e">
        <f t="shared" si="380"/>
        <v>#DIV/0!</v>
      </c>
      <c r="X125" s="81">
        <f t="shared" si="380"/>
        <v>0</v>
      </c>
      <c r="Y125" s="2" t="e">
        <f t="shared" si="380"/>
        <v>#DIV/0!</v>
      </c>
      <c r="Z125" s="81">
        <f t="shared" si="380"/>
        <v>0</v>
      </c>
      <c r="AA125" s="2" t="e">
        <f t="shared" si="380"/>
        <v>#DIV/0!</v>
      </c>
      <c r="AB125" s="81">
        <f t="shared" ref="AB125:AJ125" si="381">STDEV(AB76:AB82,AB84:AB90,AB92:AB98)</f>
        <v>0</v>
      </c>
      <c r="AC125" s="2" t="e">
        <f t="shared" si="381"/>
        <v>#DIV/0!</v>
      </c>
      <c r="AD125" s="81">
        <f t="shared" si="381"/>
        <v>0</v>
      </c>
      <c r="AE125" s="2" t="e">
        <f t="shared" si="381"/>
        <v>#DIV/0!</v>
      </c>
      <c r="AF125" s="81">
        <f t="shared" si="381"/>
        <v>0</v>
      </c>
      <c r="AG125" s="2" t="e">
        <f t="shared" si="381"/>
        <v>#DIV/0!</v>
      </c>
      <c r="AH125" s="81">
        <f t="shared" si="381"/>
        <v>0</v>
      </c>
      <c r="AI125" s="2" t="e">
        <f t="shared" si="381"/>
        <v>#DIV/0!</v>
      </c>
      <c r="AJ125" s="81">
        <f t="shared" si="381"/>
        <v>0</v>
      </c>
      <c r="AK125" s="45"/>
      <c r="AL125" s="82"/>
      <c r="AM125" s="82"/>
      <c r="AN125" s="82"/>
      <c r="AO125" s="82"/>
      <c r="AP125" s="82"/>
      <c r="AQ125" s="82"/>
      <c r="AR125" s="82"/>
      <c r="AS125" s="82"/>
    </row>
    <row r="126" spans="1:59" s="64" customFormat="1" ht="39.75" customHeight="1" thickBot="1">
      <c r="A126" s="82"/>
      <c r="B126" s="82"/>
      <c r="C126" s="82"/>
      <c r="D126" s="83"/>
      <c r="E126" s="131"/>
      <c r="F126" s="132"/>
      <c r="G126" s="132"/>
      <c r="H126" s="132"/>
      <c r="I126" s="133"/>
      <c r="J126" s="136" t="s">
        <v>148</v>
      </c>
      <c r="K126" s="129"/>
      <c r="L126" s="130"/>
      <c r="M126" s="128"/>
      <c r="N126" s="128"/>
      <c r="O126" s="128"/>
      <c r="P126" s="128"/>
      <c r="Q126" s="128"/>
      <c r="R126" s="128"/>
      <c r="S126" s="2"/>
      <c r="T126" s="165"/>
      <c r="U126" s="128"/>
      <c r="V126" s="165"/>
      <c r="W126" s="128"/>
      <c r="X126" s="165"/>
      <c r="Y126" s="128"/>
      <c r="Z126" s="166"/>
      <c r="AA126" s="137" t="s">
        <v>149</v>
      </c>
      <c r="AB126" s="135"/>
      <c r="AC126" s="134"/>
      <c r="AD126" s="135"/>
      <c r="AE126" s="134"/>
      <c r="AF126" s="135"/>
      <c r="AG126" s="134"/>
      <c r="AH126" s="81"/>
      <c r="AI126" s="128"/>
      <c r="AJ126" s="165"/>
      <c r="AK126" s="128"/>
      <c r="AL126" s="168"/>
      <c r="AM126" s="168"/>
      <c r="AN126" s="168"/>
      <c r="AO126" s="168"/>
      <c r="AP126" s="168"/>
      <c r="AQ126" s="168"/>
      <c r="AR126" s="82"/>
      <c r="AS126" s="82"/>
    </row>
    <row r="127" spans="1:59">
      <c r="E127" s="200" t="s">
        <v>147</v>
      </c>
      <c r="G127" s="105" t="s">
        <v>141</v>
      </c>
      <c r="K127" s="67" t="s">
        <v>132</v>
      </c>
      <c r="L127" s="66">
        <f>$L$100</f>
        <v>1</v>
      </c>
      <c r="M127" s="66">
        <f>$O$100</f>
        <v>-41536</v>
      </c>
      <c r="N127" s="65">
        <f>$S$100</f>
        <v>-41536</v>
      </c>
      <c r="O127" s="65">
        <f>$W$100</f>
        <v>-41536</v>
      </c>
      <c r="P127" s="65">
        <f>$AA$100</f>
        <v>-41536</v>
      </c>
      <c r="Q127" s="65">
        <f>$AC$100</f>
        <v>-41536</v>
      </c>
      <c r="R127" s="65">
        <f>$AE$100</f>
        <v>-41536</v>
      </c>
      <c r="S127" s="65"/>
      <c r="T127" s="167"/>
      <c r="U127" s="167"/>
      <c r="V127" s="167"/>
      <c r="W127" s="167"/>
      <c r="X127" s="167"/>
      <c r="Y127" s="167"/>
      <c r="Z127" s="167"/>
      <c r="AA127" s="107">
        <f>$L$100</f>
        <v>1</v>
      </c>
      <c r="AB127" s="107">
        <f>$O$100</f>
        <v>-41536</v>
      </c>
      <c r="AC127" s="107">
        <f>$S$100</f>
        <v>-41536</v>
      </c>
      <c r="AD127" s="107">
        <f>$W$100</f>
        <v>-41536</v>
      </c>
      <c r="AE127" s="107">
        <f>$AA$100</f>
        <v>-41536</v>
      </c>
      <c r="AF127" s="107">
        <f>$AC$100</f>
        <v>-41536</v>
      </c>
      <c r="AG127" s="107">
        <f>$AE$100</f>
        <v>-41536</v>
      </c>
      <c r="AH127" s="107"/>
      <c r="AI127" s="167"/>
      <c r="AJ127" s="167"/>
      <c r="AK127" s="167"/>
      <c r="AL127" s="167"/>
      <c r="AM127" s="167"/>
      <c r="AN127" s="167"/>
      <c r="AO127" s="167"/>
      <c r="AP127" s="167"/>
      <c r="AQ127" s="167"/>
      <c r="AR127" s="167"/>
      <c r="AS127" s="167"/>
      <c r="AT127" s="64"/>
      <c r="AU127" s="63"/>
      <c r="AV127" s="64"/>
      <c r="AW127" s="63"/>
      <c r="AX127" s="64"/>
      <c r="AY127" s="63"/>
      <c r="AZ127" s="64"/>
      <c r="BA127" s="63"/>
      <c r="BB127" s="64"/>
      <c r="BC127" s="63"/>
      <c r="BD127" s="64"/>
      <c r="BE127" s="63"/>
      <c r="BF127" s="64"/>
      <c r="BG127" s="63"/>
    </row>
    <row r="128" spans="1:59">
      <c r="E128" s="201"/>
      <c r="F128" s="14" t="str">
        <f>F101</f>
        <v>N2</v>
      </c>
      <c r="G128" t="str">
        <f>G101</f>
        <v>water</v>
      </c>
      <c r="H128" s="15">
        <f>H101</f>
        <v>0</v>
      </c>
      <c r="J128" s="39">
        <v>1</v>
      </c>
      <c r="K128" s="72">
        <f>K101</f>
        <v>50</v>
      </c>
      <c r="L128" s="108">
        <f t="shared" ref="L128:L143" si="382">$L101</f>
        <v>0.92102857142857164</v>
      </c>
      <c r="M128" s="108" t="e">
        <f>$O101</f>
        <v>#DIV/0!</v>
      </c>
      <c r="N128" s="109" t="e">
        <f>$S101</f>
        <v>#DIV/0!</v>
      </c>
      <c r="O128" s="109" t="e">
        <f>$W101</f>
        <v>#DIV/0!</v>
      </c>
      <c r="P128" s="109" t="e">
        <f>$AA101</f>
        <v>#DIV/0!</v>
      </c>
      <c r="Q128" s="109" t="e">
        <f>$AE101</f>
        <v>#DIV/0!</v>
      </c>
      <c r="R128" s="109" t="e">
        <f>$AI101</f>
        <v>#DIV/0!</v>
      </c>
      <c r="S128" s="109"/>
      <c r="T128" s="167"/>
      <c r="U128" s="167"/>
      <c r="V128" s="167"/>
      <c r="W128" s="167"/>
      <c r="X128" s="167"/>
      <c r="Y128" s="167"/>
      <c r="Z128" s="167"/>
      <c r="AA128" s="110"/>
      <c r="AB128" s="111">
        <f t="shared" ref="AB128:AB143" si="383">$P101</f>
        <v>-1.0692103174603156E-2</v>
      </c>
      <c r="AC128" s="111">
        <f t="shared" ref="AC128:AC143" si="384">$T101</f>
        <v>0</v>
      </c>
      <c r="AD128" s="111">
        <f t="shared" ref="AD128:AD143" si="385">$X101</f>
        <v>0</v>
      </c>
      <c r="AE128" s="111">
        <f t="shared" ref="AE128:AE143" si="386">$AB101</f>
        <v>0</v>
      </c>
      <c r="AF128" s="111">
        <f t="shared" ref="AF128:AF143" si="387">$AF101</f>
        <v>0</v>
      </c>
      <c r="AG128" s="111">
        <f t="shared" ref="AG128:AG143" si="388">$AJ101</f>
        <v>0</v>
      </c>
      <c r="AH128" s="110"/>
      <c r="AI128" s="117"/>
      <c r="AJ128" s="117"/>
      <c r="AK128" s="117"/>
      <c r="AL128" s="117"/>
      <c r="AM128" s="117"/>
      <c r="AN128" s="117"/>
      <c r="AO128" s="117"/>
      <c r="AP128" s="117"/>
      <c r="AQ128" s="117"/>
      <c r="AR128" s="117"/>
      <c r="AS128" s="118"/>
      <c r="AT128" s="64"/>
      <c r="AU128" s="63"/>
      <c r="AV128" s="64"/>
      <c r="AW128" s="63"/>
      <c r="AX128" s="64"/>
      <c r="AY128" s="63"/>
      <c r="AZ128" s="64"/>
      <c r="BA128" s="63"/>
      <c r="BB128" s="64"/>
      <c r="BC128" s="63"/>
      <c r="BD128" s="64"/>
      <c r="BE128" s="63"/>
      <c r="BF128" s="64"/>
      <c r="BG128" s="63"/>
    </row>
    <row r="129" spans="5:45">
      <c r="E129" s="201"/>
      <c r="F129" s="14" t="str">
        <f t="shared" ref="F129:H129" si="389">F102</f>
        <v>N2</v>
      </c>
      <c r="G129" t="str">
        <f t="shared" si="389"/>
        <v>water</v>
      </c>
      <c r="H129" s="15">
        <f t="shared" si="389"/>
        <v>0</v>
      </c>
      <c r="J129" s="35">
        <v>2</v>
      </c>
      <c r="K129" s="72">
        <f t="shared" ref="K129:K139" si="390">K102</f>
        <v>45</v>
      </c>
      <c r="L129" s="108">
        <f t="shared" si="382"/>
        <v>0.90401428571428577</v>
      </c>
      <c r="M129" s="108" t="e">
        <f t="shared" ref="M129:M143" si="391">$O102</f>
        <v>#DIV/0!</v>
      </c>
      <c r="N129" s="109" t="e">
        <f t="shared" ref="N129:N143" si="392">$S102</f>
        <v>#DIV/0!</v>
      </c>
      <c r="O129" s="109" t="e">
        <f t="shared" ref="O129:O143" si="393">$W102</f>
        <v>#DIV/0!</v>
      </c>
      <c r="P129" s="109" t="e">
        <f t="shared" ref="P129:P143" si="394">$AA102</f>
        <v>#DIV/0!</v>
      </c>
      <c r="Q129" s="109" t="e">
        <f t="shared" ref="Q129:Q143" si="395">$AE102</f>
        <v>#DIV/0!</v>
      </c>
      <c r="R129" s="109" t="e">
        <f t="shared" ref="R129:R143" si="396">$AI102</f>
        <v>#DIV/0!</v>
      </c>
      <c r="S129" s="109"/>
      <c r="T129" s="167"/>
      <c r="U129" s="167"/>
      <c r="V129" s="167"/>
      <c r="W129" s="167"/>
      <c r="X129" s="167"/>
      <c r="Y129" s="167"/>
      <c r="Z129" s="167"/>
      <c r="AA129" s="110"/>
      <c r="AB129" s="111">
        <f t="shared" si="383"/>
        <v>-1.4990638699924386E-2</v>
      </c>
      <c r="AC129" s="111">
        <f t="shared" si="384"/>
        <v>0</v>
      </c>
      <c r="AD129" s="111">
        <f t="shared" si="385"/>
        <v>0</v>
      </c>
      <c r="AE129" s="111">
        <f t="shared" si="386"/>
        <v>0</v>
      </c>
      <c r="AF129" s="111">
        <f t="shared" si="387"/>
        <v>0</v>
      </c>
      <c r="AG129" s="111">
        <f t="shared" si="388"/>
        <v>0</v>
      </c>
      <c r="AH129" s="110"/>
      <c r="AI129" s="117"/>
      <c r="AJ129" s="117"/>
      <c r="AK129" s="117"/>
      <c r="AL129" s="117"/>
      <c r="AM129" s="117"/>
      <c r="AN129" s="117"/>
      <c r="AO129" s="117"/>
      <c r="AP129" s="117"/>
      <c r="AQ129" s="117"/>
      <c r="AR129" s="117"/>
      <c r="AS129" s="118"/>
    </row>
    <row r="130" spans="5:45">
      <c r="E130" s="201"/>
      <c r="F130" s="14" t="str">
        <f t="shared" ref="F130:H130" si="397">F103</f>
        <v>N2</v>
      </c>
      <c r="G130" t="str">
        <f t="shared" si="397"/>
        <v>water</v>
      </c>
      <c r="H130" s="15">
        <f t="shared" si="397"/>
        <v>0</v>
      </c>
      <c r="J130" s="36">
        <v>3</v>
      </c>
      <c r="K130" s="72">
        <f t="shared" si="390"/>
        <v>52</v>
      </c>
      <c r="L130" s="108">
        <f t="shared" si="382"/>
        <v>0.9042</v>
      </c>
      <c r="M130" s="108" t="e">
        <f t="shared" si="391"/>
        <v>#DIV/0!</v>
      </c>
      <c r="N130" s="109" t="e">
        <f t="shared" si="392"/>
        <v>#DIV/0!</v>
      </c>
      <c r="O130" s="109" t="e">
        <f t="shared" si="393"/>
        <v>#DIV/0!</v>
      </c>
      <c r="P130" s="109" t="e">
        <f t="shared" si="394"/>
        <v>#DIV/0!</v>
      </c>
      <c r="Q130" s="109" t="e">
        <f t="shared" si="395"/>
        <v>#DIV/0!</v>
      </c>
      <c r="R130" s="109" t="e">
        <f t="shared" si="396"/>
        <v>#DIV/0!</v>
      </c>
      <c r="S130" s="109"/>
      <c r="T130" s="167"/>
      <c r="U130" s="167"/>
      <c r="V130" s="167"/>
      <c r="W130" s="167"/>
      <c r="X130" s="167"/>
      <c r="Y130" s="167"/>
      <c r="Z130" s="167"/>
      <c r="AA130" s="110"/>
      <c r="AB130" s="111">
        <f t="shared" si="383"/>
        <v>-1.2140975492761186E-2</v>
      </c>
      <c r="AC130" s="111">
        <f t="shared" si="384"/>
        <v>0</v>
      </c>
      <c r="AD130" s="111">
        <f t="shared" si="385"/>
        <v>0</v>
      </c>
      <c r="AE130" s="111">
        <f t="shared" si="386"/>
        <v>0</v>
      </c>
      <c r="AF130" s="111">
        <f t="shared" si="387"/>
        <v>0</v>
      </c>
      <c r="AG130" s="111">
        <f t="shared" si="388"/>
        <v>0</v>
      </c>
      <c r="AH130" s="110"/>
      <c r="AI130" s="117"/>
      <c r="AJ130" s="117"/>
      <c r="AK130" s="117"/>
      <c r="AL130" s="117"/>
      <c r="AM130" s="117"/>
      <c r="AN130" s="117"/>
      <c r="AO130" s="117"/>
      <c r="AP130" s="117"/>
      <c r="AQ130" s="117"/>
      <c r="AR130" s="117"/>
      <c r="AS130" s="118"/>
    </row>
    <row r="131" spans="5:45">
      <c r="E131" s="201"/>
      <c r="F131" s="14" t="str">
        <f t="shared" ref="F131:H131" si="398">F104</f>
        <v>N2</v>
      </c>
      <c r="G131" t="str">
        <f t="shared" si="398"/>
        <v>Mianserin</v>
      </c>
      <c r="H131" s="15">
        <f t="shared" si="398"/>
        <v>50</v>
      </c>
      <c r="J131" s="37">
        <v>4</v>
      </c>
      <c r="K131" s="72">
        <f t="shared" si="390"/>
        <v>56</v>
      </c>
      <c r="L131" s="108">
        <f t="shared" si="382"/>
        <v>0.89855714285714294</v>
      </c>
      <c r="M131" s="108" t="e">
        <f t="shared" si="391"/>
        <v>#DIV/0!</v>
      </c>
      <c r="N131" s="109" t="e">
        <f t="shared" si="392"/>
        <v>#DIV/0!</v>
      </c>
      <c r="O131" s="109" t="e">
        <f t="shared" si="393"/>
        <v>#DIV/0!</v>
      </c>
      <c r="P131" s="109" t="e">
        <f t="shared" si="394"/>
        <v>#DIV/0!</v>
      </c>
      <c r="Q131" s="109" t="e">
        <f t="shared" si="395"/>
        <v>#DIV/0!</v>
      </c>
      <c r="R131" s="109" t="e">
        <f t="shared" si="396"/>
        <v>#DIV/0!</v>
      </c>
      <c r="S131" s="109"/>
      <c r="T131" s="167"/>
      <c r="U131" s="167"/>
      <c r="V131" s="167"/>
      <c r="W131" s="167"/>
      <c r="X131" s="167"/>
      <c r="Y131" s="167"/>
      <c r="Z131" s="167"/>
      <c r="AA131" s="110"/>
      <c r="AB131" s="111">
        <f t="shared" si="383"/>
        <v>-1.2558058647701485E-2</v>
      </c>
      <c r="AC131" s="111">
        <f t="shared" si="384"/>
        <v>0</v>
      </c>
      <c r="AD131" s="111">
        <f t="shared" si="385"/>
        <v>0</v>
      </c>
      <c r="AE131" s="111">
        <f t="shared" si="386"/>
        <v>0</v>
      </c>
      <c r="AF131" s="111">
        <f t="shared" si="387"/>
        <v>0</v>
      </c>
      <c r="AG131" s="111">
        <f t="shared" si="388"/>
        <v>0</v>
      </c>
      <c r="AH131" s="110"/>
      <c r="AI131" s="117"/>
      <c r="AJ131" s="117"/>
      <c r="AK131" s="117"/>
      <c r="AL131" s="117"/>
      <c r="AM131" s="117"/>
      <c r="AN131" s="117"/>
      <c r="AO131" s="117"/>
      <c r="AP131" s="117"/>
      <c r="AQ131" s="117"/>
      <c r="AR131" s="117"/>
      <c r="AS131" s="118"/>
    </row>
    <row r="132" spans="5:45">
      <c r="E132" s="201"/>
      <c r="F132" s="14" t="str">
        <f t="shared" ref="F132:H132" si="399">F105</f>
        <v>N2</v>
      </c>
      <c r="G132" t="str">
        <f t="shared" si="399"/>
        <v>Mianserin</v>
      </c>
      <c r="H132" s="15">
        <f t="shared" si="399"/>
        <v>50</v>
      </c>
      <c r="J132" s="36">
        <v>5</v>
      </c>
      <c r="K132" s="72">
        <f t="shared" si="390"/>
        <v>53</v>
      </c>
      <c r="L132" s="108">
        <f t="shared" si="382"/>
        <v>0.89169999999999994</v>
      </c>
      <c r="M132" s="108" t="e">
        <f t="shared" si="391"/>
        <v>#DIV/0!</v>
      </c>
      <c r="N132" s="109" t="e">
        <f t="shared" si="392"/>
        <v>#DIV/0!</v>
      </c>
      <c r="O132" s="109" t="e">
        <f t="shared" si="393"/>
        <v>#DIV/0!</v>
      </c>
      <c r="P132" s="109" t="e">
        <f t="shared" si="394"/>
        <v>#DIV/0!</v>
      </c>
      <c r="Q132" s="109" t="e">
        <f t="shared" si="395"/>
        <v>#DIV/0!</v>
      </c>
      <c r="R132" s="109" t="e">
        <f t="shared" si="396"/>
        <v>#DIV/0!</v>
      </c>
      <c r="S132" s="109"/>
      <c r="T132" s="167"/>
      <c r="U132" s="167"/>
      <c r="V132" s="167"/>
      <c r="W132" s="167"/>
      <c r="X132" s="167"/>
      <c r="Y132" s="167"/>
      <c r="Z132" s="167"/>
      <c r="AA132" s="110"/>
      <c r="AB132" s="111">
        <f t="shared" si="383"/>
        <v>-1.4142341996627689E-2</v>
      </c>
      <c r="AC132" s="111">
        <f t="shared" si="384"/>
        <v>0</v>
      </c>
      <c r="AD132" s="111">
        <f t="shared" si="385"/>
        <v>0</v>
      </c>
      <c r="AE132" s="111">
        <f t="shared" si="386"/>
        <v>0</v>
      </c>
      <c r="AF132" s="111">
        <f t="shared" si="387"/>
        <v>0</v>
      </c>
      <c r="AG132" s="111">
        <f t="shared" si="388"/>
        <v>0</v>
      </c>
      <c r="AH132" s="110"/>
      <c r="AI132" s="117"/>
      <c r="AJ132" s="117"/>
      <c r="AK132" s="117"/>
      <c r="AL132" s="117"/>
      <c r="AM132" s="117"/>
      <c r="AN132" s="117"/>
      <c r="AO132" s="117"/>
      <c r="AP132" s="117"/>
      <c r="AQ132" s="117"/>
      <c r="AR132" s="117"/>
      <c r="AS132" s="118"/>
    </row>
    <row r="133" spans="5:45">
      <c r="E133" s="201"/>
      <c r="F133" s="14" t="str">
        <f t="shared" ref="F133:H133" si="400">F106</f>
        <v>N2</v>
      </c>
      <c r="G133" t="str">
        <f t="shared" si="400"/>
        <v>Mianserin</v>
      </c>
      <c r="H133" s="15">
        <f t="shared" si="400"/>
        <v>50</v>
      </c>
      <c r="J133" s="36">
        <v>6</v>
      </c>
      <c r="K133" s="72">
        <f t="shared" si="390"/>
        <v>49</v>
      </c>
      <c r="L133" s="108">
        <f t="shared" si="382"/>
        <v>0.89882857142857131</v>
      </c>
      <c r="M133" s="108" t="e">
        <f t="shared" si="391"/>
        <v>#DIV/0!</v>
      </c>
      <c r="N133" s="109" t="e">
        <f t="shared" si="392"/>
        <v>#DIV/0!</v>
      </c>
      <c r="O133" s="109" t="e">
        <f t="shared" si="393"/>
        <v>#DIV/0!</v>
      </c>
      <c r="P133" s="109" t="e">
        <f t="shared" si="394"/>
        <v>#DIV/0!</v>
      </c>
      <c r="Q133" s="109" t="e">
        <f t="shared" si="395"/>
        <v>#DIV/0!</v>
      </c>
      <c r="R133" s="109" t="e">
        <f t="shared" si="396"/>
        <v>#DIV/0!</v>
      </c>
      <c r="S133" s="109"/>
      <c r="T133" s="167"/>
      <c r="U133" s="167"/>
      <c r="V133" s="167"/>
      <c r="W133" s="167"/>
      <c r="X133" s="167"/>
      <c r="Y133" s="167"/>
      <c r="Z133" s="167"/>
      <c r="AA133" s="110"/>
      <c r="AB133" s="111">
        <f t="shared" si="383"/>
        <v>-1.3268518518518501E-2</v>
      </c>
      <c r="AC133" s="111">
        <f t="shared" si="384"/>
        <v>0</v>
      </c>
      <c r="AD133" s="111">
        <f t="shared" si="385"/>
        <v>0</v>
      </c>
      <c r="AE133" s="111">
        <f t="shared" si="386"/>
        <v>0</v>
      </c>
      <c r="AF133" s="111">
        <f t="shared" si="387"/>
        <v>0</v>
      </c>
      <c r="AG133" s="111">
        <f t="shared" si="388"/>
        <v>0</v>
      </c>
      <c r="AH133" s="110"/>
      <c r="AI133" s="117"/>
      <c r="AJ133" s="117"/>
      <c r="AK133" s="117"/>
      <c r="AL133" s="117"/>
      <c r="AM133" s="117"/>
      <c r="AN133" s="117"/>
      <c r="AO133" s="117"/>
      <c r="AP133" s="117"/>
      <c r="AQ133" s="117"/>
      <c r="AR133" s="117"/>
      <c r="AS133" s="118"/>
    </row>
    <row r="134" spans="5:45">
      <c r="E134" s="201"/>
      <c r="F134" s="14" t="str">
        <f t="shared" ref="F134:H134" si="401">F107</f>
        <v>RB660</v>
      </c>
      <c r="G134" t="str">
        <f t="shared" si="401"/>
        <v>water</v>
      </c>
      <c r="H134" s="15">
        <f t="shared" si="401"/>
        <v>0</v>
      </c>
      <c r="J134" s="37">
        <v>7</v>
      </c>
      <c r="K134" s="72">
        <f t="shared" si="390"/>
        <v>26</v>
      </c>
      <c r="L134" s="108">
        <f t="shared" si="382"/>
        <v>0.91975714285714294</v>
      </c>
      <c r="M134" s="108" t="e">
        <f t="shared" si="391"/>
        <v>#DIV/0!</v>
      </c>
      <c r="N134" s="109" t="e">
        <f t="shared" si="392"/>
        <v>#DIV/0!</v>
      </c>
      <c r="O134" s="109" t="e">
        <f t="shared" si="393"/>
        <v>#DIV/0!</v>
      </c>
      <c r="P134" s="109" t="e">
        <f t="shared" si="394"/>
        <v>#DIV/0!</v>
      </c>
      <c r="Q134" s="109" t="e">
        <f t="shared" si="395"/>
        <v>#DIV/0!</v>
      </c>
      <c r="R134" s="109" t="e">
        <f t="shared" si="396"/>
        <v>#DIV/0!</v>
      </c>
      <c r="S134" s="109"/>
      <c r="T134" s="167"/>
      <c r="U134" s="167"/>
      <c r="V134" s="167"/>
      <c r="W134" s="167"/>
      <c r="X134" s="167"/>
      <c r="Y134" s="167"/>
      <c r="Z134" s="167"/>
      <c r="AA134" s="110"/>
      <c r="AB134" s="111">
        <f t="shared" si="383"/>
        <v>-5.4865079365079639E-3</v>
      </c>
      <c r="AC134" s="111">
        <f t="shared" si="384"/>
        <v>0</v>
      </c>
      <c r="AD134" s="111">
        <f t="shared" si="385"/>
        <v>0</v>
      </c>
      <c r="AE134" s="111">
        <f t="shared" si="386"/>
        <v>0</v>
      </c>
      <c r="AF134" s="111">
        <f t="shared" si="387"/>
        <v>0</v>
      </c>
      <c r="AG134" s="111">
        <f t="shared" si="388"/>
        <v>0</v>
      </c>
      <c r="AH134" s="110"/>
      <c r="AI134" s="117"/>
      <c r="AJ134" s="117"/>
      <c r="AK134" s="117"/>
      <c r="AL134" s="117"/>
      <c r="AM134" s="117"/>
      <c r="AN134" s="117"/>
      <c r="AO134" s="117"/>
      <c r="AP134" s="117"/>
      <c r="AQ134" s="117"/>
      <c r="AR134" s="117"/>
      <c r="AS134" s="118"/>
    </row>
    <row r="135" spans="5:45">
      <c r="E135" s="201"/>
      <c r="F135" s="14" t="str">
        <f t="shared" ref="F135:H135" si="402">F108</f>
        <v>RB660</v>
      </c>
      <c r="G135" t="str">
        <f t="shared" si="402"/>
        <v>water</v>
      </c>
      <c r="H135" s="15">
        <f t="shared" si="402"/>
        <v>0</v>
      </c>
      <c r="J135" s="36">
        <v>8</v>
      </c>
      <c r="K135" s="72">
        <f t="shared" si="390"/>
        <v>31</v>
      </c>
      <c r="L135" s="108">
        <f t="shared" si="382"/>
        <v>0.91934285714285691</v>
      </c>
      <c r="M135" s="108" t="e">
        <f t="shared" si="391"/>
        <v>#DIV/0!</v>
      </c>
      <c r="N135" s="109" t="e">
        <f t="shared" si="392"/>
        <v>#DIV/0!</v>
      </c>
      <c r="O135" s="109" t="e">
        <f t="shared" si="393"/>
        <v>#DIV/0!</v>
      </c>
      <c r="P135" s="109" t="e">
        <f t="shared" si="394"/>
        <v>#DIV/0!</v>
      </c>
      <c r="Q135" s="109" t="e">
        <f t="shared" si="395"/>
        <v>#DIV/0!</v>
      </c>
      <c r="R135" s="109" t="e">
        <f t="shared" si="396"/>
        <v>#DIV/0!</v>
      </c>
      <c r="S135" s="109"/>
      <c r="T135" s="167"/>
      <c r="U135" s="167"/>
      <c r="V135" s="167"/>
      <c r="W135" s="167"/>
      <c r="X135" s="167"/>
      <c r="Y135" s="167"/>
      <c r="Z135" s="167"/>
      <c r="AA135" s="110"/>
      <c r="AB135" s="111">
        <f t="shared" si="383"/>
        <v>-7.3878306878307192E-3</v>
      </c>
      <c r="AC135" s="111">
        <f t="shared" si="384"/>
        <v>0</v>
      </c>
      <c r="AD135" s="111">
        <f t="shared" si="385"/>
        <v>0</v>
      </c>
      <c r="AE135" s="111">
        <f t="shared" si="386"/>
        <v>0</v>
      </c>
      <c r="AF135" s="111">
        <f t="shared" si="387"/>
        <v>0</v>
      </c>
      <c r="AG135" s="111">
        <f t="shared" si="388"/>
        <v>0</v>
      </c>
      <c r="AH135" s="110"/>
      <c r="AI135" s="117"/>
      <c r="AJ135" s="117"/>
      <c r="AK135" s="117"/>
      <c r="AL135" s="117"/>
      <c r="AM135" s="117"/>
      <c r="AN135" s="117"/>
      <c r="AO135" s="117"/>
      <c r="AP135" s="117"/>
      <c r="AQ135" s="117"/>
      <c r="AR135" s="117"/>
      <c r="AS135" s="118"/>
    </row>
    <row r="136" spans="5:45">
      <c r="E136" s="201"/>
      <c r="F136" s="14" t="str">
        <f t="shared" ref="F136:H136" si="403">F109</f>
        <v>RB660</v>
      </c>
      <c r="G136" t="str">
        <f t="shared" si="403"/>
        <v>water</v>
      </c>
      <c r="H136" s="15">
        <f t="shared" si="403"/>
        <v>0</v>
      </c>
      <c r="J136" s="93">
        <v>9</v>
      </c>
      <c r="K136" s="72">
        <f t="shared" si="390"/>
        <v>30</v>
      </c>
      <c r="L136" s="108">
        <f t="shared" si="382"/>
        <v>0.91207142857142842</v>
      </c>
      <c r="M136" s="108" t="e">
        <f t="shared" si="391"/>
        <v>#DIV/0!</v>
      </c>
      <c r="N136" s="109" t="e">
        <f t="shared" si="392"/>
        <v>#DIV/0!</v>
      </c>
      <c r="O136" s="109" t="e">
        <f t="shared" si="393"/>
        <v>#DIV/0!</v>
      </c>
      <c r="P136" s="109" t="e">
        <f t="shared" si="394"/>
        <v>#DIV/0!</v>
      </c>
      <c r="Q136" s="109" t="e">
        <f t="shared" si="395"/>
        <v>#DIV/0!</v>
      </c>
      <c r="R136" s="109" t="e">
        <f t="shared" si="396"/>
        <v>#DIV/0!</v>
      </c>
      <c r="S136" s="109"/>
      <c r="T136" s="167"/>
      <c r="U136" s="167"/>
      <c r="V136" s="167"/>
      <c r="W136" s="167"/>
      <c r="X136" s="167"/>
      <c r="Y136" s="167"/>
      <c r="Z136" s="167"/>
      <c r="AA136" s="110"/>
      <c r="AB136" s="111">
        <f t="shared" si="383"/>
        <v>0.1793157142857143</v>
      </c>
      <c r="AC136" s="111">
        <f t="shared" si="384"/>
        <v>0</v>
      </c>
      <c r="AD136" s="111">
        <f t="shared" si="385"/>
        <v>0</v>
      </c>
      <c r="AE136" s="111">
        <f t="shared" si="386"/>
        <v>0</v>
      </c>
      <c r="AF136" s="111">
        <f t="shared" si="387"/>
        <v>0</v>
      </c>
      <c r="AG136" s="111">
        <f t="shared" si="388"/>
        <v>0</v>
      </c>
      <c r="AH136" s="110"/>
      <c r="AI136" s="117"/>
      <c r="AJ136" s="117"/>
      <c r="AK136" s="117"/>
      <c r="AL136" s="117"/>
      <c r="AM136" s="117"/>
      <c r="AN136" s="117"/>
      <c r="AO136" s="117"/>
      <c r="AP136" s="117"/>
      <c r="AQ136" s="117"/>
      <c r="AR136" s="117"/>
      <c r="AS136" s="118"/>
    </row>
    <row r="137" spans="5:45">
      <c r="E137" s="201"/>
      <c r="F137" s="14" t="str">
        <f t="shared" ref="F137:H137" si="404">F110</f>
        <v>RB660</v>
      </c>
      <c r="G137" t="str">
        <f t="shared" si="404"/>
        <v>Mianserin</v>
      </c>
      <c r="H137" s="15">
        <f t="shared" si="404"/>
        <v>50</v>
      </c>
      <c r="J137" s="90">
        <v>10</v>
      </c>
      <c r="K137" s="72">
        <f t="shared" si="390"/>
        <v>21</v>
      </c>
      <c r="L137" s="108">
        <f t="shared" si="382"/>
        <v>0.90777142857142856</v>
      </c>
      <c r="M137" s="108" t="e">
        <f t="shared" si="391"/>
        <v>#DIV/0!</v>
      </c>
      <c r="N137" s="109" t="e">
        <f t="shared" si="392"/>
        <v>#DIV/0!</v>
      </c>
      <c r="O137" s="109" t="e">
        <f t="shared" si="393"/>
        <v>#DIV/0!</v>
      </c>
      <c r="P137" s="109" t="e">
        <f t="shared" si="394"/>
        <v>#DIV/0!</v>
      </c>
      <c r="Q137" s="109" t="e">
        <f t="shared" si="395"/>
        <v>#DIV/0!</v>
      </c>
      <c r="R137" s="109" t="e">
        <f t="shared" si="396"/>
        <v>#DIV/0!</v>
      </c>
      <c r="S137" s="109"/>
      <c r="T137" s="167"/>
      <c r="U137" s="167"/>
      <c r="V137" s="167"/>
      <c r="W137" s="167"/>
      <c r="X137" s="167"/>
      <c r="Y137" s="167"/>
      <c r="Z137" s="167"/>
      <c r="AA137" s="110"/>
      <c r="AB137" s="111">
        <f t="shared" si="383"/>
        <v>-8.3891269841270006E-3</v>
      </c>
      <c r="AC137" s="111">
        <f t="shared" si="384"/>
        <v>0</v>
      </c>
      <c r="AD137" s="111">
        <f t="shared" si="385"/>
        <v>0</v>
      </c>
      <c r="AE137" s="111">
        <f t="shared" si="386"/>
        <v>0</v>
      </c>
      <c r="AF137" s="111">
        <f t="shared" si="387"/>
        <v>0</v>
      </c>
      <c r="AG137" s="111">
        <f t="shared" si="388"/>
        <v>0</v>
      </c>
      <c r="AH137" s="110"/>
      <c r="AI137" s="117"/>
      <c r="AJ137" s="117"/>
      <c r="AK137" s="117"/>
      <c r="AL137" s="117"/>
      <c r="AM137" s="117"/>
      <c r="AN137" s="117"/>
      <c r="AO137" s="117"/>
      <c r="AP137" s="117"/>
      <c r="AQ137" s="117"/>
      <c r="AR137" s="117"/>
      <c r="AS137" s="118"/>
    </row>
    <row r="138" spans="5:45">
      <c r="E138" s="201"/>
      <c r="F138" s="14" t="str">
        <f t="shared" ref="F138:H138" si="405">F111</f>
        <v>RB660</v>
      </c>
      <c r="G138" t="str">
        <f t="shared" si="405"/>
        <v>Mianserin</v>
      </c>
      <c r="H138" s="15">
        <f t="shared" si="405"/>
        <v>50</v>
      </c>
      <c r="J138" s="90">
        <v>11</v>
      </c>
      <c r="K138" s="72">
        <f t="shared" si="390"/>
        <v>17</v>
      </c>
      <c r="L138" s="108">
        <f t="shared" si="382"/>
        <v>0.89835714285714274</v>
      </c>
      <c r="M138" s="108" t="e">
        <f t="shared" si="391"/>
        <v>#DIV/0!</v>
      </c>
      <c r="N138" s="109" t="e">
        <f t="shared" si="392"/>
        <v>#DIV/0!</v>
      </c>
      <c r="O138" s="109" t="e">
        <f t="shared" si="393"/>
        <v>#DIV/0!</v>
      </c>
      <c r="P138" s="109" t="e">
        <f t="shared" si="394"/>
        <v>#DIV/0!</v>
      </c>
      <c r="Q138" s="109" t="e">
        <f t="shared" si="395"/>
        <v>#DIV/0!</v>
      </c>
      <c r="R138" s="109" t="e">
        <f t="shared" si="396"/>
        <v>#DIV/0!</v>
      </c>
      <c r="S138" s="109"/>
      <c r="T138" s="167"/>
      <c r="U138" s="167"/>
      <c r="V138" s="167"/>
      <c r="W138" s="167"/>
      <c r="X138" s="167"/>
      <c r="Y138" s="167"/>
      <c r="Z138" s="167"/>
      <c r="AA138" s="110"/>
      <c r="AB138" s="111">
        <f t="shared" si="383"/>
        <v>-1.432023809523812E-2</v>
      </c>
      <c r="AC138" s="111">
        <f t="shared" si="384"/>
        <v>0</v>
      </c>
      <c r="AD138" s="111">
        <f t="shared" si="385"/>
        <v>0</v>
      </c>
      <c r="AE138" s="111">
        <f t="shared" si="386"/>
        <v>0</v>
      </c>
      <c r="AF138" s="111">
        <f t="shared" si="387"/>
        <v>0</v>
      </c>
      <c r="AG138" s="111">
        <f t="shared" si="388"/>
        <v>0</v>
      </c>
      <c r="AH138" s="110"/>
      <c r="AI138" s="117"/>
      <c r="AJ138" s="117"/>
      <c r="AK138" s="117"/>
      <c r="AL138" s="117"/>
      <c r="AM138" s="117"/>
      <c r="AN138" s="117"/>
      <c r="AO138" s="117"/>
      <c r="AP138" s="117"/>
      <c r="AQ138" s="117"/>
      <c r="AR138" s="117"/>
      <c r="AS138" s="118"/>
    </row>
    <row r="139" spans="5:45">
      <c r="E139" s="201"/>
      <c r="F139" s="14" t="str">
        <f t="shared" ref="F139:H139" si="406">F112</f>
        <v>RB660</v>
      </c>
      <c r="G139" t="str">
        <f t="shared" si="406"/>
        <v>Mianserin</v>
      </c>
      <c r="H139" s="15">
        <f t="shared" si="406"/>
        <v>50</v>
      </c>
      <c r="J139" s="90">
        <v>12</v>
      </c>
      <c r="K139" s="72">
        <f t="shared" si="390"/>
        <v>23</v>
      </c>
      <c r="L139" s="108">
        <f t="shared" si="382"/>
        <v>0.89455714285714294</v>
      </c>
      <c r="M139" s="108" t="e">
        <f>$O112</f>
        <v>#DIV/0!</v>
      </c>
      <c r="N139" s="109" t="e">
        <f>$S112</f>
        <v>#DIV/0!</v>
      </c>
      <c r="O139" s="109" t="e">
        <f>$W112</f>
        <v>#DIV/0!</v>
      </c>
      <c r="P139" s="109" t="e">
        <f>$AA112</f>
        <v>#DIV/0!</v>
      </c>
      <c r="Q139" s="109" t="e">
        <f>$AE112</f>
        <v>#DIV/0!</v>
      </c>
      <c r="R139" s="109" t="e">
        <f>$AI112</f>
        <v>#DIV/0!</v>
      </c>
      <c r="S139" s="109"/>
      <c r="T139" s="167"/>
      <c r="U139" s="167"/>
      <c r="V139" s="167"/>
      <c r="W139" s="167"/>
      <c r="X139" s="167"/>
      <c r="Y139" s="167"/>
      <c r="Z139" s="167"/>
      <c r="AA139" s="122"/>
      <c r="AB139" s="111">
        <f t="shared" si="383"/>
        <v>-1.0450873015873025E-2</v>
      </c>
      <c r="AC139" s="111">
        <f t="shared" si="384"/>
        <v>0</v>
      </c>
      <c r="AD139" s="111">
        <f t="shared" si="385"/>
        <v>0</v>
      </c>
      <c r="AE139" s="111">
        <f t="shared" si="386"/>
        <v>0</v>
      </c>
      <c r="AF139" s="111">
        <f t="shared" si="387"/>
        <v>0</v>
      </c>
      <c r="AG139" s="111">
        <f t="shared" si="388"/>
        <v>0</v>
      </c>
      <c r="AH139" s="122"/>
      <c r="AI139" s="117"/>
      <c r="AJ139" s="117"/>
      <c r="AK139" s="117"/>
      <c r="AL139" s="117"/>
      <c r="AM139" s="117"/>
      <c r="AN139" s="117"/>
      <c r="AO139" s="117"/>
      <c r="AP139" s="117"/>
      <c r="AQ139" s="117"/>
      <c r="AR139" s="117"/>
      <c r="AS139" s="118"/>
    </row>
    <row r="140" spans="5:45">
      <c r="E140" s="201"/>
      <c r="F140" s="14" t="str">
        <f t="shared" ref="F140:H140" si="407">F113</f>
        <v>correction factor #1</v>
      </c>
      <c r="G140" t="str">
        <f t="shared" si="407"/>
        <v>10mgml, selflysis</v>
      </c>
      <c r="H140" s="15">
        <f t="shared" si="407"/>
        <v>0</v>
      </c>
      <c r="J140" s="99" t="s">
        <v>137</v>
      </c>
      <c r="L140" s="112">
        <f t="shared" si="382"/>
        <v>0.95350000000000001</v>
      </c>
      <c r="M140" s="112" t="e">
        <f t="shared" si="391"/>
        <v>#DIV/0!</v>
      </c>
      <c r="N140" s="113" t="e">
        <f t="shared" si="392"/>
        <v>#DIV/0!</v>
      </c>
      <c r="O140" s="113" t="e">
        <f t="shared" si="393"/>
        <v>#DIV/0!</v>
      </c>
      <c r="P140" s="113" t="e">
        <f t="shared" si="394"/>
        <v>#DIV/0!</v>
      </c>
      <c r="Q140" s="113" t="e">
        <f t="shared" si="395"/>
        <v>#DIV/0!</v>
      </c>
      <c r="R140" s="113" t="e">
        <f t="shared" si="396"/>
        <v>#DIV/0!</v>
      </c>
      <c r="S140" s="113"/>
      <c r="T140" s="121" t="e">
        <f>#REF!</f>
        <v>#REF!</v>
      </c>
      <c r="U140" s="121" t="e">
        <f>#REF!</f>
        <v>#REF!</v>
      </c>
      <c r="V140" s="121" t="e">
        <f>#REF!</f>
        <v>#REF!</v>
      </c>
      <c r="W140" s="121" t="e">
        <f>#REF!</f>
        <v>#REF!</v>
      </c>
      <c r="X140" s="121" t="e">
        <f>#REF!</f>
        <v>#REF!</v>
      </c>
      <c r="Y140" s="121" t="e">
        <f>#REF!</f>
        <v>#REF!</v>
      </c>
      <c r="Z140" s="106"/>
      <c r="AA140" s="122"/>
      <c r="AB140" s="114">
        <f t="shared" si="383"/>
        <v>0.92573333333333319</v>
      </c>
      <c r="AC140" s="114">
        <f t="shared" si="384"/>
        <v>0</v>
      </c>
      <c r="AD140" s="114">
        <f t="shared" si="385"/>
        <v>0</v>
      </c>
      <c r="AE140" s="114">
        <f t="shared" si="386"/>
        <v>0</v>
      </c>
      <c r="AF140" s="114">
        <f t="shared" si="387"/>
        <v>0</v>
      </c>
      <c r="AG140" s="114">
        <f t="shared" si="388"/>
        <v>0</v>
      </c>
      <c r="AH140" s="122"/>
      <c r="AI140" s="169"/>
      <c r="AJ140" s="169"/>
      <c r="AK140" s="169"/>
      <c r="AL140" s="169"/>
      <c r="AM140" s="169"/>
      <c r="AN140" s="169"/>
      <c r="AO140" s="169"/>
      <c r="AP140" s="169"/>
      <c r="AQ140" s="169"/>
      <c r="AR140" s="169"/>
      <c r="AS140" s="109"/>
    </row>
    <row r="141" spans="5:45">
      <c r="E141" s="201"/>
      <c r="F141" s="14" t="str">
        <f t="shared" ref="F141:H141" si="408">F114</f>
        <v>correction factor #2</v>
      </c>
      <c r="G141" t="str">
        <f t="shared" si="408"/>
        <v>10mgml+drug</v>
      </c>
      <c r="H141" s="15">
        <f t="shared" si="408"/>
        <v>0</v>
      </c>
      <c r="J141" s="102" t="s">
        <v>138</v>
      </c>
      <c r="L141" s="112">
        <f t="shared" si="382"/>
        <v>0.93959999999999999</v>
      </c>
      <c r="M141" s="112" t="e">
        <f t="shared" si="391"/>
        <v>#DIV/0!</v>
      </c>
      <c r="N141" s="113" t="e">
        <f t="shared" si="392"/>
        <v>#DIV/0!</v>
      </c>
      <c r="O141" s="113" t="e">
        <f t="shared" si="393"/>
        <v>#DIV/0!</v>
      </c>
      <c r="P141" s="113" t="e">
        <f t="shared" si="394"/>
        <v>#DIV/0!</v>
      </c>
      <c r="Q141" s="113" t="e">
        <f t="shared" si="395"/>
        <v>#DIV/0!</v>
      </c>
      <c r="R141" s="113" t="e">
        <f t="shared" si="396"/>
        <v>#DIV/0!</v>
      </c>
      <c r="S141" s="113"/>
      <c r="T141" s="121" t="e">
        <f>#REF!</f>
        <v>#REF!</v>
      </c>
      <c r="U141" s="121" t="e">
        <f>#REF!</f>
        <v>#REF!</v>
      </c>
      <c r="V141" s="121" t="e">
        <f>#REF!</f>
        <v>#REF!</v>
      </c>
      <c r="W141" s="121" t="e">
        <f>#REF!</f>
        <v>#REF!</v>
      </c>
      <c r="X141" s="121" t="e">
        <f>#REF!</f>
        <v>#REF!</v>
      </c>
      <c r="Y141" s="121" t="e">
        <f>#REF!</f>
        <v>#REF!</v>
      </c>
      <c r="Z141" s="106"/>
      <c r="AA141" s="122"/>
      <c r="AB141" s="114">
        <f t="shared" si="383"/>
        <v>0.90336666666666654</v>
      </c>
      <c r="AC141" s="114">
        <f t="shared" si="384"/>
        <v>0</v>
      </c>
      <c r="AD141" s="114">
        <f t="shared" si="385"/>
        <v>0</v>
      </c>
      <c r="AE141" s="114">
        <f t="shared" si="386"/>
        <v>0</v>
      </c>
      <c r="AF141" s="114">
        <f t="shared" si="387"/>
        <v>0</v>
      </c>
      <c r="AG141" s="114">
        <f t="shared" si="388"/>
        <v>0</v>
      </c>
      <c r="AH141" s="122"/>
      <c r="AI141" s="169"/>
      <c r="AJ141" s="169"/>
      <c r="AK141" s="169"/>
      <c r="AL141" s="169"/>
      <c r="AM141" s="169"/>
      <c r="AN141" s="169"/>
      <c r="AO141" s="169"/>
      <c r="AP141" s="169"/>
      <c r="AQ141" s="169"/>
      <c r="AR141" s="169"/>
      <c r="AS141" s="109"/>
    </row>
    <row r="142" spans="5:45">
      <c r="E142" s="201"/>
      <c r="F142" s="14" t="str">
        <f t="shared" ref="F142:H142" si="409">F115</f>
        <v>correction factor #1</v>
      </c>
      <c r="G142" t="str">
        <f t="shared" si="409"/>
        <v>10mgml, selflysis</v>
      </c>
      <c r="H142" s="15">
        <f t="shared" si="409"/>
        <v>0</v>
      </c>
      <c r="J142" s="102" t="s">
        <v>139</v>
      </c>
      <c r="L142" s="112">
        <f t="shared" si="382"/>
        <v>0.95350000000000001</v>
      </c>
      <c r="M142" s="112" t="e">
        <f t="shared" si="391"/>
        <v>#DIV/0!</v>
      </c>
      <c r="N142" s="113" t="e">
        <f t="shared" si="392"/>
        <v>#DIV/0!</v>
      </c>
      <c r="O142" s="113" t="e">
        <f t="shared" si="393"/>
        <v>#DIV/0!</v>
      </c>
      <c r="P142" s="113" t="e">
        <f t="shared" si="394"/>
        <v>#DIV/0!</v>
      </c>
      <c r="Q142" s="113" t="e">
        <f t="shared" si="395"/>
        <v>#DIV/0!</v>
      </c>
      <c r="R142" s="113" t="e">
        <f t="shared" si="396"/>
        <v>#DIV/0!</v>
      </c>
      <c r="S142" s="113"/>
      <c r="T142" s="121" t="e">
        <f>#REF!</f>
        <v>#REF!</v>
      </c>
      <c r="U142" s="121" t="e">
        <f>#REF!</f>
        <v>#REF!</v>
      </c>
      <c r="V142" s="121" t="e">
        <f>#REF!</f>
        <v>#REF!</v>
      </c>
      <c r="W142" s="121" t="e">
        <f>#REF!</f>
        <v>#REF!</v>
      </c>
      <c r="X142" s="121" t="e">
        <f>#REF!</f>
        <v>#REF!</v>
      </c>
      <c r="Y142" s="121" t="e">
        <f>#REF!</f>
        <v>#REF!</v>
      </c>
      <c r="Z142" s="106"/>
      <c r="AA142" s="122"/>
      <c r="AB142" s="114">
        <f t="shared" si="383"/>
        <v>0.90343333333333342</v>
      </c>
      <c r="AC142" s="114">
        <f t="shared" si="384"/>
        <v>0</v>
      </c>
      <c r="AD142" s="114">
        <f t="shared" si="385"/>
        <v>0</v>
      </c>
      <c r="AE142" s="114">
        <f t="shared" si="386"/>
        <v>0</v>
      </c>
      <c r="AF142" s="114">
        <f t="shared" si="387"/>
        <v>0</v>
      </c>
      <c r="AG142" s="114">
        <f t="shared" si="388"/>
        <v>0</v>
      </c>
      <c r="AH142" s="122"/>
      <c r="AI142" s="169"/>
      <c r="AJ142" s="169"/>
      <c r="AK142" s="169"/>
      <c r="AL142" s="169"/>
      <c r="AM142" s="169"/>
      <c r="AN142" s="169"/>
      <c r="AO142" s="169"/>
      <c r="AP142" s="169"/>
      <c r="AQ142" s="169"/>
      <c r="AR142" s="169"/>
      <c r="AS142" s="109"/>
    </row>
    <row r="143" spans="5:45">
      <c r="E143" s="201"/>
      <c r="F143" s="14" t="str">
        <f t="shared" ref="F143:H143" si="410">F116</f>
        <v>correction factor #2</v>
      </c>
      <c r="G143" t="str">
        <f t="shared" si="410"/>
        <v>10mgml+drug</v>
      </c>
      <c r="H143" s="15">
        <f t="shared" si="410"/>
        <v>0</v>
      </c>
      <c r="J143" s="102" t="s">
        <v>140</v>
      </c>
      <c r="L143" s="112">
        <f t="shared" si="382"/>
        <v>0.93959999999999999</v>
      </c>
      <c r="M143" s="112" t="e">
        <f t="shared" si="391"/>
        <v>#DIV/0!</v>
      </c>
      <c r="N143" s="113" t="e">
        <f t="shared" si="392"/>
        <v>#DIV/0!</v>
      </c>
      <c r="O143" s="113" t="e">
        <f t="shared" si="393"/>
        <v>#DIV/0!</v>
      </c>
      <c r="P143" s="113" t="e">
        <f t="shared" si="394"/>
        <v>#DIV/0!</v>
      </c>
      <c r="Q143" s="113" t="e">
        <f t="shared" si="395"/>
        <v>#DIV/0!</v>
      </c>
      <c r="R143" s="113" t="e">
        <f t="shared" si="396"/>
        <v>#DIV/0!</v>
      </c>
      <c r="S143" s="113"/>
      <c r="T143" s="121" t="e">
        <f>#REF!</f>
        <v>#REF!</v>
      </c>
      <c r="U143" s="121" t="e">
        <f>#REF!</f>
        <v>#REF!</v>
      </c>
      <c r="V143" s="121" t="e">
        <f>#REF!</f>
        <v>#REF!</v>
      </c>
      <c r="W143" s="121" t="e">
        <f>#REF!</f>
        <v>#REF!</v>
      </c>
      <c r="X143" s="121" t="e">
        <f>#REF!</f>
        <v>#REF!</v>
      </c>
      <c r="Y143" s="121" t="e">
        <f>#REF!</f>
        <v>#REF!</v>
      </c>
      <c r="Z143" s="106"/>
      <c r="AA143" s="122"/>
      <c r="AB143" s="114">
        <f t="shared" si="383"/>
        <v>0.87773333333333337</v>
      </c>
      <c r="AC143" s="114">
        <f t="shared" si="384"/>
        <v>0</v>
      </c>
      <c r="AD143" s="114">
        <f t="shared" si="385"/>
        <v>0</v>
      </c>
      <c r="AE143" s="114">
        <f t="shared" si="386"/>
        <v>0</v>
      </c>
      <c r="AF143" s="114">
        <f t="shared" si="387"/>
        <v>0</v>
      </c>
      <c r="AG143" s="114">
        <f t="shared" si="388"/>
        <v>0</v>
      </c>
      <c r="AH143" s="122"/>
      <c r="AI143" s="169"/>
      <c r="AJ143" s="169"/>
      <c r="AK143" s="169"/>
      <c r="AL143" s="169"/>
      <c r="AM143" s="169"/>
      <c r="AN143" s="169"/>
      <c r="AO143" s="169"/>
      <c r="AP143" s="169"/>
      <c r="AQ143" s="169"/>
      <c r="AR143" s="169"/>
      <c r="AS143" s="109"/>
    </row>
    <row r="144" spans="5:45">
      <c r="Y144" s="123" t="str">
        <f>G118</f>
        <v>water</v>
      </c>
      <c r="AA144" s="122"/>
      <c r="AB144" s="111">
        <f>$P118</f>
        <v>-1.2607905789096242E-2</v>
      </c>
      <c r="AC144" s="111">
        <f>$T118</f>
        <v>0</v>
      </c>
      <c r="AD144" s="111">
        <f t="shared" ref="AD144:AD147" si="411">$X118</f>
        <v>0</v>
      </c>
      <c r="AE144" s="111">
        <f t="shared" ref="AE144:AE147" si="412">$AB118</f>
        <v>0</v>
      </c>
      <c r="AF144" s="111">
        <f t="shared" ref="AF144:AF147" si="413">$AF118</f>
        <v>0</v>
      </c>
      <c r="AG144" s="111">
        <f t="shared" ref="AG144:AG147" si="414">$AJ118</f>
        <v>0</v>
      </c>
      <c r="AH144" s="110"/>
      <c r="AI144" s="117"/>
      <c r="AJ144" s="117"/>
      <c r="AK144" s="117"/>
      <c r="AL144" s="117"/>
      <c r="AM144" s="117"/>
      <c r="AN144" s="117"/>
      <c r="AO144" s="117"/>
      <c r="AP144" s="117"/>
      <c r="AQ144" s="117"/>
      <c r="AR144" s="117"/>
      <c r="AS144" s="118"/>
    </row>
    <row r="145" spans="23:45">
      <c r="W145" s="55" t="s">
        <v>144</v>
      </c>
      <c r="Y145" s="123" t="str">
        <f t="shared" ref="Y145:Y147" si="415">G119</f>
        <v>Mianserin</v>
      </c>
      <c r="AA145" s="110"/>
      <c r="AB145" s="111">
        <f t="shared" ref="AB145:AB147" si="416">$P119</f>
        <v>-1.3322973054282558E-2</v>
      </c>
      <c r="AC145" s="111">
        <f t="shared" ref="AC145:AC147" si="417">$T119</f>
        <v>0</v>
      </c>
      <c r="AD145" s="111">
        <f t="shared" si="411"/>
        <v>0</v>
      </c>
      <c r="AE145" s="111">
        <f t="shared" si="412"/>
        <v>0</v>
      </c>
      <c r="AF145" s="111">
        <f t="shared" si="413"/>
        <v>0</v>
      </c>
      <c r="AG145" s="111">
        <f t="shared" si="414"/>
        <v>0</v>
      </c>
      <c r="AH145" s="110"/>
      <c r="AI145" s="117"/>
      <c r="AJ145" s="117"/>
      <c r="AK145" s="117"/>
      <c r="AL145" s="117"/>
      <c r="AM145" s="117"/>
      <c r="AN145" s="117"/>
      <c r="AO145" s="117"/>
      <c r="AP145" s="117"/>
      <c r="AQ145" s="117"/>
      <c r="AR145" s="117"/>
      <c r="AS145" s="118"/>
    </row>
    <row r="146" spans="23:45">
      <c r="Y146" s="123" t="str">
        <f t="shared" si="415"/>
        <v>water</v>
      </c>
      <c r="AA146" s="110"/>
      <c r="AB146" s="111">
        <f t="shared" si="416"/>
        <v>5.5480458553791863E-2</v>
      </c>
      <c r="AC146" s="111">
        <f t="shared" si="417"/>
        <v>0</v>
      </c>
      <c r="AD146" s="111">
        <f t="shared" si="411"/>
        <v>0</v>
      </c>
      <c r="AE146" s="111">
        <f t="shared" si="412"/>
        <v>0</v>
      </c>
      <c r="AF146" s="111">
        <f t="shared" si="413"/>
        <v>0</v>
      </c>
      <c r="AG146" s="111">
        <f t="shared" si="414"/>
        <v>0</v>
      </c>
      <c r="AH146" s="110"/>
      <c r="AI146" s="117"/>
      <c r="AJ146" s="117"/>
      <c r="AK146" s="117"/>
      <c r="AL146" s="117"/>
      <c r="AM146" s="117"/>
      <c r="AN146" s="117"/>
      <c r="AO146" s="117"/>
      <c r="AP146" s="117"/>
      <c r="AQ146" s="117"/>
      <c r="AR146" s="117"/>
      <c r="AS146" s="118"/>
    </row>
    <row r="147" spans="23:45">
      <c r="Y147" s="123" t="str">
        <f t="shared" si="415"/>
        <v>Mianserin</v>
      </c>
      <c r="AA147" s="110"/>
      <c r="AB147" s="111">
        <f t="shared" si="416"/>
        <v>-1.1053412698412715E-2</v>
      </c>
      <c r="AC147" s="111">
        <f t="shared" si="417"/>
        <v>0</v>
      </c>
      <c r="AD147" s="111">
        <f t="shared" si="411"/>
        <v>0</v>
      </c>
      <c r="AE147" s="111">
        <f t="shared" si="412"/>
        <v>0</v>
      </c>
      <c r="AF147" s="111">
        <f t="shared" si="413"/>
        <v>0</v>
      </c>
      <c r="AG147" s="111">
        <f t="shared" si="414"/>
        <v>0</v>
      </c>
      <c r="AH147" s="110"/>
      <c r="AI147" s="117"/>
      <c r="AJ147" s="117"/>
      <c r="AK147" s="117"/>
      <c r="AL147" s="117"/>
      <c r="AM147" s="117"/>
      <c r="AN147" s="117"/>
      <c r="AO147" s="117"/>
      <c r="AP147" s="117"/>
      <c r="AQ147" s="117"/>
      <c r="AR147" s="117"/>
      <c r="AS147" s="118"/>
    </row>
    <row r="148" spans="23:45">
      <c r="AA148" s="115"/>
      <c r="AB148" s="116"/>
      <c r="AC148" s="116"/>
      <c r="AD148" s="116"/>
      <c r="AE148" s="116"/>
      <c r="AF148" s="116"/>
      <c r="AG148" s="116"/>
      <c r="AH148" s="115"/>
      <c r="AI148" s="117"/>
      <c r="AJ148" s="117"/>
      <c r="AK148" s="117"/>
      <c r="AL148" s="117"/>
      <c r="AM148" s="117"/>
      <c r="AN148" s="117"/>
      <c r="AO148" s="117"/>
      <c r="AP148" s="117"/>
      <c r="AQ148" s="117"/>
      <c r="AR148" s="117"/>
      <c r="AS148" s="118"/>
    </row>
    <row r="149" spans="23:45">
      <c r="AA149" s="115"/>
      <c r="AB149" s="116"/>
      <c r="AC149" s="116"/>
      <c r="AD149" s="116"/>
      <c r="AE149" s="116"/>
      <c r="AF149" s="116"/>
      <c r="AG149" s="116"/>
      <c r="AH149" s="115"/>
      <c r="AI149" s="117"/>
      <c r="AJ149" s="117"/>
      <c r="AK149" s="117"/>
      <c r="AL149" s="117"/>
      <c r="AM149" s="117"/>
      <c r="AN149" s="117"/>
      <c r="AO149" s="117"/>
      <c r="AP149" s="117"/>
      <c r="AQ149" s="117"/>
      <c r="AR149" s="117"/>
      <c r="AS149" s="118"/>
    </row>
    <row r="150" spans="23:45">
      <c r="AA150" s="115"/>
      <c r="AB150" s="116"/>
      <c r="AC150" s="116"/>
      <c r="AD150" s="116"/>
      <c r="AE150" s="116"/>
      <c r="AF150" s="116"/>
      <c r="AG150" s="116"/>
      <c r="AH150" s="115"/>
      <c r="AI150" s="117"/>
      <c r="AJ150" s="117"/>
      <c r="AK150" s="117"/>
      <c r="AL150" s="117"/>
      <c r="AM150" s="117"/>
      <c r="AN150" s="117"/>
      <c r="AO150" s="117"/>
      <c r="AP150" s="117"/>
      <c r="AQ150" s="117"/>
      <c r="AR150" s="117"/>
      <c r="AS150" s="118"/>
    </row>
    <row r="151" spans="23:45">
      <c r="AA151" s="115"/>
      <c r="AB151" s="116"/>
      <c r="AC151" s="116"/>
      <c r="AD151" s="116"/>
      <c r="AE151" s="116"/>
      <c r="AF151" s="116"/>
      <c r="AG151" s="116"/>
      <c r="AH151" s="115"/>
      <c r="AI151" s="117"/>
      <c r="AJ151" s="117"/>
      <c r="AK151" s="117"/>
      <c r="AL151" s="117"/>
      <c r="AM151" s="117"/>
      <c r="AN151" s="117"/>
      <c r="AO151" s="117"/>
      <c r="AP151" s="117"/>
      <c r="AQ151" s="117"/>
      <c r="AR151" s="117"/>
      <c r="AS151" s="118"/>
    </row>
    <row r="152" spans="23:45">
      <c r="AA152" s="115"/>
      <c r="AB152" s="116"/>
      <c r="AC152" s="116"/>
      <c r="AD152" s="116"/>
      <c r="AE152" s="116"/>
      <c r="AF152" s="116"/>
      <c r="AG152" s="116"/>
      <c r="AH152" s="115"/>
      <c r="AI152" s="117"/>
      <c r="AJ152" s="117"/>
      <c r="AK152" s="117"/>
      <c r="AL152" s="117"/>
      <c r="AM152" s="117"/>
      <c r="AN152" s="117"/>
      <c r="AO152" s="117"/>
      <c r="AP152" s="117"/>
      <c r="AQ152" s="117"/>
      <c r="AR152" s="117"/>
      <c r="AS152" s="118"/>
    </row>
    <row r="153" spans="23:45">
      <c r="AA153" s="115"/>
      <c r="AB153" s="116"/>
      <c r="AC153" s="116"/>
      <c r="AD153" s="116"/>
      <c r="AE153" s="116"/>
      <c r="AF153" s="116"/>
      <c r="AG153" s="116"/>
      <c r="AH153" s="115"/>
      <c r="AI153" s="117"/>
      <c r="AJ153" s="117"/>
      <c r="AK153" s="117"/>
      <c r="AL153" s="117"/>
      <c r="AM153" s="117"/>
      <c r="AN153" s="117"/>
      <c r="AO153" s="117"/>
      <c r="AP153" s="117"/>
      <c r="AQ153" s="117"/>
      <c r="AR153" s="117"/>
      <c r="AS153" s="118"/>
    </row>
    <row r="154" spans="23:45">
      <c r="AA154" s="115"/>
      <c r="AB154" s="116"/>
      <c r="AC154" s="116"/>
      <c r="AD154" s="116"/>
      <c r="AE154" s="116"/>
      <c r="AF154" s="116"/>
      <c r="AG154" s="116"/>
      <c r="AH154" s="115"/>
      <c r="AI154" s="117"/>
      <c r="AJ154" s="117"/>
      <c r="AK154" s="117"/>
      <c r="AL154" s="117"/>
      <c r="AM154" s="117"/>
      <c r="AN154" s="117"/>
      <c r="AO154" s="117"/>
      <c r="AP154" s="117"/>
      <c r="AQ154" s="117"/>
      <c r="AR154" s="117"/>
      <c r="AS154" s="118"/>
    </row>
  </sheetData>
  <dataConsolidate/>
  <mergeCells count="4">
    <mergeCell ref="E101:E112"/>
    <mergeCell ref="E113:E116"/>
    <mergeCell ref="E118:E125"/>
    <mergeCell ref="E127:E143"/>
  </mergeCells>
  <phoneticPr fontId="34" type="noConversion"/>
  <pageMargins left="0.75" right="0.75" top="1" bottom="1" header="0.5" footer="0.5"/>
  <headerFooter alignWithMargins="0"/>
  <drawing r:id="rId1"/>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37"/>
  <sheetViews>
    <sheetView topLeftCell="B37" workbookViewId="0">
      <selection activeCell="K96" sqref="K96"/>
    </sheetView>
  </sheetViews>
  <sheetFormatPr baseColWidth="10" defaultColWidth="8.83203125" defaultRowHeight="12"/>
  <cols>
    <col min="11" max="37" width="4.6640625" customWidth="1"/>
  </cols>
  <sheetData>
    <row r="1" spans="1:36" s="138" customFormat="1" ht="56.25" customHeight="1"/>
    <row r="2" spans="1:36" ht="55.5" customHeight="1" thickBot="1">
      <c r="A2" s="19" t="str">
        <f>DATA!A1</f>
        <v>day 0</v>
      </c>
      <c r="B2" s="33">
        <f>DATA!B1</f>
        <v>41536</v>
      </c>
      <c r="C2">
        <f>DATA!C1</f>
        <v>0</v>
      </c>
      <c r="D2" t="str">
        <f>DATA!D1</f>
        <v>This sheet takes compound specific OP50 lysis into account</v>
      </c>
      <c r="E2">
        <f>DATA!E1</f>
        <v>0</v>
      </c>
      <c r="F2" s="14">
        <f>DATA!F1</f>
        <v>0</v>
      </c>
      <c r="G2">
        <f>DATA!G1</f>
        <v>0</v>
      </c>
      <c r="H2" s="15">
        <f>DATA!H1</f>
        <v>0</v>
      </c>
      <c r="I2">
        <f>DATA!I1</f>
        <v>0</v>
      </c>
      <c r="J2">
        <f>DATA!J1</f>
        <v>0</v>
      </c>
      <c r="K2">
        <f>DATA!K1</f>
        <v>0</v>
      </c>
      <c r="L2" s="84" t="str">
        <f>DATA!L1</f>
        <v>OD600 measured</v>
      </c>
      <c r="M2" s="84" t="str">
        <f>DATA!M1</f>
        <v>OD600 measured</v>
      </c>
      <c r="N2" s="73" t="str">
        <f>DATA!N1</f>
        <v>dOD600/X0</v>
      </c>
      <c r="O2" s="84" t="str">
        <f>DATA!O1</f>
        <v>OD600 measured</v>
      </c>
      <c r="P2" s="73" t="str">
        <f>DATA!P1</f>
        <v>dOD600/X0</v>
      </c>
      <c r="Q2" s="84" t="str">
        <f>DATA!Q1</f>
        <v>OD600 measured</v>
      </c>
      <c r="R2" s="73" t="str">
        <f>DATA!R1</f>
        <v>dOD600/X0</v>
      </c>
      <c r="S2" s="84" t="str">
        <f>DATA!S1</f>
        <v>OD600 measured</v>
      </c>
      <c r="T2" s="73" t="str">
        <f>DATA!T1</f>
        <v>dOD600/X0</v>
      </c>
      <c r="U2" s="84" t="str">
        <f>DATA!U1</f>
        <v>OD600 measured</v>
      </c>
      <c r="V2" s="73" t="str">
        <f>DATA!V1</f>
        <v>dOD600/X0</v>
      </c>
      <c r="W2" s="84" t="str">
        <f>DATA!W1</f>
        <v>OD600 measured</v>
      </c>
      <c r="X2" s="73" t="str">
        <f>DATA!X1</f>
        <v>dOD600/X0</v>
      </c>
      <c r="Y2" s="84" t="str">
        <f>DATA!Y1</f>
        <v>OD600 measured</v>
      </c>
      <c r="Z2" s="73" t="str">
        <f>DATA!Z1</f>
        <v>dOD600/X0</v>
      </c>
      <c r="AA2" s="84" t="str">
        <f>DATA!AA1</f>
        <v>OD600 measured</v>
      </c>
      <c r="AB2" s="73" t="str">
        <f>DATA!AB1</f>
        <v>dOD600/X0</v>
      </c>
      <c r="AC2" s="84" t="str">
        <f>DATA!AC1</f>
        <v>OD600 measured</v>
      </c>
      <c r="AD2" s="73" t="str">
        <f>DATA!AD1</f>
        <v>dOD600/X0</v>
      </c>
      <c r="AE2" s="84" t="str">
        <f>DATA!AE1</f>
        <v>OD600 measured</v>
      </c>
      <c r="AF2" s="73" t="str">
        <f>DATA!AF1</f>
        <v>dOD600/X0</v>
      </c>
      <c r="AG2" s="84" t="str">
        <f>DATA!AG1</f>
        <v>OD600 measured</v>
      </c>
      <c r="AH2" s="73" t="str">
        <f>DATA!AH1</f>
        <v>dOD600/X0</v>
      </c>
      <c r="AI2" s="84" t="str">
        <f>DATA!AI1</f>
        <v>OD600 measured</v>
      </c>
      <c r="AJ2" s="73"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41537</v>
      </c>
      <c r="M3" s="23">
        <f>DATA!M2</f>
        <v>41540</v>
      </c>
      <c r="N3" s="79">
        <f>DATA!N2</f>
        <v>0</v>
      </c>
      <c r="O3" s="23">
        <f>DATA!O2</f>
        <v>0</v>
      </c>
      <c r="P3" s="79">
        <f>DATA!P2</f>
        <v>0</v>
      </c>
      <c r="Q3" s="23">
        <f>DATA!Q2</f>
        <v>0</v>
      </c>
      <c r="R3" s="79">
        <f>DATA!R2</f>
        <v>0</v>
      </c>
      <c r="S3" s="23">
        <f>DATA!S2</f>
        <v>0</v>
      </c>
      <c r="T3" s="79">
        <f>DATA!T2</f>
        <v>0</v>
      </c>
      <c r="U3" s="23">
        <f>DATA!U2</f>
        <v>0</v>
      </c>
      <c r="V3" s="79">
        <f>DATA!V2</f>
        <v>0</v>
      </c>
      <c r="W3" s="23">
        <f>DATA!W2</f>
        <v>0</v>
      </c>
      <c r="X3" s="79">
        <f>DATA!X2</f>
        <v>0</v>
      </c>
      <c r="Y3" s="23">
        <f>DATA!Y2</f>
        <v>0</v>
      </c>
      <c r="Z3" s="79">
        <f>DATA!Z2</f>
        <v>0</v>
      </c>
      <c r="AA3" s="23">
        <f>DATA!AA2</f>
        <v>0</v>
      </c>
      <c r="AB3" s="79">
        <f>DATA!AB2</f>
        <v>0</v>
      </c>
      <c r="AC3" s="23">
        <f>DATA!AC2</f>
        <v>0</v>
      </c>
      <c r="AD3" s="79">
        <f>DATA!AD2</f>
        <v>0</v>
      </c>
      <c r="AE3" s="23">
        <f>DATA!AE2</f>
        <v>0</v>
      </c>
      <c r="AF3" s="79">
        <f>DATA!AF2</f>
        <v>0</v>
      </c>
      <c r="AG3" s="23">
        <f>DATA!AG2</f>
        <v>0</v>
      </c>
      <c r="AH3" s="79">
        <f>DATA!AH2</f>
        <v>0</v>
      </c>
      <c r="AI3" s="23">
        <f>DATA!AI2</f>
        <v>0</v>
      </c>
      <c r="AJ3" s="79">
        <f>DATA!AJ2</f>
        <v>0</v>
      </c>
    </row>
    <row r="4" spans="1:36" ht="21" thickBot="1">
      <c r="A4" s="56" t="str">
        <f>DATA!A3</f>
        <v>plate</v>
      </c>
      <c r="B4" s="57" t="str">
        <f>DATA!B3</f>
        <v>col</v>
      </c>
      <c r="C4" s="57" t="str">
        <f>DATA!C3</f>
        <v>row</v>
      </c>
      <c r="D4" s="58" t="str">
        <f>DATA!D3</f>
        <v>date</v>
      </c>
      <c r="E4" s="56" t="str">
        <f>DATA!E3</f>
        <v>set</v>
      </c>
      <c r="F4" s="59" t="str">
        <f>DATA!F3</f>
        <v>strain</v>
      </c>
      <c r="G4" s="59" t="str">
        <f>DATA!G3</f>
        <v>Drug</v>
      </c>
      <c r="H4" s="59" t="str">
        <f>DATA!H3</f>
        <v>conc</v>
      </c>
      <c r="I4" s="59" t="str">
        <f>DATA!I3</f>
        <v>add</v>
      </c>
      <c r="J4" s="61" t="str">
        <f>DATA!J3</f>
        <v>well</v>
      </c>
      <c r="K4" s="60" t="str">
        <f>DATA!K3</f>
        <v>X0</v>
      </c>
      <c r="L4" s="11">
        <f>DATA!L3</f>
        <v>1</v>
      </c>
      <c r="M4" s="11">
        <f>DATA!M3</f>
        <v>4</v>
      </c>
      <c r="N4" s="80">
        <f>DATA!N3</f>
        <v>4</v>
      </c>
      <c r="O4" s="11">
        <f>DATA!O3</f>
        <v>-41536</v>
      </c>
      <c r="P4" s="80">
        <f>DATA!P3</f>
        <v>-41536</v>
      </c>
      <c r="Q4" s="11">
        <f>DATA!Q3</f>
        <v>-41536</v>
      </c>
      <c r="R4" s="80">
        <f>DATA!R3</f>
        <v>-41536</v>
      </c>
      <c r="S4" s="11">
        <f>DATA!S3</f>
        <v>-41536</v>
      </c>
      <c r="T4" s="80">
        <f>DATA!T3</f>
        <v>-41536</v>
      </c>
      <c r="U4" s="11">
        <f>DATA!U3</f>
        <v>-41536</v>
      </c>
      <c r="V4" s="80">
        <f>DATA!V3</f>
        <v>-41536</v>
      </c>
      <c r="W4" s="11">
        <f>DATA!W3</f>
        <v>-41536</v>
      </c>
      <c r="X4" s="80">
        <f>DATA!X3</f>
        <v>-41536</v>
      </c>
      <c r="Y4" s="11">
        <f>DATA!Y3</f>
        <v>-41536</v>
      </c>
      <c r="Z4" s="80">
        <f>DATA!Z3</f>
        <v>-41536</v>
      </c>
      <c r="AA4" s="11">
        <f>DATA!AA3</f>
        <v>-41536</v>
      </c>
      <c r="AB4" s="80">
        <f>DATA!AB3</f>
        <v>-41536</v>
      </c>
      <c r="AC4" s="11">
        <f>DATA!AC3</f>
        <v>-41536</v>
      </c>
      <c r="AD4" s="80">
        <f>DATA!AD3</f>
        <v>-41536</v>
      </c>
      <c r="AE4" s="11">
        <f>DATA!AE3</f>
        <v>-41536</v>
      </c>
      <c r="AF4" s="80">
        <f>DATA!AF3</f>
        <v>-41536</v>
      </c>
      <c r="AG4" s="11">
        <f>DATA!AG3</f>
        <v>-41536</v>
      </c>
      <c r="AH4" s="80">
        <f>DATA!AH3</f>
        <v>-41536</v>
      </c>
      <c r="AI4" s="11">
        <f>DATA!AI3</f>
        <v>-41536</v>
      </c>
      <c r="AJ4" s="80">
        <f>DATA!AJ3</f>
        <v>-41536</v>
      </c>
    </row>
    <row r="5" spans="1:36">
      <c r="A5" s="3">
        <f>DATA!A4</f>
        <v>1</v>
      </c>
      <c r="B5" s="6">
        <f>DATA!B4</f>
        <v>1</v>
      </c>
      <c r="C5" s="5" t="str">
        <f>DATA!C4</f>
        <v>A</v>
      </c>
      <c r="D5" s="18">
        <f>DATA!D4</f>
        <v>92313</v>
      </c>
      <c r="E5" s="5">
        <f>DATA!E4</f>
        <v>15</v>
      </c>
      <c r="F5" s="26" t="str">
        <f>DATA!F4</f>
        <v>N2</v>
      </c>
      <c r="G5" s="16" t="str">
        <f>DATA!G4</f>
        <v>water</v>
      </c>
      <c r="H5" s="29">
        <f>DATA!H4</f>
        <v>0</v>
      </c>
      <c r="I5" s="62">
        <f>DATA!I4</f>
        <v>41537</v>
      </c>
      <c r="J5" s="34" t="str">
        <f>DATA!J4</f>
        <v>A1</v>
      </c>
      <c r="K5" s="70">
        <f>DATA!K4</f>
        <v>5</v>
      </c>
      <c r="L5" s="46">
        <f>DATA!L4</f>
        <v>0.9002</v>
      </c>
      <c r="M5" s="47">
        <f>DATA!M4</f>
        <v>0.84119999999999995</v>
      </c>
      <c r="N5" s="103">
        <f>DATA!N4</f>
        <v>6.2466666666666816E-3</v>
      </c>
      <c r="O5" s="47">
        <f>DATA!O4</f>
        <v>0</v>
      </c>
      <c r="P5" s="103">
        <f>DATA!P4</f>
        <v>-1.6906666666666646E-2</v>
      </c>
      <c r="Q5" s="48">
        <f>DATA!Q4</f>
        <v>0</v>
      </c>
      <c r="R5" s="103">
        <f>DATA!R4</f>
        <v>0</v>
      </c>
      <c r="S5" s="47">
        <f>DATA!S4</f>
        <v>0</v>
      </c>
      <c r="T5" s="103">
        <f>DATA!T4</f>
        <v>0</v>
      </c>
      <c r="U5" s="47">
        <f>DATA!U4</f>
        <v>0</v>
      </c>
      <c r="V5" s="103">
        <f>DATA!V4</f>
        <v>0</v>
      </c>
      <c r="W5" s="46">
        <f>DATA!W4</f>
        <v>0</v>
      </c>
      <c r="X5" s="103">
        <f>DATA!X4</f>
        <v>0</v>
      </c>
      <c r="Y5" s="47">
        <f>DATA!Y4</f>
        <v>0</v>
      </c>
      <c r="Z5" s="103">
        <f>DATA!Z4</f>
        <v>0</v>
      </c>
      <c r="AA5" s="47">
        <f>DATA!AA4</f>
        <v>0</v>
      </c>
      <c r="AB5" s="103">
        <f>DATA!AB4</f>
        <v>0</v>
      </c>
      <c r="AC5" s="47">
        <f>DATA!AC4</f>
        <v>0</v>
      </c>
      <c r="AD5" s="103">
        <f>DATA!AD4</f>
        <v>0</v>
      </c>
      <c r="AE5" s="47">
        <f>DATA!AE4</f>
        <v>0</v>
      </c>
      <c r="AF5" s="103">
        <f>DATA!AF4</f>
        <v>0</v>
      </c>
      <c r="AG5" s="47">
        <f>DATA!AG4</f>
        <v>0</v>
      </c>
      <c r="AH5" s="103">
        <f>DATA!AH4</f>
        <v>0</v>
      </c>
      <c r="AI5" s="46">
        <f>DATA!AI4</f>
        <v>0</v>
      </c>
      <c r="AJ5" s="103">
        <f>DATA!AJ4</f>
        <v>0</v>
      </c>
    </row>
    <row r="6" spans="1:36">
      <c r="A6" s="3">
        <f>DATA!A5</f>
        <v>1</v>
      </c>
      <c r="B6" s="7">
        <f>DATA!B5</f>
        <v>1</v>
      </c>
      <c r="C6" s="16" t="str">
        <f>DATA!C5</f>
        <v>B</v>
      </c>
      <c r="D6" s="25">
        <f>DATA!D5</f>
        <v>92313</v>
      </c>
      <c r="E6" s="16">
        <f>DATA!E5</f>
        <v>15</v>
      </c>
      <c r="F6" s="27" t="str">
        <f>DATA!F5</f>
        <v>N2</v>
      </c>
      <c r="G6" s="16" t="str">
        <f>DATA!G5</f>
        <v>water</v>
      </c>
      <c r="H6" s="30">
        <f>DATA!H5</f>
        <v>0</v>
      </c>
      <c r="I6" s="17">
        <f>DATA!I5</f>
        <v>41537</v>
      </c>
      <c r="J6" s="35" t="str">
        <f>DATA!J5</f>
        <v>B1</v>
      </c>
      <c r="K6" s="70">
        <f>DATA!K5</f>
        <v>12</v>
      </c>
      <c r="L6" s="46">
        <f>DATA!L5</f>
        <v>0.88900000000000001</v>
      </c>
      <c r="M6" s="47">
        <f>DATA!M5</f>
        <v>0.79830000000000001</v>
      </c>
      <c r="N6" s="103">
        <f>DATA!N5</f>
        <v>5.2444444444444465E-3</v>
      </c>
      <c r="O6" s="47">
        <f>DATA!O5</f>
        <v>0</v>
      </c>
      <c r="P6" s="103">
        <f>DATA!P5</f>
        <v>-1.0619444444444431E-2</v>
      </c>
      <c r="Q6" s="48">
        <f>DATA!Q5</f>
        <v>0</v>
      </c>
      <c r="R6" s="103">
        <f>DATA!R5</f>
        <v>0</v>
      </c>
      <c r="S6" s="49">
        <f>DATA!S5</f>
        <v>0</v>
      </c>
      <c r="T6" s="103">
        <f>DATA!T5</f>
        <v>0</v>
      </c>
      <c r="U6" s="49">
        <f>DATA!U5</f>
        <v>0</v>
      </c>
      <c r="V6" s="103">
        <f>DATA!V5</f>
        <v>0</v>
      </c>
      <c r="W6" s="49">
        <f>DATA!W5</f>
        <v>0</v>
      </c>
      <c r="X6" s="103">
        <f>DATA!X5</f>
        <v>0</v>
      </c>
      <c r="Y6" s="49">
        <f>DATA!Y5</f>
        <v>0</v>
      </c>
      <c r="Z6" s="103">
        <f>DATA!Z5</f>
        <v>0</v>
      </c>
      <c r="AA6" s="49">
        <f>DATA!AA5</f>
        <v>0</v>
      </c>
      <c r="AB6" s="103">
        <f>DATA!AB5</f>
        <v>0</v>
      </c>
      <c r="AC6" s="49">
        <f>DATA!AC5</f>
        <v>0</v>
      </c>
      <c r="AD6" s="103">
        <f>DATA!AD5</f>
        <v>0</v>
      </c>
      <c r="AE6" s="49">
        <f>DATA!AE5</f>
        <v>0</v>
      </c>
      <c r="AF6" s="103">
        <f>DATA!AF5</f>
        <v>0</v>
      </c>
      <c r="AG6" s="49">
        <f>DATA!AG5</f>
        <v>0</v>
      </c>
      <c r="AH6" s="103">
        <f>DATA!AH5</f>
        <v>0</v>
      </c>
      <c r="AI6" s="49">
        <f>DATA!AI5</f>
        <v>0</v>
      </c>
      <c r="AJ6" s="103">
        <f>DATA!AJ5</f>
        <v>0</v>
      </c>
    </row>
    <row r="7" spans="1:36">
      <c r="A7" s="3">
        <f>DATA!A6</f>
        <v>1</v>
      </c>
      <c r="B7" s="7">
        <f>DATA!B6</f>
        <v>1</v>
      </c>
      <c r="C7" s="16" t="str">
        <f>DATA!C6</f>
        <v>C</v>
      </c>
      <c r="D7" s="25">
        <f>DATA!D6</f>
        <v>92313</v>
      </c>
      <c r="E7" s="16">
        <f>DATA!E6</f>
        <v>15</v>
      </c>
      <c r="F7" s="27" t="str">
        <f>DATA!F6</f>
        <v>N2</v>
      </c>
      <c r="G7" s="16" t="str">
        <f>DATA!G6</f>
        <v>water</v>
      </c>
      <c r="H7" s="30">
        <f>DATA!H6</f>
        <v>0</v>
      </c>
      <c r="I7" s="17">
        <f>DATA!I6</f>
        <v>41537</v>
      </c>
      <c r="J7" s="36" t="str">
        <f>DATA!J6</f>
        <v>C1</v>
      </c>
      <c r="K7" s="70">
        <f>DATA!K6</f>
        <v>5</v>
      </c>
      <c r="L7" s="46">
        <f>DATA!L6</f>
        <v>0.91100000000000003</v>
      </c>
      <c r="M7" s="47">
        <f>DATA!M6</f>
        <v>0.85229999999999995</v>
      </c>
      <c r="N7" s="103">
        <f>DATA!N6</f>
        <v>6.1866666666666884E-3</v>
      </c>
      <c r="O7" s="47">
        <f>DATA!O6</f>
        <v>0</v>
      </c>
      <c r="P7" s="103">
        <f>DATA!P6</f>
        <v>-1.4686666666666648E-2</v>
      </c>
      <c r="Q7" s="48">
        <f>DATA!Q6</f>
        <v>0</v>
      </c>
      <c r="R7" s="103">
        <f>DATA!R6</f>
        <v>0</v>
      </c>
      <c r="S7" s="49">
        <f>DATA!S6</f>
        <v>0</v>
      </c>
      <c r="T7" s="103">
        <f>DATA!T6</f>
        <v>0</v>
      </c>
      <c r="U7" s="49">
        <f>DATA!U6</f>
        <v>0</v>
      </c>
      <c r="V7" s="103">
        <f>DATA!V6</f>
        <v>0</v>
      </c>
      <c r="W7" s="49">
        <f>DATA!W6</f>
        <v>0</v>
      </c>
      <c r="X7" s="103">
        <f>DATA!X6</f>
        <v>0</v>
      </c>
      <c r="Y7" s="49">
        <f>DATA!Y6</f>
        <v>0</v>
      </c>
      <c r="Z7" s="103">
        <f>DATA!Z6</f>
        <v>0</v>
      </c>
      <c r="AA7" s="49">
        <f>DATA!AA6</f>
        <v>0</v>
      </c>
      <c r="AB7" s="103">
        <f>DATA!AB6</f>
        <v>0</v>
      </c>
      <c r="AC7" s="49">
        <f>DATA!AC6</f>
        <v>0</v>
      </c>
      <c r="AD7" s="103">
        <f>DATA!AD6</f>
        <v>0</v>
      </c>
      <c r="AE7" s="49">
        <f>DATA!AE6</f>
        <v>0</v>
      </c>
      <c r="AF7" s="103">
        <f>DATA!AF6</f>
        <v>0</v>
      </c>
      <c r="AG7" s="49">
        <f>DATA!AG6</f>
        <v>0</v>
      </c>
      <c r="AH7" s="103">
        <f>DATA!AH6</f>
        <v>0</v>
      </c>
      <c r="AI7" s="49">
        <f>DATA!AI6</f>
        <v>0</v>
      </c>
      <c r="AJ7" s="103">
        <f>DATA!AJ6</f>
        <v>0</v>
      </c>
    </row>
    <row r="8" spans="1:36">
      <c r="A8" s="3">
        <f>DATA!A7</f>
        <v>1</v>
      </c>
      <c r="B8" s="7">
        <f>DATA!B7</f>
        <v>1</v>
      </c>
      <c r="C8" s="16" t="str">
        <f>DATA!C7</f>
        <v>D</v>
      </c>
      <c r="D8" s="25">
        <f>DATA!D7</f>
        <v>92313</v>
      </c>
      <c r="E8" s="16">
        <f>DATA!E7</f>
        <v>15</v>
      </c>
      <c r="F8" s="27" t="str">
        <f>DATA!F7</f>
        <v>N2</v>
      </c>
      <c r="G8" s="16" t="str">
        <f>DATA!G7</f>
        <v>water</v>
      </c>
      <c r="H8" s="30">
        <f>DATA!H7</f>
        <v>0</v>
      </c>
      <c r="I8" s="17">
        <f>DATA!I7</f>
        <v>41537</v>
      </c>
      <c r="J8" s="37" t="str">
        <f>DATA!J7</f>
        <v>D1</v>
      </c>
      <c r="K8" s="70">
        <f>DATA!K7</f>
        <v>6</v>
      </c>
      <c r="L8" s="46">
        <f>DATA!L7</f>
        <v>0.94369999999999998</v>
      </c>
      <c r="M8" s="47">
        <f>DATA!M7</f>
        <v>0.87960000000000005</v>
      </c>
      <c r="N8" s="103">
        <f>DATA!N7</f>
        <v>6.0555555555555475E-3</v>
      </c>
      <c r="O8" s="47">
        <f>DATA!O7</f>
        <v>0</v>
      </c>
      <c r="P8" s="103">
        <f>DATA!P7</f>
        <v>-7.6888888888888562E-3</v>
      </c>
      <c r="Q8" s="48">
        <f>DATA!Q7</f>
        <v>0</v>
      </c>
      <c r="R8" s="103">
        <f>DATA!R7</f>
        <v>0</v>
      </c>
      <c r="S8" s="49">
        <f>DATA!S7</f>
        <v>0</v>
      </c>
      <c r="T8" s="103">
        <f>DATA!T7</f>
        <v>0</v>
      </c>
      <c r="U8" s="49">
        <f>DATA!U7</f>
        <v>0</v>
      </c>
      <c r="V8" s="103">
        <f>DATA!V7</f>
        <v>0</v>
      </c>
      <c r="W8" s="49">
        <f>DATA!W7</f>
        <v>0</v>
      </c>
      <c r="X8" s="103">
        <f>DATA!X7</f>
        <v>0</v>
      </c>
      <c r="Y8" s="49">
        <f>DATA!Y7</f>
        <v>0</v>
      </c>
      <c r="Z8" s="103">
        <f>DATA!Z7</f>
        <v>0</v>
      </c>
      <c r="AA8" s="49">
        <f>DATA!AA7</f>
        <v>0</v>
      </c>
      <c r="AB8" s="103">
        <f>DATA!AB7</f>
        <v>0</v>
      </c>
      <c r="AC8" s="49">
        <f>DATA!AC7</f>
        <v>0</v>
      </c>
      <c r="AD8" s="103">
        <f>DATA!AD7</f>
        <v>0</v>
      </c>
      <c r="AE8" s="49">
        <f>DATA!AE7</f>
        <v>0</v>
      </c>
      <c r="AF8" s="103">
        <f>DATA!AF7</f>
        <v>0</v>
      </c>
      <c r="AG8" s="49">
        <f>DATA!AG7</f>
        <v>0</v>
      </c>
      <c r="AH8" s="103">
        <f>DATA!AH7</f>
        <v>0</v>
      </c>
      <c r="AI8" s="49">
        <f>DATA!AI7</f>
        <v>0</v>
      </c>
      <c r="AJ8" s="103">
        <f>DATA!AJ7</f>
        <v>0</v>
      </c>
    </row>
    <row r="9" spans="1:36">
      <c r="A9" s="3">
        <f>DATA!A8</f>
        <v>1</v>
      </c>
      <c r="B9" s="7">
        <f>DATA!B8</f>
        <v>1</v>
      </c>
      <c r="C9" s="16" t="str">
        <f>DATA!C8</f>
        <v>E</v>
      </c>
      <c r="D9" s="25">
        <f>DATA!D8</f>
        <v>92313</v>
      </c>
      <c r="E9" s="16">
        <f>DATA!E8</f>
        <v>15</v>
      </c>
      <c r="F9" s="27" t="str">
        <f>DATA!F8</f>
        <v>N2</v>
      </c>
      <c r="G9" s="16" t="str">
        <f>DATA!G8</f>
        <v>water</v>
      </c>
      <c r="H9" s="30">
        <f>DATA!H8</f>
        <v>0</v>
      </c>
      <c r="I9" s="17">
        <f>DATA!I8</f>
        <v>41537</v>
      </c>
      <c r="J9" s="36" t="str">
        <f>DATA!J8</f>
        <v>E1</v>
      </c>
      <c r="K9" s="70">
        <f>DATA!K8</f>
        <v>6</v>
      </c>
      <c r="L9" s="46">
        <f>DATA!L8</f>
        <v>0.93700000000000006</v>
      </c>
      <c r="M9" s="47">
        <f>DATA!M8</f>
        <v>0.87609999999999999</v>
      </c>
      <c r="N9" s="103">
        <f>DATA!N8</f>
        <v>5.5222222222222365E-3</v>
      </c>
      <c r="O9" s="47">
        <f>DATA!O8</f>
        <v>0</v>
      </c>
      <c r="P9" s="103">
        <f>DATA!P8</f>
        <v>-8.2722222222221999E-3</v>
      </c>
      <c r="Q9" s="48">
        <f>DATA!Q8</f>
        <v>0</v>
      </c>
      <c r="R9" s="103">
        <f>DATA!R8</f>
        <v>0</v>
      </c>
      <c r="S9" s="49">
        <f>DATA!S8</f>
        <v>0</v>
      </c>
      <c r="T9" s="103">
        <f>DATA!T8</f>
        <v>0</v>
      </c>
      <c r="U9" s="49">
        <f>DATA!U8</f>
        <v>0</v>
      </c>
      <c r="V9" s="103">
        <f>DATA!V8</f>
        <v>0</v>
      </c>
      <c r="W9" s="49">
        <f>DATA!W8</f>
        <v>0</v>
      </c>
      <c r="X9" s="103">
        <f>DATA!X8</f>
        <v>0</v>
      </c>
      <c r="Y9" s="49">
        <f>DATA!Y8</f>
        <v>0</v>
      </c>
      <c r="Z9" s="103">
        <f>DATA!Z8</f>
        <v>0</v>
      </c>
      <c r="AA9" s="49">
        <f>DATA!AA8</f>
        <v>0</v>
      </c>
      <c r="AB9" s="103">
        <f>DATA!AB8</f>
        <v>0</v>
      </c>
      <c r="AC9" s="49">
        <f>DATA!AC8</f>
        <v>0</v>
      </c>
      <c r="AD9" s="103">
        <f>DATA!AD8</f>
        <v>0</v>
      </c>
      <c r="AE9" s="49">
        <f>DATA!AE8</f>
        <v>0</v>
      </c>
      <c r="AF9" s="103">
        <f>DATA!AF8</f>
        <v>0</v>
      </c>
      <c r="AG9" s="49">
        <f>DATA!AG8</f>
        <v>0</v>
      </c>
      <c r="AH9" s="103">
        <f>DATA!AH8</f>
        <v>0</v>
      </c>
      <c r="AI9" s="49">
        <f>DATA!AI8</f>
        <v>0</v>
      </c>
      <c r="AJ9" s="103">
        <f>DATA!AJ8</f>
        <v>0</v>
      </c>
    </row>
    <row r="10" spans="1:36">
      <c r="A10" s="3">
        <f>DATA!A9</f>
        <v>1</v>
      </c>
      <c r="B10" s="7">
        <f>DATA!B9</f>
        <v>1</v>
      </c>
      <c r="C10" s="16" t="str">
        <f>DATA!C9</f>
        <v>F</v>
      </c>
      <c r="D10" s="25">
        <f>DATA!D9</f>
        <v>92313</v>
      </c>
      <c r="E10" s="16">
        <f>DATA!E9</f>
        <v>15</v>
      </c>
      <c r="F10" s="27" t="str">
        <f>DATA!F9</f>
        <v>N2</v>
      </c>
      <c r="G10" s="16" t="str">
        <f>DATA!G9</f>
        <v>water</v>
      </c>
      <c r="H10" s="30">
        <f>DATA!H9</f>
        <v>0</v>
      </c>
      <c r="I10" s="17">
        <f>DATA!I9</f>
        <v>41537</v>
      </c>
      <c r="J10" s="36" t="str">
        <f>DATA!J9</f>
        <v>F1</v>
      </c>
      <c r="K10" s="70">
        <f>DATA!K9</f>
        <v>8</v>
      </c>
      <c r="L10" s="46">
        <f>DATA!L9</f>
        <v>0.93430000000000002</v>
      </c>
      <c r="M10" s="47">
        <f>DATA!M9</f>
        <v>0.86080000000000001</v>
      </c>
      <c r="N10" s="103">
        <f>DATA!N9</f>
        <v>5.7166666666666702E-3</v>
      </c>
      <c r="O10" s="47">
        <f>DATA!O9</f>
        <v>0</v>
      </c>
      <c r="P10" s="103">
        <f>DATA!P9</f>
        <v>-8.116666666666647E-3</v>
      </c>
      <c r="Q10" s="48">
        <f>DATA!Q9</f>
        <v>0</v>
      </c>
      <c r="R10" s="103">
        <f>DATA!R9</f>
        <v>0</v>
      </c>
      <c r="S10" s="49">
        <f>DATA!S9</f>
        <v>0</v>
      </c>
      <c r="T10" s="103">
        <f>DATA!T9</f>
        <v>0</v>
      </c>
      <c r="U10" s="49">
        <f>DATA!U9</f>
        <v>0</v>
      </c>
      <c r="V10" s="103">
        <f>DATA!V9</f>
        <v>0</v>
      </c>
      <c r="W10" s="49">
        <f>DATA!W9</f>
        <v>0</v>
      </c>
      <c r="X10" s="103">
        <f>DATA!X9</f>
        <v>0</v>
      </c>
      <c r="Y10" s="49">
        <f>DATA!Y9</f>
        <v>0</v>
      </c>
      <c r="Z10" s="103">
        <f>DATA!Z9</f>
        <v>0</v>
      </c>
      <c r="AA10" s="49">
        <f>DATA!AA9</f>
        <v>0</v>
      </c>
      <c r="AB10" s="103">
        <f>DATA!AB9</f>
        <v>0</v>
      </c>
      <c r="AC10" s="49">
        <f>DATA!AC9</f>
        <v>0</v>
      </c>
      <c r="AD10" s="103">
        <f>DATA!AD9</f>
        <v>0</v>
      </c>
      <c r="AE10" s="49">
        <f>DATA!AE9</f>
        <v>0</v>
      </c>
      <c r="AF10" s="103">
        <f>DATA!AF9</f>
        <v>0</v>
      </c>
      <c r="AG10" s="49">
        <f>DATA!AG9</f>
        <v>0</v>
      </c>
      <c r="AH10" s="103">
        <f>DATA!AH9</f>
        <v>0</v>
      </c>
      <c r="AI10" s="49">
        <f>DATA!AI9</f>
        <v>0</v>
      </c>
      <c r="AJ10" s="103">
        <f>DATA!AJ9</f>
        <v>0</v>
      </c>
    </row>
    <row r="11" spans="1:36" ht="13" thickBot="1">
      <c r="A11" s="3">
        <f>DATA!A10</f>
        <v>1</v>
      </c>
      <c r="B11" s="7">
        <f>DATA!B10</f>
        <v>1</v>
      </c>
      <c r="C11" s="16" t="str">
        <f>DATA!C10</f>
        <v>G</v>
      </c>
      <c r="D11" s="25">
        <f>DATA!D10</f>
        <v>92313</v>
      </c>
      <c r="E11" s="16">
        <f>DATA!E10</f>
        <v>15</v>
      </c>
      <c r="F11" s="27" t="str">
        <f>DATA!F10</f>
        <v>N2</v>
      </c>
      <c r="G11" s="16" t="str">
        <f>DATA!G10</f>
        <v>water</v>
      </c>
      <c r="H11" s="30">
        <f>DATA!H10</f>
        <v>0</v>
      </c>
      <c r="I11" s="17">
        <f>DATA!I10</f>
        <v>41537</v>
      </c>
      <c r="J11" s="37" t="str">
        <f>DATA!J10</f>
        <v>G1</v>
      </c>
      <c r="K11" s="70">
        <f>DATA!K10</f>
        <v>8</v>
      </c>
      <c r="L11" s="46">
        <f>DATA!L10</f>
        <v>0.93200000000000005</v>
      </c>
      <c r="M11" s="47">
        <f>DATA!M10</f>
        <v>0.85729999999999995</v>
      </c>
      <c r="N11" s="103">
        <f>DATA!N10</f>
        <v>5.8666666666666815E-3</v>
      </c>
      <c r="O11" s="47">
        <f>DATA!O10</f>
        <v>0</v>
      </c>
      <c r="P11" s="103">
        <f>DATA!P10</f>
        <v>-8.5541666666666544E-3</v>
      </c>
      <c r="Q11" s="48">
        <f>DATA!Q10</f>
        <v>0</v>
      </c>
      <c r="R11" s="103">
        <f>DATA!R10</f>
        <v>0</v>
      </c>
      <c r="S11" s="49">
        <f>DATA!S10</f>
        <v>0</v>
      </c>
      <c r="T11" s="103">
        <f>DATA!T10</f>
        <v>0</v>
      </c>
      <c r="U11" s="49">
        <f>DATA!U10</f>
        <v>0</v>
      </c>
      <c r="V11" s="103">
        <f>DATA!V10</f>
        <v>0</v>
      </c>
      <c r="W11" s="49">
        <f>DATA!W10</f>
        <v>0</v>
      </c>
      <c r="X11" s="103">
        <f>DATA!X10</f>
        <v>0</v>
      </c>
      <c r="Y11" s="49">
        <f>DATA!Y10</f>
        <v>0</v>
      </c>
      <c r="Z11" s="103">
        <f>DATA!Z10</f>
        <v>0</v>
      </c>
      <c r="AA11" s="49">
        <f>DATA!AA10</f>
        <v>0</v>
      </c>
      <c r="AB11" s="103">
        <f>DATA!AB10</f>
        <v>0</v>
      </c>
      <c r="AC11" s="49">
        <f>DATA!AC10</f>
        <v>0</v>
      </c>
      <c r="AD11" s="103">
        <f>DATA!AD10</f>
        <v>0</v>
      </c>
      <c r="AE11" s="49">
        <f>DATA!AE10</f>
        <v>0</v>
      </c>
      <c r="AF11" s="103">
        <f>DATA!AF10</f>
        <v>0</v>
      </c>
      <c r="AG11" s="49">
        <f>DATA!AG10</f>
        <v>0</v>
      </c>
      <c r="AH11" s="103">
        <f>DATA!AH10</f>
        <v>0</v>
      </c>
      <c r="AI11" s="49">
        <f>DATA!AI10</f>
        <v>0</v>
      </c>
      <c r="AJ11" s="103">
        <f>DATA!AJ10</f>
        <v>0</v>
      </c>
    </row>
    <row r="12" spans="1:36">
      <c r="A12" s="3">
        <f>DATA!A12</f>
        <v>1</v>
      </c>
      <c r="B12" s="6">
        <f>DATA!B12</f>
        <v>2</v>
      </c>
      <c r="C12" s="3" t="str">
        <f>DATA!C12</f>
        <v>A</v>
      </c>
      <c r="D12" s="25">
        <f>DATA!D12</f>
        <v>92313</v>
      </c>
      <c r="E12" s="16">
        <f>DATA!E12</f>
        <v>15</v>
      </c>
      <c r="F12" s="26" t="str">
        <f>DATA!F12</f>
        <v>N2</v>
      </c>
      <c r="G12" s="16" t="str">
        <f>DATA!G12</f>
        <v>water</v>
      </c>
      <c r="H12" s="29">
        <f>DATA!H12</f>
        <v>0</v>
      </c>
      <c r="I12" s="17">
        <f>DATA!I12</f>
        <v>41537</v>
      </c>
      <c r="J12" s="34" t="str">
        <f>DATA!J12</f>
        <v>A2</v>
      </c>
      <c r="K12" s="70">
        <f>DATA!K12</f>
        <v>8</v>
      </c>
      <c r="L12" s="46">
        <f>DATA!L12</f>
        <v>0.89559999999999995</v>
      </c>
      <c r="M12" s="47">
        <f>DATA!M12</f>
        <v>0.82299999999999995</v>
      </c>
      <c r="N12" s="103">
        <f>DATA!N12</f>
        <v>5.6041666666666688E-3</v>
      </c>
      <c r="O12" s="47">
        <f>DATA!O12</f>
        <v>0</v>
      </c>
      <c r="P12" s="103">
        <f>DATA!P12</f>
        <v>-1.2841666666666654E-2</v>
      </c>
      <c r="Q12" s="48">
        <f>DATA!Q12</f>
        <v>0</v>
      </c>
      <c r="R12" s="103">
        <f>DATA!R12</f>
        <v>0</v>
      </c>
      <c r="S12" s="47">
        <f>DATA!S12</f>
        <v>0</v>
      </c>
      <c r="T12" s="103">
        <f>DATA!T12</f>
        <v>0</v>
      </c>
      <c r="U12" s="47">
        <f>DATA!U12</f>
        <v>0</v>
      </c>
      <c r="V12" s="103">
        <f>DATA!V12</f>
        <v>0</v>
      </c>
      <c r="W12" s="47">
        <f>DATA!W12</f>
        <v>0</v>
      </c>
      <c r="X12" s="103">
        <f>DATA!X12</f>
        <v>0</v>
      </c>
      <c r="Y12" s="47">
        <f>DATA!Y12</f>
        <v>0</v>
      </c>
      <c r="Z12" s="103">
        <f>DATA!Z12</f>
        <v>0</v>
      </c>
      <c r="AA12" s="47">
        <f>DATA!AA12</f>
        <v>0</v>
      </c>
      <c r="AB12" s="103">
        <f>DATA!AB12</f>
        <v>0</v>
      </c>
      <c r="AC12" s="47">
        <f>DATA!AC12</f>
        <v>0</v>
      </c>
      <c r="AD12" s="103">
        <f>DATA!AD12</f>
        <v>0</v>
      </c>
      <c r="AE12" s="47">
        <f>DATA!AE12</f>
        <v>0</v>
      </c>
      <c r="AF12" s="103">
        <f>DATA!AF12</f>
        <v>0</v>
      </c>
      <c r="AG12" s="47">
        <f>DATA!AG12</f>
        <v>0</v>
      </c>
      <c r="AH12" s="103">
        <f>DATA!AH12</f>
        <v>0</v>
      </c>
      <c r="AI12" s="47">
        <f>DATA!AI12</f>
        <v>0</v>
      </c>
      <c r="AJ12" s="103">
        <f>DATA!AJ12</f>
        <v>0</v>
      </c>
    </row>
    <row r="13" spans="1:36">
      <c r="A13" s="3">
        <f>DATA!A13</f>
        <v>1</v>
      </c>
      <c r="B13" s="7">
        <f>DATA!B13</f>
        <v>2</v>
      </c>
      <c r="C13" s="16" t="str">
        <f>DATA!C13</f>
        <v>B</v>
      </c>
      <c r="D13" s="25">
        <f>DATA!D13</f>
        <v>92313</v>
      </c>
      <c r="E13" s="16">
        <f>DATA!E13</f>
        <v>15</v>
      </c>
      <c r="F13" s="27" t="str">
        <f>DATA!F13</f>
        <v>N2</v>
      </c>
      <c r="G13" s="16" t="str">
        <f>DATA!G13</f>
        <v>water</v>
      </c>
      <c r="H13" s="30">
        <f>DATA!H13</f>
        <v>0</v>
      </c>
      <c r="I13" s="17">
        <f>DATA!I13</f>
        <v>41537</v>
      </c>
      <c r="J13" s="35" t="str">
        <f>DATA!J13</f>
        <v>B2</v>
      </c>
      <c r="K13" s="70">
        <f>DATA!K13</f>
        <v>9</v>
      </c>
      <c r="L13" s="46">
        <f>DATA!L13</f>
        <v>0.87609999999999999</v>
      </c>
      <c r="M13" s="47">
        <f>DATA!M13</f>
        <v>0.80159999999999998</v>
      </c>
      <c r="N13" s="103">
        <f>DATA!N13</f>
        <v>5.1925925925925959E-3</v>
      </c>
      <c r="O13" s="47">
        <f>DATA!O13</f>
        <v>0</v>
      </c>
      <c r="P13" s="103">
        <f>DATA!P13</f>
        <v>-1.3792592592592579E-2</v>
      </c>
      <c r="Q13" s="48">
        <f>DATA!Q13</f>
        <v>0</v>
      </c>
      <c r="R13" s="103">
        <f>DATA!R13</f>
        <v>0</v>
      </c>
      <c r="S13" s="49">
        <f>DATA!S13</f>
        <v>0</v>
      </c>
      <c r="T13" s="103">
        <f>DATA!T13</f>
        <v>0</v>
      </c>
      <c r="U13" s="49">
        <f>DATA!U13</f>
        <v>0</v>
      </c>
      <c r="V13" s="103">
        <f>DATA!V13</f>
        <v>0</v>
      </c>
      <c r="W13" s="49">
        <f>DATA!W13</f>
        <v>0</v>
      </c>
      <c r="X13" s="103">
        <f>DATA!X13</f>
        <v>0</v>
      </c>
      <c r="Y13" s="49">
        <f>DATA!Y13</f>
        <v>0</v>
      </c>
      <c r="Z13" s="103">
        <f>DATA!Z13</f>
        <v>0</v>
      </c>
      <c r="AA13" s="49">
        <f>DATA!AA13</f>
        <v>0</v>
      </c>
      <c r="AB13" s="103">
        <f>DATA!AB13</f>
        <v>0</v>
      </c>
      <c r="AC13" s="49">
        <f>DATA!AC13</f>
        <v>0</v>
      </c>
      <c r="AD13" s="103">
        <f>DATA!AD13</f>
        <v>0</v>
      </c>
      <c r="AE13" s="49">
        <f>DATA!AE13</f>
        <v>0</v>
      </c>
      <c r="AF13" s="103">
        <f>DATA!AF13</f>
        <v>0</v>
      </c>
      <c r="AG13" s="49">
        <f>DATA!AG13</f>
        <v>0</v>
      </c>
      <c r="AH13" s="103">
        <f>DATA!AH13</f>
        <v>0</v>
      </c>
      <c r="AI13" s="49">
        <f>DATA!AI13</f>
        <v>0</v>
      </c>
      <c r="AJ13" s="103">
        <f>DATA!AJ13</f>
        <v>0</v>
      </c>
    </row>
    <row r="14" spans="1:36">
      <c r="A14" s="3">
        <f>DATA!A14</f>
        <v>1</v>
      </c>
      <c r="B14" s="7">
        <f>DATA!B14</f>
        <v>2</v>
      </c>
      <c r="C14" s="16" t="str">
        <f>DATA!C14</f>
        <v>C</v>
      </c>
      <c r="D14" s="25">
        <f>DATA!D14</f>
        <v>92313</v>
      </c>
      <c r="E14" s="16">
        <f>DATA!E14</f>
        <v>15</v>
      </c>
      <c r="F14" s="27" t="str">
        <f>DATA!F14</f>
        <v>N2</v>
      </c>
      <c r="G14" s="16" t="str">
        <f>DATA!G14</f>
        <v>water</v>
      </c>
      <c r="H14" s="30">
        <f>DATA!H14</f>
        <v>0</v>
      </c>
      <c r="I14" s="17">
        <f>DATA!I14</f>
        <v>41537</v>
      </c>
      <c r="J14" s="36" t="str">
        <f>DATA!J14</f>
        <v>C2</v>
      </c>
      <c r="K14" s="70">
        <f>DATA!K14</f>
        <v>3</v>
      </c>
      <c r="L14" s="46">
        <f>DATA!L14</f>
        <v>0.87790000000000001</v>
      </c>
      <c r="M14" s="47">
        <f>DATA!M14</f>
        <v>0.83199999999999996</v>
      </c>
      <c r="N14" s="103">
        <f>DATA!N14</f>
        <v>6.0444444444444695E-3</v>
      </c>
      <c r="O14" s="47">
        <f>DATA!O14</f>
        <v>0</v>
      </c>
      <c r="P14" s="103">
        <f>DATA!P14</f>
        <v>-3.1244444444444408E-2</v>
      </c>
      <c r="Q14" s="48">
        <f>DATA!Q14</f>
        <v>0</v>
      </c>
      <c r="R14" s="103">
        <f>DATA!R14</f>
        <v>0</v>
      </c>
      <c r="S14" s="49">
        <f>DATA!S14</f>
        <v>0</v>
      </c>
      <c r="T14" s="103">
        <f>DATA!T14</f>
        <v>0</v>
      </c>
      <c r="U14" s="49">
        <f>DATA!U14</f>
        <v>0</v>
      </c>
      <c r="V14" s="103">
        <f>DATA!V14</f>
        <v>0</v>
      </c>
      <c r="W14" s="49">
        <f>DATA!W14</f>
        <v>0</v>
      </c>
      <c r="X14" s="103">
        <f>DATA!X14</f>
        <v>0</v>
      </c>
      <c r="Y14" s="49">
        <f>DATA!Y14</f>
        <v>0</v>
      </c>
      <c r="Z14" s="103">
        <f>DATA!Z14</f>
        <v>0</v>
      </c>
      <c r="AA14" s="49">
        <f>DATA!AA14</f>
        <v>0</v>
      </c>
      <c r="AB14" s="103">
        <f>DATA!AB14</f>
        <v>0</v>
      </c>
      <c r="AC14" s="49">
        <f>DATA!AC14</f>
        <v>0</v>
      </c>
      <c r="AD14" s="103">
        <f>DATA!AD14</f>
        <v>0</v>
      </c>
      <c r="AE14" s="49">
        <f>DATA!AE14</f>
        <v>0</v>
      </c>
      <c r="AF14" s="103">
        <f>DATA!AF14</f>
        <v>0</v>
      </c>
      <c r="AG14" s="49">
        <f>DATA!AG14</f>
        <v>0</v>
      </c>
      <c r="AH14" s="103">
        <f>DATA!AH14</f>
        <v>0</v>
      </c>
      <c r="AI14" s="49">
        <f>DATA!AI14</f>
        <v>0</v>
      </c>
      <c r="AJ14" s="103">
        <f>DATA!AJ14</f>
        <v>0</v>
      </c>
    </row>
    <row r="15" spans="1:36">
      <c r="A15" s="3">
        <f>DATA!A15</f>
        <v>1</v>
      </c>
      <c r="B15" s="7">
        <f>DATA!B15</f>
        <v>2</v>
      </c>
      <c r="C15" s="16" t="str">
        <f>DATA!C15</f>
        <v>D</v>
      </c>
      <c r="D15" s="25">
        <f>DATA!D15</f>
        <v>92313</v>
      </c>
      <c r="E15" s="16">
        <f>DATA!E15</f>
        <v>15</v>
      </c>
      <c r="F15" s="27" t="str">
        <f>DATA!F15</f>
        <v>N2</v>
      </c>
      <c r="G15" s="16" t="str">
        <f>DATA!G15</f>
        <v>water</v>
      </c>
      <c r="H15" s="30">
        <f>DATA!H15</f>
        <v>0</v>
      </c>
      <c r="I15" s="17">
        <f>DATA!I15</f>
        <v>41537</v>
      </c>
      <c r="J15" s="37" t="str">
        <f>DATA!J15</f>
        <v>D2</v>
      </c>
      <c r="K15" s="70">
        <f>DATA!K15</f>
        <v>4</v>
      </c>
      <c r="L15" s="46">
        <f>DATA!L15</f>
        <v>0.91320000000000001</v>
      </c>
      <c r="M15" s="47">
        <f>DATA!M15</f>
        <v>0.86160000000000003</v>
      </c>
      <c r="N15" s="103">
        <f>DATA!N15</f>
        <v>5.9583333333333337E-3</v>
      </c>
      <c r="O15" s="47">
        <f>DATA!O15</f>
        <v>0</v>
      </c>
      <c r="P15" s="103">
        <f>DATA!P15</f>
        <v>-1.6033333333333288E-2</v>
      </c>
      <c r="Q15" s="48">
        <f>DATA!Q15</f>
        <v>0</v>
      </c>
      <c r="R15" s="103">
        <f>DATA!R15</f>
        <v>0</v>
      </c>
      <c r="S15" s="49">
        <f>DATA!S15</f>
        <v>0</v>
      </c>
      <c r="T15" s="103">
        <f>DATA!T15</f>
        <v>0</v>
      </c>
      <c r="U15" s="49">
        <f>DATA!U15</f>
        <v>0</v>
      </c>
      <c r="V15" s="103">
        <f>DATA!V15</f>
        <v>0</v>
      </c>
      <c r="W15" s="49">
        <f>DATA!W15</f>
        <v>0</v>
      </c>
      <c r="X15" s="103">
        <f>DATA!X15</f>
        <v>0</v>
      </c>
      <c r="Y15" s="49">
        <f>DATA!Y15</f>
        <v>0</v>
      </c>
      <c r="Z15" s="103">
        <f>DATA!Z15</f>
        <v>0</v>
      </c>
      <c r="AA15" s="49">
        <f>DATA!AA15</f>
        <v>0</v>
      </c>
      <c r="AB15" s="103">
        <f>DATA!AB15</f>
        <v>0</v>
      </c>
      <c r="AC15" s="49">
        <f>DATA!AC15</f>
        <v>0</v>
      </c>
      <c r="AD15" s="103">
        <f>DATA!AD15</f>
        <v>0</v>
      </c>
      <c r="AE15" s="49">
        <f>DATA!AE15</f>
        <v>0</v>
      </c>
      <c r="AF15" s="103">
        <f>DATA!AF15</f>
        <v>0</v>
      </c>
      <c r="AG15" s="49">
        <f>DATA!AG15</f>
        <v>0</v>
      </c>
      <c r="AH15" s="103">
        <f>DATA!AH15</f>
        <v>0</v>
      </c>
      <c r="AI15" s="49">
        <f>DATA!AI15</f>
        <v>0</v>
      </c>
      <c r="AJ15" s="103">
        <f>DATA!AJ15</f>
        <v>0</v>
      </c>
    </row>
    <row r="16" spans="1:36">
      <c r="A16" s="3">
        <f>DATA!A16</f>
        <v>1</v>
      </c>
      <c r="B16" s="7">
        <f>DATA!B16</f>
        <v>2</v>
      </c>
      <c r="C16" s="16" t="str">
        <f>DATA!C16</f>
        <v>E</v>
      </c>
      <c r="D16" s="25">
        <f>DATA!D16</f>
        <v>92313</v>
      </c>
      <c r="E16" s="16">
        <f>DATA!E16</f>
        <v>15</v>
      </c>
      <c r="F16" s="27" t="str">
        <f>DATA!F16</f>
        <v>N2</v>
      </c>
      <c r="G16" s="16" t="str">
        <f>DATA!G16</f>
        <v>water</v>
      </c>
      <c r="H16" s="30">
        <f>DATA!H16</f>
        <v>0</v>
      </c>
      <c r="I16" s="17">
        <f>DATA!I16</f>
        <v>41537</v>
      </c>
      <c r="J16" s="36" t="str">
        <f>DATA!J16</f>
        <v>E2</v>
      </c>
      <c r="K16" s="70">
        <f>DATA!K16</f>
        <v>7</v>
      </c>
      <c r="L16" s="46">
        <f>DATA!L16</f>
        <v>0.92469999999999997</v>
      </c>
      <c r="M16" s="47">
        <f>DATA!M16</f>
        <v>0.85960000000000003</v>
      </c>
      <c r="N16" s="103">
        <f>DATA!N16</f>
        <v>5.3333333333333271E-3</v>
      </c>
      <c r="O16" s="47">
        <f>DATA!O16</f>
        <v>0</v>
      </c>
      <c r="P16" s="103">
        <f>DATA!P16</f>
        <v>-9.4476190476190224E-3</v>
      </c>
      <c r="Q16" s="48">
        <f>DATA!Q16</f>
        <v>0</v>
      </c>
      <c r="R16" s="103">
        <f>DATA!R16</f>
        <v>0</v>
      </c>
      <c r="S16" s="49">
        <f>DATA!S16</f>
        <v>0</v>
      </c>
      <c r="T16" s="103">
        <f>DATA!T16</f>
        <v>0</v>
      </c>
      <c r="U16" s="49">
        <f>DATA!U16</f>
        <v>0</v>
      </c>
      <c r="V16" s="103">
        <f>DATA!V16</f>
        <v>0</v>
      </c>
      <c r="W16" s="49">
        <f>DATA!W16</f>
        <v>0</v>
      </c>
      <c r="X16" s="103">
        <f>DATA!X16</f>
        <v>0</v>
      </c>
      <c r="Y16" s="49">
        <f>DATA!Y16</f>
        <v>0</v>
      </c>
      <c r="Z16" s="103">
        <f>DATA!Z16</f>
        <v>0</v>
      </c>
      <c r="AA16" s="49">
        <f>DATA!AA16</f>
        <v>0</v>
      </c>
      <c r="AB16" s="103">
        <f>DATA!AB16</f>
        <v>0</v>
      </c>
      <c r="AC16" s="49">
        <f>DATA!AC16</f>
        <v>0</v>
      </c>
      <c r="AD16" s="103">
        <f>DATA!AD16</f>
        <v>0</v>
      </c>
      <c r="AE16" s="49">
        <f>DATA!AE16</f>
        <v>0</v>
      </c>
      <c r="AF16" s="103">
        <f>DATA!AF16</f>
        <v>0</v>
      </c>
      <c r="AG16" s="49">
        <f>DATA!AG16</f>
        <v>0</v>
      </c>
      <c r="AH16" s="103">
        <f>DATA!AH16</f>
        <v>0</v>
      </c>
      <c r="AI16" s="49">
        <f>DATA!AI16</f>
        <v>0</v>
      </c>
      <c r="AJ16" s="103">
        <f>DATA!AJ16</f>
        <v>0</v>
      </c>
    </row>
    <row r="17" spans="1:38">
      <c r="A17" s="3">
        <f>DATA!A17</f>
        <v>1</v>
      </c>
      <c r="B17" s="7">
        <f>DATA!B17</f>
        <v>2</v>
      </c>
      <c r="C17" s="16" t="str">
        <f>DATA!C17</f>
        <v>F</v>
      </c>
      <c r="D17" s="25">
        <f>DATA!D17</f>
        <v>92313</v>
      </c>
      <c r="E17" s="16">
        <f>DATA!E17</f>
        <v>15</v>
      </c>
      <c r="F17" s="27" t="str">
        <f>DATA!F17</f>
        <v>N2</v>
      </c>
      <c r="G17" s="16" t="str">
        <f>DATA!G17</f>
        <v>water</v>
      </c>
      <c r="H17" s="30">
        <f>DATA!H17</f>
        <v>0</v>
      </c>
      <c r="I17" s="17">
        <f>DATA!I17</f>
        <v>41537</v>
      </c>
      <c r="J17" s="36" t="str">
        <f>DATA!J17</f>
        <v>F2</v>
      </c>
      <c r="K17" s="70">
        <f>DATA!K17</f>
        <v>5</v>
      </c>
      <c r="L17" s="46">
        <f>DATA!L17</f>
        <v>0.92330000000000001</v>
      </c>
      <c r="M17" s="47">
        <f>DATA!M17</f>
        <v>0.86660000000000004</v>
      </c>
      <c r="N17" s="103">
        <f>DATA!N17</f>
        <v>5.7866666666666657E-3</v>
      </c>
      <c r="O17" s="47">
        <f>DATA!O17</f>
        <v>0</v>
      </c>
      <c r="P17" s="103">
        <f>DATA!P17</f>
        <v>-1.1826666666666629E-2</v>
      </c>
      <c r="Q17" s="48">
        <f>DATA!Q17</f>
        <v>0</v>
      </c>
      <c r="R17" s="103">
        <f>DATA!R17</f>
        <v>0</v>
      </c>
      <c r="S17" s="49">
        <f>DATA!S17</f>
        <v>0</v>
      </c>
      <c r="T17" s="103">
        <f>DATA!T17</f>
        <v>0</v>
      </c>
      <c r="U17" s="49">
        <f>DATA!U17</f>
        <v>0</v>
      </c>
      <c r="V17" s="103">
        <f>DATA!V17</f>
        <v>0</v>
      </c>
      <c r="W17" s="49">
        <f>DATA!W17</f>
        <v>0</v>
      </c>
      <c r="X17" s="103">
        <f>DATA!X17</f>
        <v>0</v>
      </c>
      <c r="Y17" s="49">
        <f>DATA!Y17</f>
        <v>0</v>
      </c>
      <c r="Z17" s="103">
        <f>DATA!Z17</f>
        <v>0</v>
      </c>
      <c r="AA17" s="49">
        <f>DATA!AA17</f>
        <v>0</v>
      </c>
      <c r="AB17" s="103">
        <f>DATA!AB17</f>
        <v>0</v>
      </c>
      <c r="AC17" s="49">
        <f>DATA!AC17</f>
        <v>0</v>
      </c>
      <c r="AD17" s="103">
        <f>DATA!AD17</f>
        <v>0</v>
      </c>
      <c r="AE17" s="49">
        <f>DATA!AE17</f>
        <v>0</v>
      </c>
      <c r="AF17" s="103">
        <f>DATA!AF17</f>
        <v>0</v>
      </c>
      <c r="AG17" s="49">
        <f>DATA!AG17</f>
        <v>0</v>
      </c>
      <c r="AH17" s="103">
        <f>DATA!AH17</f>
        <v>0</v>
      </c>
      <c r="AI17" s="49">
        <f>DATA!AI17</f>
        <v>0</v>
      </c>
      <c r="AJ17" s="103">
        <f>DATA!AJ17</f>
        <v>0</v>
      </c>
    </row>
    <row r="18" spans="1:38">
      <c r="A18" s="3">
        <f>DATA!A18</f>
        <v>1</v>
      </c>
      <c r="B18" s="7">
        <f>DATA!B18</f>
        <v>2</v>
      </c>
      <c r="C18" s="16" t="str">
        <f>DATA!C18</f>
        <v>G</v>
      </c>
      <c r="D18" s="25">
        <f>DATA!D18</f>
        <v>92313</v>
      </c>
      <c r="E18" s="16">
        <f>DATA!E18</f>
        <v>15</v>
      </c>
      <c r="F18" s="27" t="str">
        <f>DATA!F18</f>
        <v>N2</v>
      </c>
      <c r="G18" s="16" t="str">
        <f>DATA!G18</f>
        <v>water</v>
      </c>
      <c r="H18" s="30">
        <f>DATA!H18</f>
        <v>0</v>
      </c>
      <c r="I18" s="17">
        <f>DATA!I18</f>
        <v>41537</v>
      </c>
      <c r="J18" s="37" t="str">
        <f>DATA!J18</f>
        <v>G2</v>
      </c>
      <c r="K18" s="70">
        <f>DATA!K18</f>
        <v>9</v>
      </c>
      <c r="L18" s="46">
        <f>DATA!L18</f>
        <v>0.9173</v>
      </c>
      <c r="M18" s="47">
        <f>DATA!M18</f>
        <v>0.83799999999999997</v>
      </c>
      <c r="N18" s="103">
        <f>DATA!N18</f>
        <v>5.725925925925932E-3</v>
      </c>
      <c r="O18" s="47">
        <f>DATA!O18</f>
        <v>0</v>
      </c>
      <c r="P18" s="103">
        <f>DATA!P18</f>
        <v>-9.748148148148136E-3</v>
      </c>
      <c r="Q18" s="48">
        <f>DATA!Q18</f>
        <v>0</v>
      </c>
      <c r="R18" s="103">
        <f>DATA!R18</f>
        <v>0</v>
      </c>
      <c r="S18" s="49">
        <f>DATA!S18</f>
        <v>0</v>
      </c>
      <c r="T18" s="103">
        <f>DATA!T18</f>
        <v>0</v>
      </c>
      <c r="U18" s="49">
        <f>DATA!U18</f>
        <v>0</v>
      </c>
      <c r="V18" s="103">
        <f>DATA!V18</f>
        <v>0</v>
      </c>
      <c r="W18" s="49">
        <f>DATA!W18</f>
        <v>0</v>
      </c>
      <c r="X18" s="103">
        <f>DATA!X18</f>
        <v>0</v>
      </c>
      <c r="Y18" s="49">
        <f>DATA!Y18</f>
        <v>0</v>
      </c>
      <c r="Z18" s="103">
        <f>DATA!Z18</f>
        <v>0</v>
      </c>
      <c r="AA18" s="49">
        <f>DATA!AA18</f>
        <v>0</v>
      </c>
      <c r="AB18" s="103">
        <f>DATA!AB18</f>
        <v>0</v>
      </c>
      <c r="AC18" s="49">
        <f>DATA!AC18</f>
        <v>0</v>
      </c>
      <c r="AD18" s="103">
        <f>DATA!AD18</f>
        <v>0</v>
      </c>
      <c r="AE18" s="49">
        <f>DATA!AE18</f>
        <v>0</v>
      </c>
      <c r="AF18" s="103">
        <f>DATA!AF18</f>
        <v>0</v>
      </c>
      <c r="AG18" s="49">
        <f>DATA!AG18</f>
        <v>0</v>
      </c>
      <c r="AH18" s="103">
        <f>DATA!AH18</f>
        <v>0</v>
      </c>
      <c r="AI18" s="49">
        <f>DATA!AI18</f>
        <v>0</v>
      </c>
      <c r="AJ18" s="103">
        <f>DATA!AJ18</f>
        <v>0</v>
      </c>
    </row>
    <row r="19" spans="1:38">
      <c r="A19" s="3">
        <f>DATA!A20</f>
        <v>1</v>
      </c>
      <c r="B19" s="6">
        <f>DATA!B20</f>
        <v>3</v>
      </c>
      <c r="C19" s="3" t="str">
        <f>DATA!C20</f>
        <v>A</v>
      </c>
      <c r="D19" s="25">
        <f>DATA!D20</f>
        <v>92313</v>
      </c>
      <c r="E19" s="16">
        <f>DATA!E20</f>
        <v>15</v>
      </c>
      <c r="F19" s="26" t="str">
        <f>DATA!F20</f>
        <v>N2</v>
      </c>
      <c r="G19" s="16" t="str">
        <f>DATA!G20</f>
        <v>water</v>
      </c>
      <c r="H19" s="29">
        <f>DATA!H20</f>
        <v>0</v>
      </c>
      <c r="I19" s="17">
        <f>DATA!I20</f>
        <v>41537</v>
      </c>
      <c r="J19" s="39" t="str">
        <f>DATA!J20</f>
        <v>A3</v>
      </c>
      <c r="K19" s="70">
        <f>DATA!K20</f>
        <v>6</v>
      </c>
      <c r="L19" s="46">
        <f>DATA!L20</f>
        <v>0.89329999999999998</v>
      </c>
      <c r="M19" s="47">
        <f>DATA!M20</f>
        <v>0.83150000000000002</v>
      </c>
      <c r="N19" s="103">
        <f>DATA!N20</f>
        <v>5.67222222222222E-3</v>
      </c>
      <c r="O19" s="47">
        <f>DATA!O20</f>
        <v>0</v>
      </c>
      <c r="P19" s="103">
        <f>DATA!P20</f>
        <v>-1.5705555555555528E-2</v>
      </c>
      <c r="Q19" s="48">
        <f>DATA!Q20</f>
        <v>0</v>
      </c>
      <c r="R19" s="103">
        <f>DATA!R20</f>
        <v>0</v>
      </c>
      <c r="S19" s="47">
        <f>DATA!S20</f>
        <v>0</v>
      </c>
      <c r="T19" s="103">
        <f>DATA!T20</f>
        <v>0</v>
      </c>
      <c r="U19" s="47">
        <f>DATA!U20</f>
        <v>0</v>
      </c>
      <c r="V19" s="103">
        <f>DATA!V20</f>
        <v>0</v>
      </c>
      <c r="W19" s="47">
        <f>DATA!W20</f>
        <v>0</v>
      </c>
      <c r="X19" s="103">
        <f>DATA!X20</f>
        <v>0</v>
      </c>
      <c r="Y19" s="47">
        <f>DATA!Y20</f>
        <v>0</v>
      </c>
      <c r="Z19" s="103">
        <f>DATA!Z20</f>
        <v>0</v>
      </c>
      <c r="AA19" s="47">
        <f>DATA!AA20</f>
        <v>0</v>
      </c>
      <c r="AB19" s="103">
        <f>DATA!AB20</f>
        <v>0</v>
      </c>
      <c r="AC19" s="47">
        <f>DATA!AC20</f>
        <v>0</v>
      </c>
      <c r="AD19" s="103">
        <f>DATA!AD20</f>
        <v>0</v>
      </c>
      <c r="AE19" s="47">
        <f>DATA!AE20</f>
        <v>0</v>
      </c>
      <c r="AF19" s="103">
        <f>DATA!AF20</f>
        <v>0</v>
      </c>
      <c r="AG19" s="47">
        <f>DATA!AG20</f>
        <v>0</v>
      </c>
      <c r="AH19" s="103">
        <f>DATA!AH20</f>
        <v>0</v>
      </c>
      <c r="AI19" s="47">
        <f>DATA!AI20</f>
        <v>0</v>
      </c>
      <c r="AJ19" s="103">
        <f>DATA!AJ20</f>
        <v>0</v>
      </c>
    </row>
    <row r="20" spans="1:38">
      <c r="A20" s="3">
        <f>DATA!A21</f>
        <v>1</v>
      </c>
      <c r="B20" s="7">
        <f>DATA!B21</f>
        <v>3</v>
      </c>
      <c r="C20" s="16" t="str">
        <f>DATA!C21</f>
        <v>B</v>
      </c>
      <c r="D20" s="25">
        <f>DATA!D21</f>
        <v>92313</v>
      </c>
      <c r="E20" s="16">
        <f>DATA!E21</f>
        <v>15</v>
      </c>
      <c r="F20" s="27" t="str">
        <f>DATA!F21</f>
        <v>N2</v>
      </c>
      <c r="G20" s="16" t="str">
        <f>DATA!G21</f>
        <v>water</v>
      </c>
      <c r="H20" s="30">
        <f>DATA!H21</f>
        <v>0</v>
      </c>
      <c r="I20" s="17">
        <f>DATA!I21</f>
        <v>41537</v>
      </c>
      <c r="J20" s="35" t="str">
        <f>DATA!J21</f>
        <v>B3</v>
      </c>
      <c r="K20" s="70">
        <f>DATA!K21</f>
        <v>4</v>
      </c>
      <c r="L20" s="46">
        <f>DATA!L21</f>
        <v>0.93079999999999996</v>
      </c>
      <c r="M20" s="47">
        <f>DATA!M21</f>
        <v>0.8871</v>
      </c>
      <c r="N20" s="103">
        <f>DATA!N21</f>
        <v>3.9833333333333292E-3</v>
      </c>
      <c r="O20" s="47">
        <f>DATA!O21</f>
        <v>0</v>
      </c>
      <c r="P20" s="103">
        <f>DATA!P21</f>
        <v>-9.6583333333332966E-3</v>
      </c>
      <c r="Q20" s="48">
        <f>DATA!Q21</f>
        <v>0</v>
      </c>
      <c r="R20" s="103">
        <f>DATA!R21</f>
        <v>0</v>
      </c>
      <c r="S20" s="49">
        <f>DATA!S21</f>
        <v>0</v>
      </c>
      <c r="T20" s="103">
        <f>DATA!T21</f>
        <v>0</v>
      </c>
      <c r="U20" s="49">
        <f>DATA!U21</f>
        <v>0</v>
      </c>
      <c r="V20" s="103">
        <f>DATA!V21</f>
        <v>0</v>
      </c>
      <c r="W20" s="49">
        <f>DATA!W21</f>
        <v>0</v>
      </c>
      <c r="X20" s="103">
        <f>DATA!X21</f>
        <v>0</v>
      </c>
      <c r="Y20" s="49">
        <f>DATA!Y21</f>
        <v>0</v>
      </c>
      <c r="Z20" s="103">
        <f>DATA!Z21</f>
        <v>0</v>
      </c>
      <c r="AA20" s="49">
        <f>DATA!AA21</f>
        <v>0</v>
      </c>
      <c r="AB20" s="103">
        <f>DATA!AB21</f>
        <v>0</v>
      </c>
      <c r="AC20" s="49">
        <f>DATA!AC21</f>
        <v>0</v>
      </c>
      <c r="AD20" s="103">
        <f>DATA!AD21</f>
        <v>0</v>
      </c>
      <c r="AE20" s="49">
        <f>DATA!AE21</f>
        <v>0</v>
      </c>
      <c r="AF20" s="103">
        <f>DATA!AF21</f>
        <v>0</v>
      </c>
      <c r="AG20" s="49">
        <f>DATA!AG21</f>
        <v>0</v>
      </c>
      <c r="AH20" s="103">
        <f>DATA!AH21</f>
        <v>0</v>
      </c>
      <c r="AI20" s="49">
        <f>DATA!AI21</f>
        <v>0</v>
      </c>
      <c r="AJ20" s="103">
        <f>DATA!AJ21</f>
        <v>0</v>
      </c>
    </row>
    <row r="21" spans="1:38">
      <c r="A21" s="3">
        <f>DATA!A22</f>
        <v>1</v>
      </c>
      <c r="B21" s="7">
        <f>DATA!B22</f>
        <v>3</v>
      </c>
      <c r="C21" s="16" t="str">
        <f>DATA!C22</f>
        <v>C</v>
      </c>
      <c r="D21" s="25">
        <f>DATA!D22</f>
        <v>92313</v>
      </c>
      <c r="E21" s="16">
        <f>DATA!E22</f>
        <v>15</v>
      </c>
      <c r="F21" s="27" t="str">
        <f>DATA!F22</f>
        <v>N2</v>
      </c>
      <c r="G21" s="16" t="str">
        <f>DATA!G22</f>
        <v>water</v>
      </c>
      <c r="H21" s="30">
        <f>DATA!H22</f>
        <v>0</v>
      </c>
      <c r="I21" s="17">
        <f>DATA!I22</f>
        <v>41537</v>
      </c>
      <c r="J21" s="36" t="str">
        <f>DATA!J22</f>
        <v>C3</v>
      </c>
      <c r="K21" s="70">
        <f>DATA!K22</f>
        <v>8</v>
      </c>
      <c r="L21" s="46">
        <f>DATA!L22</f>
        <v>0.86339999999999995</v>
      </c>
      <c r="M21" s="47">
        <f>DATA!M22</f>
        <v>0.79669999999999996</v>
      </c>
      <c r="N21" s="103">
        <f>DATA!N22</f>
        <v>4.8666666666666667E-3</v>
      </c>
      <c r="O21" s="47">
        <f>DATA!O22</f>
        <v>0</v>
      </c>
      <c r="P21" s="103">
        <f>DATA!P22</f>
        <v>-1.6129166666666653E-2</v>
      </c>
      <c r="Q21" s="48">
        <f>DATA!Q22</f>
        <v>0</v>
      </c>
      <c r="R21" s="103">
        <f>DATA!R22</f>
        <v>0</v>
      </c>
      <c r="S21" s="49">
        <f>DATA!S22</f>
        <v>0</v>
      </c>
      <c r="T21" s="103">
        <f>DATA!T22</f>
        <v>0</v>
      </c>
      <c r="U21" s="49">
        <f>DATA!U22</f>
        <v>0</v>
      </c>
      <c r="V21" s="103">
        <f>DATA!V22</f>
        <v>0</v>
      </c>
      <c r="W21" s="49">
        <f>DATA!W22</f>
        <v>0</v>
      </c>
      <c r="X21" s="103">
        <f>DATA!X22</f>
        <v>0</v>
      </c>
      <c r="Y21" s="49">
        <f>DATA!Y22</f>
        <v>0</v>
      </c>
      <c r="Z21" s="103">
        <f>DATA!Z22</f>
        <v>0</v>
      </c>
      <c r="AA21" s="49">
        <f>DATA!AA22</f>
        <v>0</v>
      </c>
      <c r="AB21" s="103">
        <f>DATA!AB22</f>
        <v>0</v>
      </c>
      <c r="AC21" s="49">
        <f>DATA!AC22</f>
        <v>0</v>
      </c>
      <c r="AD21" s="103">
        <f>DATA!AD22</f>
        <v>0</v>
      </c>
      <c r="AE21" s="49">
        <f>DATA!AE22</f>
        <v>0</v>
      </c>
      <c r="AF21" s="103">
        <f>DATA!AF22</f>
        <v>0</v>
      </c>
      <c r="AG21" s="49">
        <f>DATA!AG22</f>
        <v>0</v>
      </c>
      <c r="AH21" s="103">
        <f>DATA!AH22</f>
        <v>0</v>
      </c>
      <c r="AI21" s="49">
        <f>DATA!AI22</f>
        <v>0</v>
      </c>
      <c r="AJ21" s="103">
        <f>DATA!AJ22</f>
        <v>0</v>
      </c>
    </row>
    <row r="22" spans="1:38">
      <c r="A22" s="3">
        <f>DATA!A23</f>
        <v>1</v>
      </c>
      <c r="B22" s="7">
        <f>DATA!B23</f>
        <v>3</v>
      </c>
      <c r="C22" s="16" t="str">
        <f>DATA!C23</f>
        <v>D</v>
      </c>
      <c r="D22" s="25">
        <f>DATA!D23</f>
        <v>92313</v>
      </c>
      <c r="E22" s="16">
        <f>DATA!E23</f>
        <v>15</v>
      </c>
      <c r="F22" s="27" t="str">
        <f>DATA!F23</f>
        <v>N2</v>
      </c>
      <c r="G22" s="16" t="str">
        <f>DATA!G23</f>
        <v>water</v>
      </c>
      <c r="H22" s="30">
        <f>DATA!H23</f>
        <v>0</v>
      </c>
      <c r="I22" s="17">
        <f>DATA!I23</f>
        <v>41537</v>
      </c>
      <c r="J22" s="37" t="str">
        <f>DATA!J23</f>
        <v>D3</v>
      </c>
      <c r="K22" s="70">
        <f>DATA!K23</f>
        <v>7</v>
      </c>
      <c r="L22" s="46">
        <f>DATA!L23</f>
        <v>0.90239999999999998</v>
      </c>
      <c r="M22" s="47">
        <f>DATA!M23</f>
        <v>0.83489999999999998</v>
      </c>
      <c r="N22" s="103">
        <f>DATA!N23</f>
        <v>5.6761904761904796E-3</v>
      </c>
      <c r="O22" s="47">
        <f>DATA!O23</f>
        <v>0</v>
      </c>
      <c r="P22" s="103">
        <f>DATA!P23</f>
        <v>-1.2976190476190459E-2</v>
      </c>
      <c r="Q22" s="48">
        <f>DATA!Q23</f>
        <v>0</v>
      </c>
      <c r="R22" s="103">
        <f>DATA!R23</f>
        <v>0</v>
      </c>
      <c r="S22" s="49">
        <f>DATA!S23</f>
        <v>0</v>
      </c>
      <c r="T22" s="103">
        <f>DATA!T23</f>
        <v>0</v>
      </c>
      <c r="U22" s="49">
        <f>DATA!U23</f>
        <v>0</v>
      </c>
      <c r="V22" s="103">
        <f>DATA!V23</f>
        <v>0</v>
      </c>
      <c r="W22" s="49">
        <f>DATA!W23</f>
        <v>0</v>
      </c>
      <c r="X22" s="103">
        <f>DATA!X23</f>
        <v>0</v>
      </c>
      <c r="Y22" s="49">
        <f>DATA!Y23</f>
        <v>0</v>
      </c>
      <c r="Z22" s="103">
        <f>DATA!Z23</f>
        <v>0</v>
      </c>
      <c r="AA22" s="49">
        <f>DATA!AA23</f>
        <v>0</v>
      </c>
      <c r="AB22" s="103">
        <f>DATA!AB23</f>
        <v>0</v>
      </c>
      <c r="AC22" s="49">
        <f>DATA!AC23</f>
        <v>0</v>
      </c>
      <c r="AD22" s="103">
        <f>DATA!AD23</f>
        <v>0</v>
      </c>
      <c r="AE22" s="49">
        <f>DATA!AE23</f>
        <v>0</v>
      </c>
      <c r="AF22" s="103">
        <f>DATA!AF23</f>
        <v>0</v>
      </c>
      <c r="AG22" s="49">
        <f>DATA!AG23</f>
        <v>0</v>
      </c>
      <c r="AH22" s="103">
        <f>DATA!AH23</f>
        <v>0</v>
      </c>
      <c r="AI22" s="49">
        <f>DATA!AI23</f>
        <v>0</v>
      </c>
      <c r="AJ22" s="103">
        <f>DATA!AJ23</f>
        <v>0</v>
      </c>
    </row>
    <row r="23" spans="1:38">
      <c r="A23" s="3">
        <f>DATA!A24</f>
        <v>1</v>
      </c>
      <c r="B23" s="7">
        <f>DATA!B24</f>
        <v>3</v>
      </c>
      <c r="C23" s="16" t="str">
        <f>DATA!C24</f>
        <v>E</v>
      </c>
      <c r="D23" s="25">
        <f>DATA!D24</f>
        <v>92313</v>
      </c>
      <c r="E23" s="16">
        <f>DATA!E24</f>
        <v>15</v>
      </c>
      <c r="F23" s="27" t="str">
        <f>DATA!F24</f>
        <v>N2</v>
      </c>
      <c r="G23" s="16" t="str">
        <f>DATA!G24</f>
        <v>water</v>
      </c>
      <c r="H23" s="30">
        <f>DATA!H24</f>
        <v>0</v>
      </c>
      <c r="I23" s="17">
        <f>DATA!I24</f>
        <v>41537</v>
      </c>
      <c r="J23" s="36" t="str">
        <f>DATA!J24</f>
        <v>E3</v>
      </c>
      <c r="K23" s="70">
        <f>DATA!K24</f>
        <v>7</v>
      </c>
      <c r="L23" s="46">
        <f>DATA!L24</f>
        <v>0.91459999999999997</v>
      </c>
      <c r="M23" s="47">
        <f>DATA!M24</f>
        <v>0.85309999999999997</v>
      </c>
      <c r="N23" s="103">
        <f>DATA!N24</f>
        <v>4.8190476190476212E-3</v>
      </c>
      <c r="O23" s="47">
        <f>DATA!O24</f>
        <v>0</v>
      </c>
      <c r="P23" s="103">
        <f>DATA!P24</f>
        <v>-1.0376190476190459E-2</v>
      </c>
      <c r="Q23" s="48">
        <f>DATA!Q24</f>
        <v>0</v>
      </c>
      <c r="R23" s="103">
        <f>DATA!R24</f>
        <v>0</v>
      </c>
      <c r="S23" s="49">
        <f>DATA!S24</f>
        <v>0</v>
      </c>
      <c r="T23" s="103">
        <f>DATA!T24</f>
        <v>0</v>
      </c>
      <c r="U23" s="49">
        <f>DATA!U24</f>
        <v>0</v>
      </c>
      <c r="V23" s="103">
        <f>DATA!V24</f>
        <v>0</v>
      </c>
      <c r="W23" s="49">
        <f>DATA!W24</f>
        <v>0</v>
      </c>
      <c r="X23" s="103">
        <f>DATA!X24</f>
        <v>0</v>
      </c>
      <c r="Y23" s="49">
        <f>DATA!Y24</f>
        <v>0</v>
      </c>
      <c r="Z23" s="103">
        <f>DATA!Z24</f>
        <v>0</v>
      </c>
      <c r="AA23" s="49">
        <f>DATA!AA24</f>
        <v>0</v>
      </c>
      <c r="AB23" s="103">
        <f>DATA!AB24</f>
        <v>0</v>
      </c>
      <c r="AC23" s="49">
        <f>DATA!AC24</f>
        <v>0</v>
      </c>
      <c r="AD23" s="103">
        <f>DATA!AD24</f>
        <v>0</v>
      </c>
      <c r="AE23" s="49">
        <f>DATA!AE24</f>
        <v>0</v>
      </c>
      <c r="AF23" s="103">
        <f>DATA!AF24</f>
        <v>0</v>
      </c>
      <c r="AG23" s="49">
        <f>DATA!AG24</f>
        <v>0</v>
      </c>
      <c r="AH23" s="103">
        <f>DATA!AH24</f>
        <v>0</v>
      </c>
      <c r="AI23" s="49">
        <f>DATA!AI24</f>
        <v>0</v>
      </c>
      <c r="AJ23" s="103">
        <f>DATA!AJ24</f>
        <v>0</v>
      </c>
      <c r="AL23" t="s">
        <v>175</v>
      </c>
    </row>
    <row r="24" spans="1:38">
      <c r="A24" s="3">
        <f>DATA!A25</f>
        <v>1</v>
      </c>
      <c r="B24" s="7">
        <f>DATA!B25</f>
        <v>3</v>
      </c>
      <c r="C24" s="16" t="str">
        <f>DATA!C25</f>
        <v>F</v>
      </c>
      <c r="D24" s="25">
        <f>DATA!D25</f>
        <v>92313</v>
      </c>
      <c r="E24" s="16">
        <f>DATA!E25</f>
        <v>15</v>
      </c>
      <c r="F24" s="27" t="str">
        <f>DATA!F25</f>
        <v>N2</v>
      </c>
      <c r="G24" s="16" t="str">
        <f>DATA!G25</f>
        <v>water</v>
      </c>
      <c r="H24" s="30">
        <f>DATA!H25</f>
        <v>0</v>
      </c>
      <c r="I24" s="17">
        <f>DATA!I25</f>
        <v>41537</v>
      </c>
      <c r="J24" s="36" t="str">
        <f>DATA!J25</f>
        <v>F3</v>
      </c>
      <c r="K24" s="70">
        <f>DATA!K25</f>
        <v>7</v>
      </c>
      <c r="L24" s="46">
        <f>DATA!L25</f>
        <v>0.91579999999999995</v>
      </c>
      <c r="M24" s="47">
        <f>DATA!M25</f>
        <v>0.85040000000000004</v>
      </c>
      <c r="N24" s="103">
        <f>DATA!N25</f>
        <v>5.376190476190465E-3</v>
      </c>
      <c r="O24" s="47">
        <f>DATA!O25</f>
        <v>0</v>
      </c>
      <c r="P24" s="103">
        <f>DATA!P25</f>
        <v>-1.0761904761904735E-2</v>
      </c>
      <c r="Q24" s="48">
        <f>DATA!Q25</f>
        <v>0</v>
      </c>
      <c r="R24" s="103">
        <f>DATA!R25</f>
        <v>0</v>
      </c>
      <c r="S24" s="49">
        <f>DATA!S25</f>
        <v>0</v>
      </c>
      <c r="T24" s="103">
        <f>DATA!T25</f>
        <v>0</v>
      </c>
      <c r="U24" s="49">
        <f>DATA!U25</f>
        <v>0</v>
      </c>
      <c r="V24" s="103">
        <f>DATA!V25</f>
        <v>0</v>
      </c>
      <c r="W24" s="49">
        <f>DATA!W25</f>
        <v>0</v>
      </c>
      <c r="X24" s="103">
        <f>DATA!X25</f>
        <v>0</v>
      </c>
      <c r="Y24" s="49">
        <f>DATA!Y25</f>
        <v>0</v>
      </c>
      <c r="Z24" s="103">
        <f>DATA!Z25</f>
        <v>0</v>
      </c>
      <c r="AA24" s="49">
        <f>DATA!AA25</f>
        <v>0</v>
      </c>
      <c r="AB24" s="103">
        <f>DATA!AB25</f>
        <v>0</v>
      </c>
      <c r="AC24" s="49">
        <f>DATA!AC25</f>
        <v>0</v>
      </c>
      <c r="AD24" s="103">
        <f>DATA!AD25</f>
        <v>0</v>
      </c>
      <c r="AE24" s="49">
        <f>DATA!AE25</f>
        <v>0</v>
      </c>
      <c r="AF24" s="103">
        <f>DATA!AF25</f>
        <v>0</v>
      </c>
      <c r="AG24" s="49">
        <f>DATA!AG25</f>
        <v>0</v>
      </c>
      <c r="AH24" s="103">
        <f>DATA!AH25</f>
        <v>0</v>
      </c>
      <c r="AI24" s="49">
        <f>DATA!AI25</f>
        <v>0</v>
      </c>
      <c r="AJ24" s="103">
        <f>DATA!AJ25</f>
        <v>0</v>
      </c>
    </row>
    <row r="25" spans="1:38" ht="13" thickBot="1">
      <c r="A25" s="3">
        <f>DATA!A26</f>
        <v>1</v>
      </c>
      <c r="B25" s="7">
        <f>DATA!B26</f>
        <v>3</v>
      </c>
      <c r="C25" s="16" t="str">
        <f>DATA!C26</f>
        <v>G</v>
      </c>
      <c r="D25" s="25">
        <f>DATA!D26</f>
        <v>92313</v>
      </c>
      <c r="E25" s="16">
        <f>DATA!E26</f>
        <v>15</v>
      </c>
      <c r="F25" s="27" t="str">
        <f>DATA!F26</f>
        <v>N2</v>
      </c>
      <c r="G25" s="16" t="str">
        <f>DATA!G26</f>
        <v>water</v>
      </c>
      <c r="H25" s="30">
        <f>DATA!H26</f>
        <v>0</v>
      </c>
      <c r="I25" s="17">
        <f>DATA!I26</f>
        <v>41537</v>
      </c>
      <c r="J25" s="37" t="str">
        <f>DATA!J26</f>
        <v>G3</v>
      </c>
      <c r="K25" s="70">
        <f>DATA!K26</f>
        <v>13</v>
      </c>
      <c r="L25" s="46">
        <f>DATA!L26</f>
        <v>0.90910000000000002</v>
      </c>
      <c r="M25" s="47">
        <f>DATA!M26</f>
        <v>0.80379999999999996</v>
      </c>
      <c r="N25" s="103">
        <f>DATA!N26</f>
        <v>5.96410256410257E-3</v>
      </c>
      <c r="O25" s="47">
        <f>DATA!O26</f>
        <v>0</v>
      </c>
      <c r="P25" s="103">
        <f>DATA!P26</f>
        <v>-9.3794871794871705E-3</v>
      </c>
      <c r="Q25" s="48">
        <f>DATA!Q26</f>
        <v>0</v>
      </c>
      <c r="R25" s="103">
        <f>DATA!R26</f>
        <v>0</v>
      </c>
      <c r="S25" s="49">
        <f>DATA!S26</f>
        <v>0</v>
      </c>
      <c r="T25" s="103">
        <f>DATA!T26</f>
        <v>0</v>
      </c>
      <c r="U25" s="49">
        <f>DATA!U26</f>
        <v>0</v>
      </c>
      <c r="V25" s="103">
        <f>DATA!V26</f>
        <v>0</v>
      </c>
      <c r="W25" s="49">
        <f>DATA!W26</f>
        <v>0</v>
      </c>
      <c r="X25" s="103">
        <f>DATA!X26</f>
        <v>0</v>
      </c>
      <c r="Y25" s="49">
        <f>DATA!Y26</f>
        <v>0</v>
      </c>
      <c r="Z25" s="103">
        <f>DATA!Z26</f>
        <v>0</v>
      </c>
      <c r="AA25" s="49">
        <f>DATA!AA26</f>
        <v>0</v>
      </c>
      <c r="AB25" s="103">
        <f>DATA!AB26</f>
        <v>0</v>
      </c>
      <c r="AC25" s="49">
        <f>DATA!AC26</f>
        <v>0</v>
      </c>
      <c r="AD25" s="103">
        <f>DATA!AD26</f>
        <v>0</v>
      </c>
      <c r="AE25" s="49">
        <f>DATA!AE26</f>
        <v>0</v>
      </c>
      <c r="AF25" s="103">
        <f>DATA!AF26</f>
        <v>0</v>
      </c>
      <c r="AG25" s="49">
        <f>DATA!AG26</f>
        <v>0</v>
      </c>
      <c r="AH25" s="103">
        <f>DATA!AH26</f>
        <v>0</v>
      </c>
      <c r="AI25" s="49">
        <f>DATA!AI26</f>
        <v>0</v>
      </c>
      <c r="AJ25" s="103">
        <f>DATA!AJ26</f>
        <v>0</v>
      </c>
    </row>
    <row r="26" spans="1:38">
      <c r="A26" s="3">
        <f>DATA!A28</f>
        <v>1</v>
      </c>
      <c r="B26" s="6">
        <f>DATA!B28</f>
        <v>4</v>
      </c>
      <c r="C26" s="3" t="str">
        <f>DATA!C28</f>
        <v>A</v>
      </c>
      <c r="D26" s="25">
        <f>DATA!D28</f>
        <v>92313</v>
      </c>
      <c r="E26" s="16">
        <f>DATA!E28</f>
        <v>15</v>
      </c>
      <c r="F26" s="28" t="str">
        <f>DATA!F28</f>
        <v>N2</v>
      </c>
      <c r="G26" s="5" t="str">
        <f>DATA!G28</f>
        <v>Mianserin</v>
      </c>
      <c r="H26" s="32">
        <f>DATA!H28</f>
        <v>50</v>
      </c>
      <c r="I26" s="17">
        <f>DATA!I28</f>
        <v>41537</v>
      </c>
      <c r="J26" s="39" t="str">
        <f>DATA!J28</f>
        <v>A4</v>
      </c>
      <c r="K26" s="71">
        <f>DATA!K28</f>
        <v>5</v>
      </c>
      <c r="L26" s="46">
        <f>DATA!L28</f>
        <v>0.89259999999999995</v>
      </c>
      <c r="M26" s="47">
        <f>DATA!M28</f>
        <v>0.81850000000000001</v>
      </c>
      <c r="N26" s="103">
        <f>DATA!N28</f>
        <v>7.5733333333333208E-3</v>
      </c>
      <c r="O26" s="47">
        <f>DATA!O28</f>
        <v>0</v>
      </c>
      <c r="P26" s="103">
        <f>DATA!P28</f>
        <v>-1.6973333333333306E-2</v>
      </c>
      <c r="Q26" s="48">
        <f>DATA!Q28</f>
        <v>0</v>
      </c>
      <c r="R26" s="103">
        <f>DATA!R28</f>
        <v>0</v>
      </c>
      <c r="S26" s="47">
        <f>DATA!S28</f>
        <v>0</v>
      </c>
      <c r="T26" s="103">
        <f>DATA!T28</f>
        <v>0</v>
      </c>
      <c r="U26" s="47">
        <f>DATA!U28</f>
        <v>0</v>
      </c>
      <c r="V26" s="103">
        <f>DATA!V28</f>
        <v>0</v>
      </c>
      <c r="W26" s="47">
        <f>DATA!W28</f>
        <v>0</v>
      </c>
      <c r="X26" s="103">
        <f>DATA!X28</f>
        <v>0</v>
      </c>
      <c r="Y26" s="47">
        <f>DATA!Y28</f>
        <v>0</v>
      </c>
      <c r="Z26" s="103">
        <f>DATA!Z28</f>
        <v>0</v>
      </c>
      <c r="AA26" s="47">
        <f>DATA!AA28</f>
        <v>0</v>
      </c>
      <c r="AB26" s="103">
        <f>DATA!AB28</f>
        <v>0</v>
      </c>
      <c r="AC26" s="47">
        <f>DATA!AC28</f>
        <v>0</v>
      </c>
      <c r="AD26" s="103">
        <f>DATA!AD28</f>
        <v>0</v>
      </c>
      <c r="AE26" s="47">
        <f>DATA!AE28</f>
        <v>0</v>
      </c>
      <c r="AF26" s="103">
        <f>DATA!AF28</f>
        <v>0</v>
      </c>
      <c r="AG26" s="47">
        <f>DATA!AG28</f>
        <v>0</v>
      </c>
      <c r="AH26" s="103">
        <f>DATA!AH28</f>
        <v>0</v>
      </c>
      <c r="AI26" s="47">
        <f>DATA!AI28</f>
        <v>0</v>
      </c>
      <c r="AJ26" s="103">
        <f>DATA!AJ28</f>
        <v>0</v>
      </c>
    </row>
    <row r="27" spans="1:38">
      <c r="A27" s="3">
        <f>DATA!A29</f>
        <v>1</v>
      </c>
      <c r="B27" s="7">
        <f>DATA!B29</f>
        <v>4</v>
      </c>
      <c r="C27" s="16" t="str">
        <f>DATA!C29</f>
        <v>B</v>
      </c>
      <c r="D27" s="25">
        <f>DATA!D29</f>
        <v>92313</v>
      </c>
      <c r="E27" s="16">
        <f>DATA!E29</f>
        <v>15</v>
      </c>
      <c r="F27" s="27" t="str">
        <f>DATA!F29</f>
        <v>N2</v>
      </c>
      <c r="G27" s="16" t="str">
        <f>DATA!G29</f>
        <v>Mianserin</v>
      </c>
      <c r="H27" s="31">
        <f>DATA!H29</f>
        <v>50</v>
      </c>
      <c r="I27" s="17">
        <f>DATA!I29</f>
        <v>41537</v>
      </c>
      <c r="J27" s="35" t="str">
        <f>DATA!J29</f>
        <v>B4</v>
      </c>
      <c r="K27" s="71">
        <f>DATA!K29</f>
        <v>8</v>
      </c>
      <c r="L27" s="46">
        <f>DATA!L29</f>
        <v>0.89949999999999997</v>
      </c>
      <c r="M27" s="47">
        <f>DATA!M29</f>
        <v>0.80400000000000005</v>
      </c>
      <c r="N27" s="103">
        <f>DATA!N29</f>
        <v>7.4083333333333223E-3</v>
      </c>
      <c r="O27" s="47">
        <f>DATA!O29</f>
        <v>0</v>
      </c>
      <c r="P27" s="103">
        <f>DATA!P29</f>
        <v>-1.2420833333333312E-2</v>
      </c>
      <c r="Q27" s="48">
        <f>DATA!Q29</f>
        <v>0</v>
      </c>
      <c r="R27" s="103">
        <f>DATA!R29</f>
        <v>0</v>
      </c>
      <c r="S27" s="49">
        <f>DATA!S29</f>
        <v>0</v>
      </c>
      <c r="T27" s="103">
        <f>DATA!T29</f>
        <v>0</v>
      </c>
      <c r="U27" s="49">
        <f>DATA!U29</f>
        <v>0</v>
      </c>
      <c r="V27" s="103">
        <f>DATA!V29</f>
        <v>0</v>
      </c>
      <c r="W27" s="49">
        <f>DATA!W29</f>
        <v>0</v>
      </c>
      <c r="X27" s="103">
        <f>DATA!X29</f>
        <v>0</v>
      </c>
      <c r="Y27" s="49">
        <f>DATA!Y29</f>
        <v>0</v>
      </c>
      <c r="Z27" s="103">
        <f>DATA!Z29</f>
        <v>0</v>
      </c>
      <c r="AA27" s="49">
        <f>DATA!AA29</f>
        <v>0</v>
      </c>
      <c r="AB27" s="103">
        <f>DATA!AB29</f>
        <v>0</v>
      </c>
      <c r="AC27" s="49">
        <f>DATA!AC29</f>
        <v>0</v>
      </c>
      <c r="AD27" s="103">
        <f>DATA!AD29</f>
        <v>0</v>
      </c>
      <c r="AE27" s="49">
        <f>DATA!AE29</f>
        <v>0</v>
      </c>
      <c r="AF27" s="103">
        <f>DATA!AF29</f>
        <v>0</v>
      </c>
      <c r="AG27" s="49">
        <f>DATA!AG29</f>
        <v>0</v>
      </c>
      <c r="AH27" s="103">
        <f>DATA!AH29</f>
        <v>0</v>
      </c>
      <c r="AI27" s="49">
        <f>DATA!AI29</f>
        <v>0</v>
      </c>
      <c r="AJ27" s="103">
        <f>DATA!AJ29</f>
        <v>0</v>
      </c>
    </row>
    <row r="28" spans="1:38">
      <c r="A28" s="3">
        <f>DATA!A30</f>
        <v>1</v>
      </c>
      <c r="B28" s="7">
        <f>DATA!B30</f>
        <v>4</v>
      </c>
      <c r="C28" s="16" t="str">
        <f>DATA!C30</f>
        <v>C</v>
      </c>
      <c r="D28" s="25">
        <f>DATA!D30</f>
        <v>92313</v>
      </c>
      <c r="E28" s="16">
        <f>DATA!E30</f>
        <v>15</v>
      </c>
      <c r="F28" s="27" t="str">
        <f>DATA!F30</f>
        <v>N2</v>
      </c>
      <c r="G28" s="16" t="str">
        <f>DATA!G30</f>
        <v>Mianserin</v>
      </c>
      <c r="H28" s="31">
        <f>DATA!H30</f>
        <v>50</v>
      </c>
      <c r="I28" s="17">
        <f>DATA!I30</f>
        <v>41537</v>
      </c>
      <c r="J28" s="36" t="str">
        <f>DATA!J30</f>
        <v>C4</v>
      </c>
      <c r="K28" s="71">
        <f>DATA!K30</f>
        <v>12</v>
      </c>
      <c r="L28" s="46">
        <f>DATA!L30</f>
        <v>0.85980000000000001</v>
      </c>
      <c r="M28" s="47">
        <f>DATA!M30</f>
        <v>0.73909999999999998</v>
      </c>
      <c r="N28" s="103">
        <f>DATA!N30</f>
        <v>7.0388888888888905E-3</v>
      </c>
      <c r="O28" s="47">
        <f>DATA!O30</f>
        <v>0</v>
      </c>
      <c r="P28" s="103">
        <f>DATA!P30</f>
        <v>-1.3688888888888881E-2</v>
      </c>
      <c r="Q28" s="48">
        <f>DATA!Q30</f>
        <v>0</v>
      </c>
      <c r="R28" s="103">
        <f>DATA!R30</f>
        <v>0</v>
      </c>
      <c r="S28" s="49">
        <f>DATA!S30</f>
        <v>0</v>
      </c>
      <c r="T28" s="103">
        <f>DATA!T30</f>
        <v>0</v>
      </c>
      <c r="U28" s="49">
        <f>DATA!U30</f>
        <v>0</v>
      </c>
      <c r="V28" s="103">
        <f>DATA!V30</f>
        <v>0</v>
      </c>
      <c r="W28" s="49">
        <f>DATA!W30</f>
        <v>0</v>
      </c>
      <c r="X28" s="103">
        <f>DATA!X30</f>
        <v>0</v>
      </c>
      <c r="Y28" s="49">
        <f>DATA!Y30</f>
        <v>0</v>
      </c>
      <c r="Z28" s="103">
        <f>DATA!Z30</f>
        <v>0</v>
      </c>
      <c r="AA28" s="49">
        <f>DATA!AA30</f>
        <v>0</v>
      </c>
      <c r="AB28" s="103">
        <f>DATA!AB30</f>
        <v>0</v>
      </c>
      <c r="AC28" s="49">
        <f>DATA!AC30</f>
        <v>0</v>
      </c>
      <c r="AD28" s="103">
        <f>DATA!AD30</f>
        <v>0</v>
      </c>
      <c r="AE28" s="49">
        <f>DATA!AE30</f>
        <v>0</v>
      </c>
      <c r="AF28" s="103">
        <f>DATA!AF30</f>
        <v>0</v>
      </c>
      <c r="AG28" s="49">
        <f>DATA!AG30</f>
        <v>0</v>
      </c>
      <c r="AH28" s="103">
        <f>DATA!AH30</f>
        <v>0</v>
      </c>
      <c r="AI28" s="49">
        <f>DATA!AI30</f>
        <v>0</v>
      </c>
      <c r="AJ28" s="103">
        <f>DATA!AJ30</f>
        <v>0</v>
      </c>
    </row>
    <row r="29" spans="1:38">
      <c r="A29" s="3">
        <f>DATA!A31</f>
        <v>1</v>
      </c>
      <c r="B29" s="7">
        <f>DATA!B31</f>
        <v>4</v>
      </c>
      <c r="C29" s="16" t="str">
        <f>DATA!C31</f>
        <v>D</v>
      </c>
      <c r="D29" s="25">
        <f>DATA!D31</f>
        <v>92313</v>
      </c>
      <c r="E29" s="16">
        <f>DATA!E31</f>
        <v>15</v>
      </c>
      <c r="F29" s="27" t="str">
        <f>DATA!F31</f>
        <v>N2</v>
      </c>
      <c r="G29" s="16" t="str">
        <f>DATA!G31</f>
        <v>Mianserin</v>
      </c>
      <c r="H29" s="31">
        <f>DATA!H31</f>
        <v>50</v>
      </c>
      <c r="I29" s="17">
        <f>DATA!I31</f>
        <v>41537</v>
      </c>
      <c r="J29" s="37" t="str">
        <f>DATA!J31</f>
        <v>D4</v>
      </c>
      <c r="K29" s="71">
        <f>DATA!K31</f>
        <v>8</v>
      </c>
      <c r="L29" s="46">
        <f>DATA!L31</f>
        <v>0.90400000000000003</v>
      </c>
      <c r="M29" s="47">
        <f>DATA!M31</f>
        <v>0.8125</v>
      </c>
      <c r="N29" s="103">
        <f>DATA!N31</f>
        <v>6.9083333333333358E-3</v>
      </c>
      <c r="O29" s="47">
        <f>DATA!O31</f>
        <v>0</v>
      </c>
      <c r="P29" s="103">
        <f>DATA!P31</f>
        <v>-1.1358333333333318E-2</v>
      </c>
      <c r="Q29" s="48">
        <f>DATA!Q31</f>
        <v>0</v>
      </c>
      <c r="R29" s="103">
        <f>DATA!R31</f>
        <v>0</v>
      </c>
      <c r="S29" s="49">
        <f>DATA!S31</f>
        <v>0</v>
      </c>
      <c r="T29" s="103">
        <f>DATA!T31</f>
        <v>0</v>
      </c>
      <c r="U29" s="49">
        <f>DATA!U31</f>
        <v>0</v>
      </c>
      <c r="V29" s="103">
        <f>DATA!V31</f>
        <v>0</v>
      </c>
      <c r="W29" s="49">
        <f>DATA!W31</f>
        <v>0</v>
      </c>
      <c r="X29" s="103">
        <f>DATA!X31</f>
        <v>0</v>
      </c>
      <c r="Y29" s="49">
        <f>DATA!Y31</f>
        <v>0</v>
      </c>
      <c r="Z29" s="103">
        <f>DATA!Z31</f>
        <v>0</v>
      </c>
      <c r="AA29" s="49">
        <f>DATA!AA31</f>
        <v>0</v>
      </c>
      <c r="AB29" s="103">
        <f>DATA!AB31</f>
        <v>0</v>
      </c>
      <c r="AC29" s="49">
        <f>DATA!AC31</f>
        <v>0</v>
      </c>
      <c r="AD29" s="103">
        <f>DATA!AD31</f>
        <v>0</v>
      </c>
      <c r="AE29" s="49">
        <f>DATA!AE31</f>
        <v>0</v>
      </c>
      <c r="AF29" s="103">
        <f>DATA!AF31</f>
        <v>0</v>
      </c>
      <c r="AG29" s="49">
        <f>DATA!AG31</f>
        <v>0</v>
      </c>
      <c r="AH29" s="103">
        <f>DATA!AH31</f>
        <v>0</v>
      </c>
      <c r="AI29" s="49">
        <f>DATA!AI31</f>
        <v>0</v>
      </c>
      <c r="AJ29" s="103">
        <f>DATA!AJ31</f>
        <v>0</v>
      </c>
    </row>
    <row r="30" spans="1:38">
      <c r="A30" s="3">
        <f>DATA!A32</f>
        <v>1</v>
      </c>
      <c r="B30" s="7">
        <f>DATA!B32</f>
        <v>4</v>
      </c>
      <c r="C30" s="16" t="str">
        <f>DATA!C32</f>
        <v>E</v>
      </c>
      <c r="D30" s="25">
        <f>DATA!D32</f>
        <v>92313</v>
      </c>
      <c r="E30" s="16">
        <f>DATA!E32</f>
        <v>15</v>
      </c>
      <c r="F30" s="27" t="str">
        <f>DATA!F32</f>
        <v>N2</v>
      </c>
      <c r="G30" s="16" t="str">
        <f>DATA!G32</f>
        <v>Mianserin</v>
      </c>
      <c r="H30" s="31">
        <f>DATA!H32</f>
        <v>50</v>
      </c>
      <c r="I30" s="17">
        <f>DATA!I32</f>
        <v>41537</v>
      </c>
      <c r="J30" s="36" t="str">
        <f>DATA!J32</f>
        <v>E4</v>
      </c>
      <c r="K30" s="71">
        <f>DATA!K32</f>
        <v>11</v>
      </c>
      <c r="L30" s="46">
        <f>DATA!L32</f>
        <v>0.90859999999999996</v>
      </c>
      <c r="M30" s="47">
        <f>DATA!M32</f>
        <v>0.79790000000000005</v>
      </c>
      <c r="N30" s="103">
        <f>DATA!N32</f>
        <v>6.7696969696969611E-3</v>
      </c>
      <c r="O30" s="47">
        <f>DATA!O32</f>
        <v>0</v>
      </c>
      <c r="P30" s="103">
        <f>DATA!P32</f>
        <v>-9.587878787878772E-3</v>
      </c>
      <c r="Q30" s="48">
        <f>DATA!Q32</f>
        <v>0</v>
      </c>
      <c r="R30" s="103">
        <f>DATA!R32</f>
        <v>0</v>
      </c>
      <c r="S30" s="49">
        <f>DATA!S32</f>
        <v>0</v>
      </c>
      <c r="T30" s="103">
        <f>DATA!T32</f>
        <v>0</v>
      </c>
      <c r="U30" s="49">
        <f>DATA!U32</f>
        <v>0</v>
      </c>
      <c r="V30" s="103">
        <f>DATA!V32</f>
        <v>0</v>
      </c>
      <c r="W30" s="49">
        <f>DATA!W32</f>
        <v>0</v>
      </c>
      <c r="X30" s="103">
        <f>DATA!X32</f>
        <v>0</v>
      </c>
      <c r="Y30" s="49">
        <f>DATA!Y32</f>
        <v>0</v>
      </c>
      <c r="Z30" s="103">
        <f>DATA!Z32</f>
        <v>0</v>
      </c>
      <c r="AA30" s="49">
        <f>DATA!AA32</f>
        <v>0</v>
      </c>
      <c r="AB30" s="103">
        <f>DATA!AB32</f>
        <v>0</v>
      </c>
      <c r="AC30" s="49">
        <f>DATA!AC32</f>
        <v>0</v>
      </c>
      <c r="AD30" s="103">
        <f>DATA!AD32</f>
        <v>0</v>
      </c>
      <c r="AE30" s="49">
        <f>DATA!AE32</f>
        <v>0</v>
      </c>
      <c r="AF30" s="103">
        <f>DATA!AF32</f>
        <v>0</v>
      </c>
      <c r="AG30" s="49">
        <f>DATA!AG32</f>
        <v>0</v>
      </c>
      <c r="AH30" s="103">
        <f>DATA!AH32</f>
        <v>0</v>
      </c>
      <c r="AI30" s="49">
        <f>DATA!AI32</f>
        <v>0</v>
      </c>
      <c r="AJ30" s="103">
        <f>DATA!AJ32</f>
        <v>0</v>
      </c>
    </row>
    <row r="31" spans="1:38">
      <c r="A31" s="3">
        <f>DATA!A33</f>
        <v>1</v>
      </c>
      <c r="B31" s="7">
        <f>DATA!B33</f>
        <v>4</v>
      </c>
      <c r="C31" s="16" t="str">
        <f>DATA!C33</f>
        <v>F</v>
      </c>
      <c r="D31" s="25">
        <f>DATA!D33</f>
        <v>92313</v>
      </c>
      <c r="E31" s="16">
        <f>DATA!E33</f>
        <v>15</v>
      </c>
      <c r="F31" s="27" t="str">
        <f>DATA!F33</f>
        <v>N2</v>
      </c>
      <c r="G31" s="16" t="str">
        <f>DATA!G33</f>
        <v>Mianserin</v>
      </c>
      <c r="H31" s="31">
        <f>DATA!H33</f>
        <v>50</v>
      </c>
      <c r="I31" s="17">
        <f>DATA!I33</f>
        <v>41537</v>
      </c>
      <c r="J31" s="36" t="str">
        <f>DATA!J33</f>
        <v>F4</v>
      </c>
      <c r="K31" s="71">
        <f>DATA!K33</f>
        <v>5</v>
      </c>
      <c r="L31" s="46">
        <f>DATA!L33</f>
        <v>0.91359999999999997</v>
      </c>
      <c r="M31" s="47">
        <f>DATA!M33</f>
        <v>0.83760000000000001</v>
      </c>
      <c r="N31" s="103">
        <f>DATA!N33</f>
        <v>7.9533333333333227E-3</v>
      </c>
      <c r="O31" s="47">
        <f>DATA!O33</f>
        <v>0</v>
      </c>
      <c r="P31" s="103">
        <f>DATA!P33</f>
        <v>-1.3153333333333305E-2</v>
      </c>
      <c r="Q31" s="48">
        <f>DATA!Q33</f>
        <v>0</v>
      </c>
      <c r="R31" s="103">
        <f>DATA!R33</f>
        <v>0</v>
      </c>
      <c r="S31" s="49">
        <f>DATA!S33</f>
        <v>0</v>
      </c>
      <c r="T31" s="103">
        <f>DATA!T33</f>
        <v>0</v>
      </c>
      <c r="U31" s="49">
        <f>DATA!U33</f>
        <v>0</v>
      </c>
      <c r="V31" s="103">
        <f>DATA!V33</f>
        <v>0</v>
      </c>
      <c r="W31" s="49">
        <f>DATA!W33</f>
        <v>0</v>
      </c>
      <c r="X31" s="103">
        <f>DATA!X33</f>
        <v>0</v>
      </c>
      <c r="Y31" s="49">
        <f>DATA!Y33</f>
        <v>0</v>
      </c>
      <c r="Z31" s="103">
        <f>DATA!Z33</f>
        <v>0</v>
      </c>
      <c r="AA31" s="49">
        <f>DATA!AA33</f>
        <v>0</v>
      </c>
      <c r="AB31" s="103">
        <f>DATA!AB33</f>
        <v>0</v>
      </c>
      <c r="AC31" s="49">
        <f>DATA!AC33</f>
        <v>0</v>
      </c>
      <c r="AD31" s="103">
        <f>DATA!AD33</f>
        <v>0</v>
      </c>
      <c r="AE31" s="49">
        <f>DATA!AE33</f>
        <v>0</v>
      </c>
      <c r="AF31" s="103">
        <f>DATA!AF33</f>
        <v>0</v>
      </c>
      <c r="AG31" s="49">
        <f>DATA!AG33</f>
        <v>0</v>
      </c>
      <c r="AH31" s="103">
        <f>DATA!AH33</f>
        <v>0</v>
      </c>
      <c r="AI31" s="49">
        <f>DATA!AI33</f>
        <v>0</v>
      </c>
      <c r="AJ31" s="103">
        <f>DATA!AJ33</f>
        <v>0</v>
      </c>
    </row>
    <row r="32" spans="1:38" ht="13" thickBot="1">
      <c r="A32" s="3">
        <f>DATA!A34</f>
        <v>1</v>
      </c>
      <c r="B32" s="7">
        <f>DATA!B34</f>
        <v>4</v>
      </c>
      <c r="C32" s="16" t="str">
        <f>DATA!C34</f>
        <v>G</v>
      </c>
      <c r="D32" s="25">
        <f>DATA!D34</f>
        <v>92313</v>
      </c>
      <c r="E32" s="16">
        <f>DATA!E34</f>
        <v>15</v>
      </c>
      <c r="F32" s="27" t="str">
        <f>DATA!F34</f>
        <v>N2</v>
      </c>
      <c r="G32" s="16" t="str">
        <f>DATA!G34</f>
        <v>Mianserin</v>
      </c>
      <c r="H32" s="31">
        <f>DATA!H34</f>
        <v>50</v>
      </c>
      <c r="I32" s="17">
        <f>DATA!I34</f>
        <v>41537</v>
      </c>
      <c r="J32" s="37" t="str">
        <f>DATA!J34</f>
        <v>G4</v>
      </c>
      <c r="K32" s="71">
        <f>DATA!K34</f>
        <v>7</v>
      </c>
      <c r="L32" s="46">
        <f>DATA!L34</f>
        <v>0.91180000000000005</v>
      </c>
      <c r="M32" s="47">
        <f>DATA!M34</f>
        <v>0.82830000000000004</v>
      </c>
      <c r="N32" s="103">
        <f>DATA!N34</f>
        <v>6.7523809523809541E-3</v>
      </c>
      <c r="O32" s="47">
        <f>DATA!O34</f>
        <v>0</v>
      </c>
      <c r="P32" s="103">
        <f>DATA!P34</f>
        <v>-1.07238095238095E-2</v>
      </c>
      <c r="Q32" s="48">
        <f>DATA!Q34</f>
        <v>0</v>
      </c>
      <c r="R32" s="103">
        <f>DATA!R34</f>
        <v>0</v>
      </c>
      <c r="S32" s="49">
        <f>DATA!S34</f>
        <v>0</v>
      </c>
      <c r="T32" s="103">
        <f>DATA!T34</f>
        <v>0</v>
      </c>
      <c r="U32" s="49">
        <f>DATA!U34</f>
        <v>0</v>
      </c>
      <c r="V32" s="103">
        <f>DATA!V34</f>
        <v>0</v>
      </c>
      <c r="W32" s="49">
        <f>DATA!W34</f>
        <v>0</v>
      </c>
      <c r="X32" s="103">
        <f>DATA!X34</f>
        <v>0</v>
      </c>
      <c r="Y32" s="49">
        <f>DATA!Y34</f>
        <v>0</v>
      </c>
      <c r="Z32" s="103">
        <f>DATA!Z34</f>
        <v>0</v>
      </c>
      <c r="AA32" s="49">
        <f>DATA!AA34</f>
        <v>0</v>
      </c>
      <c r="AB32" s="103">
        <f>DATA!AB34</f>
        <v>0</v>
      </c>
      <c r="AC32" s="49">
        <f>DATA!AC34</f>
        <v>0</v>
      </c>
      <c r="AD32" s="103">
        <f>DATA!AD34</f>
        <v>0</v>
      </c>
      <c r="AE32" s="49">
        <f>DATA!AE34</f>
        <v>0</v>
      </c>
      <c r="AF32" s="103">
        <f>DATA!AF34</f>
        <v>0</v>
      </c>
      <c r="AG32" s="49">
        <f>DATA!AG34</f>
        <v>0</v>
      </c>
      <c r="AH32" s="103">
        <f>DATA!AH34</f>
        <v>0</v>
      </c>
      <c r="AI32" s="49">
        <f>DATA!AI34</f>
        <v>0</v>
      </c>
      <c r="AJ32" s="103">
        <f>DATA!AJ34</f>
        <v>0</v>
      </c>
    </row>
    <row r="33" spans="1:36">
      <c r="A33" s="3">
        <f>DATA!A36</f>
        <v>1</v>
      </c>
      <c r="B33" s="6">
        <f>DATA!B36</f>
        <v>5</v>
      </c>
      <c r="C33" s="3" t="str">
        <f>DATA!C36</f>
        <v>A</v>
      </c>
      <c r="D33" s="25">
        <f>DATA!D36</f>
        <v>92313</v>
      </c>
      <c r="E33" s="16">
        <f>DATA!E36</f>
        <v>15</v>
      </c>
      <c r="F33" s="28" t="str">
        <f>DATA!F36</f>
        <v>N2</v>
      </c>
      <c r="G33" s="5" t="str">
        <f>DATA!G36</f>
        <v>Mianserin</v>
      </c>
      <c r="H33" s="32">
        <f>DATA!H36</f>
        <v>50</v>
      </c>
      <c r="I33" s="17">
        <f>DATA!I36</f>
        <v>41537</v>
      </c>
      <c r="J33" s="39" t="str">
        <f>DATA!J36</f>
        <v>A5</v>
      </c>
      <c r="K33" s="71">
        <f>DATA!K36</f>
        <v>7</v>
      </c>
      <c r="L33" s="46">
        <f>DATA!L36</f>
        <v>0.88790000000000002</v>
      </c>
      <c r="M33" s="47">
        <f>DATA!M36</f>
        <v>0.79600000000000004</v>
      </c>
      <c r="N33" s="103">
        <f>DATA!N36</f>
        <v>7.9523809523809486E-3</v>
      </c>
      <c r="O33" s="47">
        <f>DATA!O36</f>
        <v>0</v>
      </c>
      <c r="P33" s="103">
        <f>DATA!P36</f>
        <v>-1.5338095238095215E-2</v>
      </c>
      <c r="Q33" s="48">
        <f>DATA!Q36</f>
        <v>0</v>
      </c>
      <c r="R33" s="103">
        <f>DATA!R36</f>
        <v>0</v>
      </c>
      <c r="S33" s="47">
        <f>DATA!S36</f>
        <v>0</v>
      </c>
      <c r="T33" s="103">
        <f>DATA!T36</f>
        <v>0</v>
      </c>
      <c r="U33" s="47">
        <f>DATA!U36</f>
        <v>0</v>
      </c>
      <c r="V33" s="103">
        <f>DATA!V36</f>
        <v>0</v>
      </c>
      <c r="W33" s="47">
        <f>DATA!W36</f>
        <v>0</v>
      </c>
      <c r="X33" s="103">
        <f>DATA!X36</f>
        <v>0</v>
      </c>
      <c r="Y33" s="47">
        <f>DATA!Y36</f>
        <v>0</v>
      </c>
      <c r="Z33" s="103">
        <f>DATA!Z36</f>
        <v>0</v>
      </c>
      <c r="AA33" s="47">
        <f>DATA!AA36</f>
        <v>0</v>
      </c>
      <c r="AB33" s="103">
        <f>DATA!AB36</f>
        <v>0</v>
      </c>
      <c r="AC33" s="47">
        <f>DATA!AC36</f>
        <v>0</v>
      </c>
      <c r="AD33" s="103">
        <f>DATA!AD36</f>
        <v>0</v>
      </c>
      <c r="AE33" s="47">
        <f>DATA!AE36</f>
        <v>0</v>
      </c>
      <c r="AF33" s="103">
        <f>DATA!AF36</f>
        <v>0</v>
      </c>
      <c r="AG33" s="47">
        <f>DATA!AG36</f>
        <v>0</v>
      </c>
      <c r="AH33" s="103">
        <f>DATA!AH36</f>
        <v>0</v>
      </c>
      <c r="AI33" s="47">
        <f>DATA!AI36</f>
        <v>0</v>
      </c>
      <c r="AJ33" s="103">
        <f>DATA!AJ36</f>
        <v>0</v>
      </c>
    </row>
    <row r="34" spans="1:36">
      <c r="A34" s="3">
        <f>DATA!A37</f>
        <v>1</v>
      </c>
      <c r="B34" s="7">
        <f>DATA!B37</f>
        <v>5</v>
      </c>
      <c r="C34" s="16" t="str">
        <f>DATA!C37</f>
        <v>B</v>
      </c>
      <c r="D34" s="25">
        <f>DATA!D37</f>
        <v>92313</v>
      </c>
      <c r="E34" s="16">
        <f>DATA!E37</f>
        <v>15</v>
      </c>
      <c r="F34" s="27" t="str">
        <f>DATA!F37</f>
        <v>N2</v>
      </c>
      <c r="G34" s="16" t="str">
        <f>DATA!G37</f>
        <v>Mianserin</v>
      </c>
      <c r="H34" s="31">
        <f>DATA!H37</f>
        <v>50</v>
      </c>
      <c r="I34" s="17">
        <f>DATA!I37</f>
        <v>41537</v>
      </c>
      <c r="J34" s="35" t="str">
        <f>DATA!J37</f>
        <v>B5</v>
      </c>
      <c r="K34" s="71">
        <f>DATA!K37</f>
        <v>7</v>
      </c>
      <c r="L34" s="46">
        <f>DATA!L37</f>
        <v>0.8952</v>
      </c>
      <c r="M34" s="47">
        <f>DATA!M37</f>
        <v>0.80810000000000004</v>
      </c>
      <c r="N34" s="103">
        <f>DATA!N37</f>
        <v>7.2666666666666591E-3</v>
      </c>
      <c r="O34" s="47">
        <f>DATA!O37</f>
        <v>0</v>
      </c>
      <c r="P34" s="103">
        <f>DATA!P37</f>
        <v>-1.3609523809523785E-2</v>
      </c>
      <c r="Q34" s="48">
        <f>DATA!Q37</f>
        <v>0</v>
      </c>
      <c r="R34" s="103">
        <f>DATA!R37</f>
        <v>0</v>
      </c>
      <c r="S34" s="49">
        <f>DATA!S37</f>
        <v>0</v>
      </c>
      <c r="T34" s="103">
        <f>DATA!T37</f>
        <v>0</v>
      </c>
      <c r="U34" s="49">
        <f>DATA!U37</f>
        <v>0</v>
      </c>
      <c r="V34" s="103">
        <f>DATA!V37</f>
        <v>0</v>
      </c>
      <c r="W34" s="49">
        <f>DATA!W37</f>
        <v>0</v>
      </c>
      <c r="X34" s="103">
        <f>DATA!X37</f>
        <v>0</v>
      </c>
      <c r="Y34" s="49">
        <f>DATA!Y37</f>
        <v>0</v>
      </c>
      <c r="Z34" s="103">
        <f>DATA!Z37</f>
        <v>0</v>
      </c>
      <c r="AA34" s="49">
        <f>DATA!AA37</f>
        <v>0</v>
      </c>
      <c r="AB34" s="103">
        <f>DATA!AB37</f>
        <v>0</v>
      </c>
      <c r="AC34" s="49">
        <f>DATA!AC37</f>
        <v>0</v>
      </c>
      <c r="AD34" s="103">
        <f>DATA!AD37</f>
        <v>0</v>
      </c>
      <c r="AE34" s="49">
        <f>DATA!AE37</f>
        <v>0</v>
      </c>
      <c r="AF34" s="103">
        <f>DATA!AF37</f>
        <v>0</v>
      </c>
      <c r="AG34" s="49">
        <f>DATA!AG37</f>
        <v>0</v>
      </c>
      <c r="AH34" s="103">
        <f>DATA!AH37</f>
        <v>0</v>
      </c>
      <c r="AI34" s="49">
        <f>DATA!AI37</f>
        <v>0</v>
      </c>
      <c r="AJ34" s="103">
        <f>DATA!AJ37</f>
        <v>0</v>
      </c>
    </row>
    <row r="35" spans="1:36">
      <c r="A35" s="3">
        <f>DATA!A38</f>
        <v>1</v>
      </c>
      <c r="B35" s="7">
        <f>DATA!B38</f>
        <v>5</v>
      </c>
      <c r="C35" s="16" t="str">
        <f>DATA!C38</f>
        <v>C</v>
      </c>
      <c r="D35" s="25">
        <f>DATA!D38</f>
        <v>92313</v>
      </c>
      <c r="E35" s="16">
        <f>DATA!E38</f>
        <v>15</v>
      </c>
      <c r="F35" s="27" t="str">
        <f>DATA!F38</f>
        <v>N2</v>
      </c>
      <c r="G35" s="16" t="str">
        <f>DATA!G38</f>
        <v>Mianserin</v>
      </c>
      <c r="H35" s="31">
        <f>DATA!H38</f>
        <v>50</v>
      </c>
      <c r="I35" s="17">
        <f>DATA!I38</f>
        <v>41537</v>
      </c>
      <c r="J35" s="36" t="str">
        <f>DATA!J38</f>
        <v>C5</v>
      </c>
      <c r="K35" s="71">
        <f>DATA!K38</f>
        <v>9</v>
      </c>
      <c r="L35" s="46">
        <f>DATA!L38</f>
        <v>0.85850000000000004</v>
      </c>
      <c r="M35" s="47">
        <f>DATA!M38</f>
        <v>0.75170000000000003</v>
      </c>
      <c r="N35" s="103">
        <f>DATA!N38</f>
        <v>7.8407407407407401E-3</v>
      </c>
      <c r="O35" s="47">
        <f>DATA!O38</f>
        <v>0</v>
      </c>
      <c r="P35" s="103">
        <f>DATA!P38</f>
        <v>-1.6851851851851833E-2</v>
      </c>
      <c r="Q35" s="48">
        <f>DATA!Q38</f>
        <v>0</v>
      </c>
      <c r="R35" s="103">
        <f>DATA!R38</f>
        <v>0</v>
      </c>
      <c r="S35" s="49">
        <f>DATA!S38</f>
        <v>0</v>
      </c>
      <c r="T35" s="103">
        <f>DATA!T38</f>
        <v>0</v>
      </c>
      <c r="U35" s="49">
        <f>DATA!U38</f>
        <v>0</v>
      </c>
      <c r="V35" s="103">
        <f>DATA!V38</f>
        <v>0</v>
      </c>
      <c r="W35" s="49">
        <f>DATA!W38</f>
        <v>0</v>
      </c>
      <c r="X35" s="103">
        <f>DATA!X38</f>
        <v>0</v>
      </c>
      <c r="Y35" s="49">
        <f>DATA!Y38</f>
        <v>0</v>
      </c>
      <c r="Z35" s="103">
        <f>DATA!Z38</f>
        <v>0</v>
      </c>
      <c r="AA35" s="49">
        <f>DATA!AA38</f>
        <v>0</v>
      </c>
      <c r="AB35" s="103">
        <f>DATA!AB38</f>
        <v>0</v>
      </c>
      <c r="AC35" s="49">
        <f>DATA!AC38</f>
        <v>0</v>
      </c>
      <c r="AD35" s="103">
        <f>DATA!AD38</f>
        <v>0</v>
      </c>
      <c r="AE35" s="49">
        <f>DATA!AE38</f>
        <v>0</v>
      </c>
      <c r="AF35" s="103">
        <f>DATA!AF38</f>
        <v>0</v>
      </c>
      <c r="AG35" s="49">
        <f>DATA!AG38</f>
        <v>0</v>
      </c>
      <c r="AH35" s="103">
        <f>DATA!AH38</f>
        <v>0</v>
      </c>
      <c r="AI35" s="49">
        <f>DATA!AI38</f>
        <v>0</v>
      </c>
      <c r="AJ35" s="103">
        <f>DATA!AJ38</f>
        <v>0</v>
      </c>
    </row>
    <row r="36" spans="1:36">
      <c r="A36" s="3">
        <f>DATA!A39</f>
        <v>1</v>
      </c>
      <c r="B36" s="7">
        <f>DATA!B39</f>
        <v>5</v>
      </c>
      <c r="C36" s="16" t="str">
        <f>DATA!C39</f>
        <v>D</v>
      </c>
      <c r="D36" s="25">
        <f>DATA!D39</f>
        <v>92313</v>
      </c>
      <c r="E36" s="16">
        <f>DATA!E39</f>
        <v>15</v>
      </c>
      <c r="F36" s="27" t="str">
        <f>DATA!F39</f>
        <v>N2</v>
      </c>
      <c r="G36" s="16" t="str">
        <f>DATA!G39</f>
        <v>Mianserin</v>
      </c>
      <c r="H36" s="31">
        <f>DATA!H39</f>
        <v>50</v>
      </c>
      <c r="I36" s="17">
        <f>DATA!I39</f>
        <v>41537</v>
      </c>
      <c r="J36" s="37" t="str">
        <f>DATA!J39</f>
        <v>D5</v>
      </c>
      <c r="K36" s="71">
        <f>DATA!K39</f>
        <v>13</v>
      </c>
      <c r="L36" s="46">
        <f>DATA!L39</f>
        <v>0.88619999999999999</v>
      </c>
      <c r="M36" s="47">
        <f>DATA!M39</f>
        <v>0.75460000000000005</v>
      </c>
      <c r="N36" s="103">
        <f>DATA!N39</f>
        <v>7.3358974358974311E-3</v>
      </c>
      <c r="O36" s="47">
        <f>DATA!O39</f>
        <v>0</v>
      </c>
      <c r="P36" s="103">
        <f>DATA!P39</f>
        <v>-1.144358974358973E-2</v>
      </c>
      <c r="Q36" s="48">
        <f>DATA!Q39</f>
        <v>0</v>
      </c>
      <c r="R36" s="103">
        <f>DATA!R39</f>
        <v>0</v>
      </c>
      <c r="S36" s="49">
        <f>DATA!S39</f>
        <v>0</v>
      </c>
      <c r="T36" s="103">
        <f>DATA!T39</f>
        <v>0</v>
      </c>
      <c r="U36" s="49">
        <f>DATA!U39</f>
        <v>0</v>
      </c>
      <c r="V36" s="103">
        <f>DATA!V39</f>
        <v>0</v>
      </c>
      <c r="W36" s="49">
        <f>DATA!W39</f>
        <v>0</v>
      </c>
      <c r="X36" s="103">
        <f>DATA!X39</f>
        <v>0</v>
      </c>
      <c r="Y36" s="49">
        <f>DATA!Y39</f>
        <v>0</v>
      </c>
      <c r="Z36" s="103">
        <f>DATA!Z39</f>
        <v>0</v>
      </c>
      <c r="AA36" s="49">
        <f>DATA!AA39</f>
        <v>0</v>
      </c>
      <c r="AB36" s="103">
        <f>DATA!AB39</f>
        <v>0</v>
      </c>
      <c r="AC36" s="49">
        <f>DATA!AC39</f>
        <v>0</v>
      </c>
      <c r="AD36" s="103">
        <f>DATA!AD39</f>
        <v>0</v>
      </c>
      <c r="AE36" s="49">
        <f>DATA!AE39</f>
        <v>0</v>
      </c>
      <c r="AF36" s="103">
        <f>DATA!AF39</f>
        <v>0</v>
      </c>
      <c r="AG36" s="49">
        <f>DATA!AG39</f>
        <v>0</v>
      </c>
      <c r="AH36" s="103">
        <f>DATA!AH39</f>
        <v>0</v>
      </c>
      <c r="AI36" s="49">
        <f>DATA!AI39</f>
        <v>0</v>
      </c>
      <c r="AJ36" s="103">
        <f>DATA!AJ39</f>
        <v>0</v>
      </c>
    </row>
    <row r="37" spans="1:36">
      <c r="A37" s="3">
        <f>DATA!A40</f>
        <v>1</v>
      </c>
      <c r="B37" s="7">
        <f>DATA!B40</f>
        <v>5</v>
      </c>
      <c r="C37" s="16" t="str">
        <f>DATA!C40</f>
        <v>E</v>
      </c>
      <c r="D37" s="25">
        <f>DATA!D40</f>
        <v>92313</v>
      </c>
      <c r="E37" s="16">
        <f>DATA!E40</f>
        <v>15</v>
      </c>
      <c r="F37" s="27" t="str">
        <f>DATA!F40</f>
        <v>N2</v>
      </c>
      <c r="G37" s="16" t="str">
        <f>DATA!G40</f>
        <v>Mianserin</v>
      </c>
      <c r="H37" s="31">
        <f>DATA!H40</f>
        <v>50</v>
      </c>
      <c r="I37" s="17">
        <f>DATA!I40</f>
        <v>41537</v>
      </c>
      <c r="J37" s="36" t="str">
        <f>DATA!J40</f>
        <v>E5</v>
      </c>
      <c r="K37" s="71">
        <f>DATA!K40</f>
        <v>4</v>
      </c>
      <c r="L37" s="46">
        <f>DATA!L40</f>
        <v>0.90739999999999998</v>
      </c>
      <c r="M37" s="47">
        <f>DATA!M40</f>
        <v>0.84330000000000005</v>
      </c>
      <c r="N37" s="103">
        <f>DATA!N40</f>
        <v>6.9666666666666488E-3</v>
      </c>
      <c r="O37" s="47">
        <f>DATA!O40</f>
        <v>0</v>
      </c>
      <c r="P37" s="103">
        <f>DATA!P40</f>
        <v>-1.5016666666666623E-2</v>
      </c>
      <c r="Q37" s="48">
        <f>DATA!Q40</f>
        <v>0</v>
      </c>
      <c r="R37" s="103">
        <f>DATA!R40</f>
        <v>0</v>
      </c>
      <c r="S37" s="49">
        <f>DATA!S40</f>
        <v>0</v>
      </c>
      <c r="T37" s="103">
        <f>DATA!T40</f>
        <v>0</v>
      </c>
      <c r="U37" s="49">
        <f>DATA!U40</f>
        <v>0</v>
      </c>
      <c r="V37" s="103">
        <f>DATA!V40</f>
        <v>0</v>
      </c>
      <c r="W37" s="49">
        <f>DATA!W40</f>
        <v>0</v>
      </c>
      <c r="X37" s="103">
        <f>DATA!X40</f>
        <v>0</v>
      </c>
      <c r="Y37" s="49">
        <f>DATA!Y40</f>
        <v>0</v>
      </c>
      <c r="Z37" s="103">
        <f>DATA!Z40</f>
        <v>0</v>
      </c>
      <c r="AA37" s="49">
        <f>DATA!AA40</f>
        <v>0</v>
      </c>
      <c r="AB37" s="103">
        <f>DATA!AB40</f>
        <v>0</v>
      </c>
      <c r="AC37" s="49">
        <f>DATA!AC40</f>
        <v>0</v>
      </c>
      <c r="AD37" s="103">
        <f>DATA!AD40</f>
        <v>0</v>
      </c>
      <c r="AE37" s="49">
        <f>DATA!AE40</f>
        <v>0</v>
      </c>
      <c r="AF37" s="103">
        <f>DATA!AF40</f>
        <v>0</v>
      </c>
      <c r="AG37" s="49">
        <f>DATA!AG40</f>
        <v>0</v>
      </c>
      <c r="AH37" s="103">
        <f>DATA!AH40</f>
        <v>0</v>
      </c>
      <c r="AI37" s="49">
        <f>DATA!AI40</f>
        <v>0</v>
      </c>
      <c r="AJ37" s="103">
        <f>DATA!AJ40</f>
        <v>0</v>
      </c>
    </row>
    <row r="38" spans="1:36">
      <c r="A38" s="3">
        <f>DATA!A41</f>
        <v>1</v>
      </c>
      <c r="B38" s="7">
        <f>DATA!B41</f>
        <v>5</v>
      </c>
      <c r="C38" s="16" t="str">
        <f>DATA!C41</f>
        <v>F</v>
      </c>
      <c r="D38" s="25">
        <f>DATA!D41</f>
        <v>92313</v>
      </c>
      <c r="E38" s="16">
        <f>DATA!E41</f>
        <v>15</v>
      </c>
      <c r="F38" s="27" t="str">
        <f>DATA!F41</f>
        <v>N2</v>
      </c>
      <c r="G38" s="16" t="str">
        <f>DATA!G41</f>
        <v>Mianserin</v>
      </c>
      <c r="H38" s="31">
        <f>DATA!H41</f>
        <v>50</v>
      </c>
      <c r="I38" s="17">
        <f>DATA!I41</f>
        <v>41537</v>
      </c>
      <c r="J38" s="36" t="str">
        <f>DATA!J41</f>
        <v>F5</v>
      </c>
      <c r="K38" s="71">
        <f>DATA!K41</f>
        <v>5</v>
      </c>
      <c r="L38" s="46">
        <f>DATA!L41</f>
        <v>0.90600000000000003</v>
      </c>
      <c r="M38" s="47">
        <f>DATA!M41</f>
        <v>0.82809999999999995</v>
      </c>
      <c r="N38" s="103">
        <f>DATA!N41</f>
        <v>8.3333333333333488E-3</v>
      </c>
      <c r="O38" s="47">
        <f>DATA!O41</f>
        <v>0</v>
      </c>
      <c r="P38" s="103">
        <f>DATA!P41</f>
        <v>-1.5053333333333318E-2</v>
      </c>
      <c r="Q38" s="48">
        <f>DATA!Q41</f>
        <v>0</v>
      </c>
      <c r="R38" s="103">
        <f>DATA!R41</f>
        <v>0</v>
      </c>
      <c r="S38" s="49">
        <f>DATA!S41</f>
        <v>0</v>
      </c>
      <c r="T38" s="103">
        <f>DATA!T41</f>
        <v>0</v>
      </c>
      <c r="U38" s="49">
        <f>DATA!U41</f>
        <v>0</v>
      </c>
      <c r="V38" s="103">
        <f>DATA!V41</f>
        <v>0</v>
      </c>
      <c r="W38" s="49">
        <f>DATA!W41</f>
        <v>0</v>
      </c>
      <c r="X38" s="103">
        <f>DATA!X41</f>
        <v>0</v>
      </c>
      <c r="Y38" s="49">
        <f>DATA!Y41</f>
        <v>0</v>
      </c>
      <c r="Z38" s="103">
        <f>DATA!Z41</f>
        <v>0</v>
      </c>
      <c r="AA38" s="49">
        <f>DATA!AA41</f>
        <v>0</v>
      </c>
      <c r="AB38" s="103">
        <f>DATA!AB41</f>
        <v>0</v>
      </c>
      <c r="AC38" s="49">
        <f>DATA!AC41</f>
        <v>0</v>
      </c>
      <c r="AD38" s="103">
        <f>DATA!AD41</f>
        <v>0</v>
      </c>
      <c r="AE38" s="49">
        <f>DATA!AE41</f>
        <v>0</v>
      </c>
      <c r="AF38" s="103">
        <f>DATA!AF41</f>
        <v>0</v>
      </c>
      <c r="AG38" s="49">
        <f>DATA!AG41</f>
        <v>0</v>
      </c>
      <c r="AH38" s="103">
        <f>DATA!AH41</f>
        <v>0</v>
      </c>
      <c r="AI38" s="49">
        <f>DATA!AI41</f>
        <v>0</v>
      </c>
      <c r="AJ38" s="103">
        <f>DATA!AJ41</f>
        <v>0</v>
      </c>
    </row>
    <row r="39" spans="1:36" ht="13" thickBot="1">
      <c r="A39" s="3">
        <f>DATA!A42</f>
        <v>1</v>
      </c>
      <c r="B39" s="7">
        <f>DATA!B42</f>
        <v>5</v>
      </c>
      <c r="C39" s="16" t="str">
        <f>DATA!C42</f>
        <v>G</v>
      </c>
      <c r="D39" s="25">
        <f>DATA!D42</f>
        <v>92313</v>
      </c>
      <c r="E39" s="16">
        <f>DATA!E42</f>
        <v>15</v>
      </c>
      <c r="F39" s="27" t="str">
        <f>DATA!F42</f>
        <v>N2</v>
      </c>
      <c r="G39" s="16" t="str">
        <f>DATA!G42</f>
        <v>Mianserin</v>
      </c>
      <c r="H39" s="31">
        <f>DATA!H42</f>
        <v>50</v>
      </c>
      <c r="I39" s="17">
        <f>DATA!I42</f>
        <v>41537</v>
      </c>
      <c r="J39" s="37" t="str">
        <f>DATA!J42</f>
        <v>G5</v>
      </c>
      <c r="K39" s="71">
        <f>DATA!K42</f>
        <v>8</v>
      </c>
      <c r="L39" s="46">
        <f>DATA!L42</f>
        <v>0.90069999999999995</v>
      </c>
      <c r="M39" s="47">
        <f>DATA!M42</f>
        <v>0.80989999999999995</v>
      </c>
      <c r="N39" s="103">
        <f>DATA!N42</f>
        <v>6.8208333333333315E-3</v>
      </c>
      <c r="O39" s="47">
        <f>DATA!O42</f>
        <v>0</v>
      </c>
      <c r="P39" s="103">
        <f>DATA!P42</f>
        <v>-1.1683333333333323E-2</v>
      </c>
      <c r="Q39" s="48">
        <f>DATA!Q42</f>
        <v>0</v>
      </c>
      <c r="R39" s="103">
        <f>DATA!R42</f>
        <v>0</v>
      </c>
      <c r="S39" s="49">
        <f>DATA!S42</f>
        <v>0</v>
      </c>
      <c r="T39" s="103">
        <f>DATA!T42</f>
        <v>0</v>
      </c>
      <c r="U39" s="49">
        <f>DATA!U42</f>
        <v>0</v>
      </c>
      <c r="V39" s="103">
        <f>DATA!V42</f>
        <v>0</v>
      </c>
      <c r="W39" s="49">
        <f>DATA!W42</f>
        <v>0</v>
      </c>
      <c r="X39" s="103">
        <f>DATA!X42</f>
        <v>0</v>
      </c>
      <c r="Y39" s="49">
        <f>DATA!Y42</f>
        <v>0</v>
      </c>
      <c r="Z39" s="103">
        <f>DATA!Z42</f>
        <v>0</v>
      </c>
      <c r="AA39" s="49">
        <f>DATA!AA42</f>
        <v>0</v>
      </c>
      <c r="AB39" s="103">
        <f>DATA!AB42</f>
        <v>0</v>
      </c>
      <c r="AC39" s="49">
        <f>DATA!AC42</f>
        <v>0</v>
      </c>
      <c r="AD39" s="103">
        <f>DATA!AD42</f>
        <v>0</v>
      </c>
      <c r="AE39" s="49">
        <f>DATA!AE42</f>
        <v>0</v>
      </c>
      <c r="AF39" s="103">
        <f>DATA!AF42</f>
        <v>0</v>
      </c>
      <c r="AG39" s="49">
        <f>DATA!AG42</f>
        <v>0</v>
      </c>
      <c r="AH39" s="103">
        <f>DATA!AH42</f>
        <v>0</v>
      </c>
      <c r="AI39" s="49">
        <f>DATA!AI42</f>
        <v>0</v>
      </c>
      <c r="AJ39" s="103">
        <f>DATA!AJ42</f>
        <v>0</v>
      </c>
    </row>
    <row r="40" spans="1:36">
      <c r="A40" s="3">
        <f>DATA!A44</f>
        <v>1</v>
      </c>
      <c r="B40" s="6">
        <f>DATA!B44</f>
        <v>6</v>
      </c>
      <c r="C40" s="3" t="str">
        <f>DATA!C44</f>
        <v>A</v>
      </c>
      <c r="D40" s="25">
        <f>DATA!D44</f>
        <v>92313</v>
      </c>
      <c r="E40" s="16">
        <f>DATA!E44</f>
        <v>15</v>
      </c>
      <c r="F40" s="28" t="str">
        <f>DATA!F44</f>
        <v>N2</v>
      </c>
      <c r="G40" s="5" t="str">
        <f>DATA!G44</f>
        <v>Mianserin</v>
      </c>
      <c r="H40" s="32">
        <f>DATA!H44</f>
        <v>50</v>
      </c>
      <c r="I40" s="17">
        <f>DATA!I44</f>
        <v>41537</v>
      </c>
      <c r="J40" s="39" t="str">
        <f>DATA!J44</f>
        <v>A6</v>
      </c>
      <c r="K40" s="71">
        <f>DATA!K44</f>
        <v>9</v>
      </c>
      <c r="L40" s="46">
        <f>DATA!L44</f>
        <v>0.88980000000000004</v>
      </c>
      <c r="M40" s="47">
        <f>DATA!M44</f>
        <v>0.78449999999999998</v>
      </c>
      <c r="N40" s="103">
        <f>DATA!N44</f>
        <v>7.6740740740740797E-3</v>
      </c>
      <c r="O40" s="47">
        <f>DATA!O44</f>
        <v>0</v>
      </c>
      <c r="P40" s="103">
        <f>DATA!P44</f>
        <v>-1.3207407407407397E-2</v>
      </c>
      <c r="Q40" s="48">
        <f>DATA!Q44</f>
        <v>0</v>
      </c>
      <c r="R40" s="103">
        <f>DATA!R44</f>
        <v>0</v>
      </c>
      <c r="S40" s="47">
        <f>DATA!S44</f>
        <v>0</v>
      </c>
      <c r="T40" s="103">
        <f>DATA!T44</f>
        <v>0</v>
      </c>
      <c r="U40" s="53">
        <f>DATA!U44</f>
        <v>0</v>
      </c>
      <c r="V40" s="103">
        <f>DATA!V44</f>
        <v>0</v>
      </c>
      <c r="W40" s="53">
        <f>DATA!W44</f>
        <v>0</v>
      </c>
      <c r="X40" s="103">
        <f>DATA!X44</f>
        <v>0</v>
      </c>
      <c r="Y40" s="53">
        <f>DATA!Y44</f>
        <v>0</v>
      </c>
      <c r="Z40" s="103">
        <f>DATA!Z44</f>
        <v>0</v>
      </c>
      <c r="AA40" s="53">
        <f>DATA!AA44</f>
        <v>0</v>
      </c>
      <c r="AB40" s="103">
        <f>DATA!AB44</f>
        <v>0</v>
      </c>
      <c r="AC40" s="53">
        <f>DATA!AC44</f>
        <v>0</v>
      </c>
      <c r="AD40" s="103">
        <f>DATA!AD44</f>
        <v>0</v>
      </c>
      <c r="AE40" s="53">
        <f>DATA!AE44</f>
        <v>0</v>
      </c>
      <c r="AF40" s="103">
        <f>DATA!AF44</f>
        <v>0</v>
      </c>
      <c r="AG40" s="53">
        <f>DATA!AG44</f>
        <v>0</v>
      </c>
      <c r="AH40" s="103">
        <f>DATA!AH44</f>
        <v>0</v>
      </c>
      <c r="AI40" s="53">
        <f>DATA!AI44</f>
        <v>0</v>
      </c>
      <c r="AJ40" s="103">
        <f>DATA!AJ44</f>
        <v>0</v>
      </c>
    </row>
    <row r="41" spans="1:36">
      <c r="A41" s="3">
        <f>DATA!A45</f>
        <v>1</v>
      </c>
      <c r="B41" s="7">
        <f>DATA!B45</f>
        <v>6</v>
      </c>
      <c r="C41" s="16" t="str">
        <f>DATA!C45</f>
        <v>B</v>
      </c>
      <c r="D41" s="25">
        <f>DATA!D45</f>
        <v>92313</v>
      </c>
      <c r="E41" s="16">
        <f>DATA!E45</f>
        <v>15</v>
      </c>
      <c r="F41" s="27" t="str">
        <f>DATA!F45</f>
        <v>N2</v>
      </c>
      <c r="G41" s="16" t="str">
        <f>DATA!G45</f>
        <v>Mianserin</v>
      </c>
      <c r="H41" s="31">
        <f>DATA!H45</f>
        <v>50</v>
      </c>
      <c r="I41" s="17">
        <f>DATA!I45</f>
        <v>41537</v>
      </c>
      <c r="J41" s="35" t="str">
        <f>DATA!J45</f>
        <v>B6</v>
      </c>
      <c r="K41" s="71">
        <f>DATA!K45</f>
        <v>6</v>
      </c>
      <c r="L41" s="46">
        <f>DATA!L45</f>
        <v>0.90169999999999995</v>
      </c>
      <c r="M41" s="47">
        <f>DATA!M45</f>
        <v>0.83040000000000003</v>
      </c>
      <c r="N41" s="103">
        <f>DATA!N45</f>
        <v>5.8444444444444299E-3</v>
      </c>
      <c r="O41" s="47">
        <f>DATA!O45</f>
        <v>0</v>
      </c>
      <c r="P41" s="103">
        <f>DATA!P45</f>
        <v>-1.2161111111111086E-2</v>
      </c>
      <c r="Q41" s="48">
        <f>DATA!Q45</f>
        <v>0</v>
      </c>
      <c r="R41" s="103">
        <f>DATA!R45</f>
        <v>0</v>
      </c>
      <c r="S41" s="49">
        <f>DATA!S45</f>
        <v>0</v>
      </c>
      <c r="T41" s="103">
        <f>DATA!T45</f>
        <v>0</v>
      </c>
      <c r="U41" s="49">
        <f>DATA!U45</f>
        <v>0</v>
      </c>
      <c r="V41" s="103">
        <f>DATA!V45</f>
        <v>0</v>
      </c>
      <c r="W41" s="49">
        <f>DATA!W45</f>
        <v>0</v>
      </c>
      <c r="X41" s="103">
        <f>DATA!X45</f>
        <v>0</v>
      </c>
      <c r="Y41" s="49">
        <f>DATA!Y45</f>
        <v>0</v>
      </c>
      <c r="Z41" s="103">
        <f>DATA!Z45</f>
        <v>0</v>
      </c>
      <c r="AA41" s="49">
        <f>DATA!AA45</f>
        <v>0</v>
      </c>
      <c r="AB41" s="103">
        <f>DATA!AB45</f>
        <v>0</v>
      </c>
      <c r="AC41" s="49">
        <f>DATA!AC45</f>
        <v>0</v>
      </c>
      <c r="AD41" s="103">
        <f>DATA!AD45</f>
        <v>0</v>
      </c>
      <c r="AE41" s="49">
        <f>DATA!AE45</f>
        <v>0</v>
      </c>
      <c r="AF41" s="103">
        <f>DATA!AF45</f>
        <v>0</v>
      </c>
      <c r="AG41" s="49">
        <f>DATA!AG45</f>
        <v>0</v>
      </c>
      <c r="AH41" s="103">
        <f>DATA!AH45</f>
        <v>0</v>
      </c>
      <c r="AI41" s="49">
        <f>DATA!AI45</f>
        <v>0</v>
      </c>
      <c r="AJ41" s="103">
        <f>DATA!AJ45</f>
        <v>0</v>
      </c>
    </row>
    <row r="42" spans="1:36">
      <c r="A42" s="3">
        <f>DATA!A46</f>
        <v>1</v>
      </c>
      <c r="B42" s="7">
        <f>DATA!B46</f>
        <v>6</v>
      </c>
      <c r="C42" s="16" t="str">
        <f>DATA!C46</f>
        <v>C</v>
      </c>
      <c r="D42" s="25">
        <f>DATA!D46</f>
        <v>92313</v>
      </c>
      <c r="E42" s="16">
        <f>DATA!E46</f>
        <v>15</v>
      </c>
      <c r="F42" s="27" t="str">
        <f>DATA!F46</f>
        <v>N2</v>
      </c>
      <c r="G42" s="16" t="str">
        <f>DATA!G46</f>
        <v>Mianserin</v>
      </c>
      <c r="H42" s="31">
        <f>DATA!H46</f>
        <v>50</v>
      </c>
      <c r="I42" s="17">
        <f>DATA!I46</f>
        <v>41537</v>
      </c>
      <c r="J42" s="36" t="str">
        <f>DATA!J46</f>
        <v>C6</v>
      </c>
      <c r="K42" s="71">
        <f>DATA!K46</f>
        <v>5</v>
      </c>
      <c r="L42" s="46">
        <f>DATA!L46</f>
        <v>0.87719999999999998</v>
      </c>
      <c r="M42" s="47">
        <f>DATA!M46</f>
        <v>0.80169999999999997</v>
      </c>
      <c r="N42" s="103">
        <f>DATA!N46</f>
        <v>7.8533333333333337E-3</v>
      </c>
      <c r="O42" s="47">
        <f>DATA!O46</f>
        <v>0</v>
      </c>
      <c r="P42" s="103">
        <f>DATA!P46</f>
        <v>-2.0333333333333314E-2</v>
      </c>
      <c r="Q42" s="48">
        <f>DATA!Q46</f>
        <v>0</v>
      </c>
      <c r="R42" s="103">
        <f>DATA!R46</f>
        <v>0</v>
      </c>
      <c r="S42" s="47">
        <f>DATA!S46</f>
        <v>0</v>
      </c>
      <c r="T42" s="103">
        <f>DATA!T46</f>
        <v>0</v>
      </c>
      <c r="U42" s="47">
        <f>DATA!U46</f>
        <v>0</v>
      </c>
      <c r="V42" s="103">
        <f>DATA!V46</f>
        <v>0</v>
      </c>
      <c r="W42" s="46">
        <f>DATA!W46</f>
        <v>0</v>
      </c>
      <c r="X42" s="103">
        <f>DATA!X46</f>
        <v>0</v>
      </c>
      <c r="Y42" s="49">
        <f>DATA!Y46</f>
        <v>0</v>
      </c>
      <c r="Z42" s="103">
        <f>DATA!Z46</f>
        <v>0</v>
      </c>
      <c r="AA42" s="49">
        <f>DATA!AA46</f>
        <v>0</v>
      </c>
      <c r="AB42" s="103">
        <f>DATA!AB46</f>
        <v>0</v>
      </c>
      <c r="AC42" s="49">
        <f>DATA!AC46</f>
        <v>0</v>
      </c>
      <c r="AD42" s="103">
        <f>DATA!AD46</f>
        <v>0</v>
      </c>
      <c r="AE42" s="49">
        <f>DATA!AE46</f>
        <v>0</v>
      </c>
      <c r="AF42" s="103">
        <f>DATA!AF46</f>
        <v>0</v>
      </c>
      <c r="AG42" s="49">
        <f>DATA!AG46</f>
        <v>0</v>
      </c>
      <c r="AH42" s="103">
        <f>DATA!AH46</f>
        <v>0</v>
      </c>
      <c r="AI42" s="49">
        <f>DATA!AI46</f>
        <v>0</v>
      </c>
      <c r="AJ42" s="103">
        <f>DATA!AJ46</f>
        <v>0</v>
      </c>
    </row>
    <row r="43" spans="1:36">
      <c r="A43" s="3">
        <f>DATA!A47</f>
        <v>1</v>
      </c>
      <c r="B43" s="7">
        <f>DATA!B47</f>
        <v>6</v>
      </c>
      <c r="C43" s="16" t="str">
        <f>DATA!C47</f>
        <v>D</v>
      </c>
      <c r="D43" s="25">
        <f>DATA!D47</f>
        <v>92313</v>
      </c>
      <c r="E43" s="16">
        <f>DATA!E47</f>
        <v>15</v>
      </c>
      <c r="F43" s="27" t="str">
        <f>DATA!F47</f>
        <v>N2</v>
      </c>
      <c r="G43" s="16" t="str">
        <f>DATA!G47</f>
        <v>Mianserin</v>
      </c>
      <c r="H43" s="31">
        <f>DATA!H47</f>
        <v>50</v>
      </c>
      <c r="I43" s="17">
        <f>DATA!I47</f>
        <v>41537</v>
      </c>
      <c r="J43" s="37" t="str">
        <f>DATA!J47</f>
        <v>D6</v>
      </c>
      <c r="K43" s="71">
        <f>DATA!K47</f>
        <v>8</v>
      </c>
      <c r="L43" s="46">
        <f>DATA!L47</f>
        <v>0.90949999999999998</v>
      </c>
      <c r="M43" s="47">
        <f>DATA!M47</f>
        <v>0.81240000000000001</v>
      </c>
      <c r="N43" s="103">
        <f>DATA!N47</f>
        <v>7.6083333333333281E-3</v>
      </c>
      <c r="O43" s="47">
        <f>DATA!O47</f>
        <v>0</v>
      </c>
      <c r="P43" s="103">
        <f>DATA!P47</f>
        <v>-1.1370833333333316E-2</v>
      </c>
      <c r="Q43" s="48">
        <f>DATA!Q47</f>
        <v>0</v>
      </c>
      <c r="R43" s="103">
        <f>DATA!R47</f>
        <v>0</v>
      </c>
      <c r="S43" s="49">
        <f>DATA!S47</f>
        <v>0</v>
      </c>
      <c r="T43" s="103">
        <f>DATA!T47</f>
        <v>0</v>
      </c>
      <c r="U43" s="49">
        <f>DATA!U47</f>
        <v>0</v>
      </c>
      <c r="V43" s="103">
        <f>DATA!V47</f>
        <v>0</v>
      </c>
      <c r="W43" s="49">
        <f>DATA!W47</f>
        <v>0</v>
      </c>
      <c r="X43" s="103">
        <f>DATA!X47</f>
        <v>0</v>
      </c>
      <c r="Y43" s="49">
        <f>DATA!Y47</f>
        <v>0</v>
      </c>
      <c r="Z43" s="103">
        <f>DATA!Z47</f>
        <v>0</v>
      </c>
      <c r="AA43" s="49">
        <f>DATA!AA47</f>
        <v>0</v>
      </c>
      <c r="AB43" s="103">
        <f>DATA!AB47</f>
        <v>0</v>
      </c>
      <c r="AC43" s="49">
        <f>DATA!AC47</f>
        <v>0</v>
      </c>
      <c r="AD43" s="103">
        <f>DATA!AD47</f>
        <v>0</v>
      </c>
      <c r="AE43" s="49">
        <f>DATA!AE47</f>
        <v>0</v>
      </c>
      <c r="AF43" s="103">
        <f>DATA!AF47</f>
        <v>0</v>
      </c>
      <c r="AG43" s="49">
        <f>DATA!AG47</f>
        <v>0</v>
      </c>
      <c r="AH43" s="103">
        <f>DATA!AH47</f>
        <v>0</v>
      </c>
      <c r="AI43" s="49">
        <f>DATA!AI47</f>
        <v>0</v>
      </c>
      <c r="AJ43" s="103">
        <f>DATA!AJ47</f>
        <v>0</v>
      </c>
    </row>
    <row r="44" spans="1:36">
      <c r="A44" s="3">
        <f>DATA!A48</f>
        <v>1</v>
      </c>
      <c r="B44" s="7">
        <f>DATA!B48</f>
        <v>6</v>
      </c>
      <c r="C44" s="16" t="str">
        <f>DATA!C48</f>
        <v>E</v>
      </c>
      <c r="D44" s="25">
        <f>DATA!D48</f>
        <v>92313</v>
      </c>
      <c r="E44" s="16">
        <f>DATA!E48</f>
        <v>15</v>
      </c>
      <c r="F44" s="27" t="str">
        <f>DATA!F48</f>
        <v>N2</v>
      </c>
      <c r="G44" s="16" t="str">
        <f>DATA!G48</f>
        <v>Mianserin</v>
      </c>
      <c r="H44" s="31">
        <f>DATA!H48</f>
        <v>50</v>
      </c>
      <c r="I44" s="17">
        <f>DATA!I48</f>
        <v>41537</v>
      </c>
      <c r="J44" s="36" t="str">
        <f>DATA!J48</f>
        <v>E6</v>
      </c>
      <c r="K44" s="71">
        <f>DATA!K48</f>
        <v>8</v>
      </c>
      <c r="L44" s="46">
        <f>DATA!L48</f>
        <v>0.90469999999999995</v>
      </c>
      <c r="M44" s="47">
        <f>DATA!M48</f>
        <v>0.81499999999999995</v>
      </c>
      <c r="N44" s="103">
        <f>DATA!N48</f>
        <v>6.6833333333333328E-3</v>
      </c>
      <c r="O44" s="47">
        <f>DATA!O48</f>
        <v>0</v>
      </c>
      <c r="P44" s="103">
        <f>DATA!P48</f>
        <v>-1.1045833333333324E-2</v>
      </c>
      <c r="Q44" s="48">
        <f>DATA!Q48</f>
        <v>0</v>
      </c>
      <c r="R44" s="103">
        <f>DATA!R48</f>
        <v>0</v>
      </c>
      <c r="S44" s="49">
        <f>DATA!S48</f>
        <v>0</v>
      </c>
      <c r="T44" s="103">
        <f>DATA!T48</f>
        <v>0</v>
      </c>
      <c r="U44" s="49">
        <f>DATA!U48</f>
        <v>0</v>
      </c>
      <c r="V44" s="103">
        <f>DATA!V48</f>
        <v>0</v>
      </c>
      <c r="W44" s="49">
        <f>DATA!W48</f>
        <v>0</v>
      </c>
      <c r="X44" s="103">
        <f>DATA!X48</f>
        <v>0</v>
      </c>
      <c r="Y44" s="49">
        <f>DATA!Y48</f>
        <v>0</v>
      </c>
      <c r="Z44" s="103">
        <f>DATA!Z48</f>
        <v>0</v>
      </c>
      <c r="AA44" s="49">
        <f>DATA!AA48</f>
        <v>0</v>
      </c>
      <c r="AB44" s="103">
        <f>DATA!AB48</f>
        <v>0</v>
      </c>
      <c r="AC44" s="49">
        <f>DATA!AC48</f>
        <v>0</v>
      </c>
      <c r="AD44" s="103">
        <f>DATA!AD48</f>
        <v>0</v>
      </c>
      <c r="AE44" s="49">
        <f>DATA!AE48</f>
        <v>0</v>
      </c>
      <c r="AF44" s="103">
        <f>DATA!AF48</f>
        <v>0</v>
      </c>
      <c r="AG44" s="49">
        <f>DATA!AG48</f>
        <v>0</v>
      </c>
      <c r="AH44" s="103">
        <f>DATA!AH48</f>
        <v>0</v>
      </c>
      <c r="AI44" s="49">
        <f>DATA!AI48</f>
        <v>0</v>
      </c>
      <c r="AJ44" s="103">
        <f>DATA!AJ48</f>
        <v>0</v>
      </c>
    </row>
    <row r="45" spans="1:36">
      <c r="A45" s="3">
        <f>DATA!A49</f>
        <v>1</v>
      </c>
      <c r="B45" s="7">
        <f>DATA!B49</f>
        <v>6</v>
      </c>
      <c r="C45" s="16" t="str">
        <f>DATA!C49</f>
        <v>F</v>
      </c>
      <c r="D45" s="25">
        <f>DATA!D49</f>
        <v>92313</v>
      </c>
      <c r="E45" s="16">
        <f>DATA!E49</f>
        <v>15</v>
      </c>
      <c r="F45" s="27" t="str">
        <f>DATA!F49</f>
        <v>N2</v>
      </c>
      <c r="G45" s="16" t="str">
        <f>DATA!G49</f>
        <v>Mianserin</v>
      </c>
      <c r="H45" s="31">
        <f>DATA!H49</f>
        <v>50</v>
      </c>
      <c r="I45" s="17">
        <f>DATA!I49</f>
        <v>41537</v>
      </c>
      <c r="J45" s="36" t="str">
        <f>DATA!J49</f>
        <v>F6</v>
      </c>
      <c r="K45" s="71">
        <f>DATA!K49</f>
        <v>7</v>
      </c>
      <c r="L45" s="46">
        <f>DATA!L49</f>
        <v>0.8992</v>
      </c>
      <c r="M45" s="47">
        <f>DATA!M49</f>
        <v>0.81820000000000004</v>
      </c>
      <c r="N45" s="103">
        <f>DATA!N49</f>
        <v>6.3952380952380884E-3</v>
      </c>
      <c r="O45" s="47">
        <f>DATA!O49</f>
        <v>0</v>
      </c>
      <c r="P45" s="103">
        <f>DATA!P49</f>
        <v>-1.2166666666666643E-2</v>
      </c>
      <c r="Q45" s="48">
        <f>DATA!Q49</f>
        <v>0</v>
      </c>
      <c r="R45" s="103">
        <f>DATA!R49</f>
        <v>0</v>
      </c>
      <c r="S45" s="49">
        <f>DATA!S49</f>
        <v>0</v>
      </c>
      <c r="T45" s="103">
        <f>DATA!T49</f>
        <v>0</v>
      </c>
      <c r="U45" s="49">
        <f>DATA!U49</f>
        <v>0</v>
      </c>
      <c r="V45" s="103">
        <f>DATA!V49</f>
        <v>0</v>
      </c>
      <c r="W45" s="49">
        <f>DATA!W49</f>
        <v>0</v>
      </c>
      <c r="X45" s="103">
        <f>DATA!X49</f>
        <v>0</v>
      </c>
      <c r="Y45" s="49">
        <f>DATA!Y49</f>
        <v>0</v>
      </c>
      <c r="Z45" s="103">
        <f>DATA!Z49</f>
        <v>0</v>
      </c>
      <c r="AA45" s="49">
        <f>DATA!AA49</f>
        <v>0</v>
      </c>
      <c r="AB45" s="103">
        <f>DATA!AB49</f>
        <v>0</v>
      </c>
      <c r="AC45" s="49">
        <f>DATA!AC49</f>
        <v>0</v>
      </c>
      <c r="AD45" s="103">
        <f>DATA!AD49</f>
        <v>0</v>
      </c>
      <c r="AE45" s="49">
        <f>DATA!AE49</f>
        <v>0</v>
      </c>
      <c r="AF45" s="103">
        <f>DATA!AF49</f>
        <v>0</v>
      </c>
      <c r="AG45" s="49">
        <f>DATA!AG49</f>
        <v>0</v>
      </c>
      <c r="AH45" s="103">
        <f>DATA!AH49</f>
        <v>0</v>
      </c>
      <c r="AI45" s="49">
        <f>DATA!AI49</f>
        <v>0</v>
      </c>
      <c r="AJ45" s="103">
        <f>DATA!AJ49</f>
        <v>0</v>
      </c>
    </row>
    <row r="46" spans="1:36" ht="13" thickBot="1">
      <c r="A46" s="3">
        <f>DATA!A50</f>
        <v>1</v>
      </c>
      <c r="B46" s="7">
        <f>DATA!B50</f>
        <v>6</v>
      </c>
      <c r="C46" s="16" t="str">
        <f>DATA!C50</f>
        <v>G</v>
      </c>
      <c r="D46" s="25">
        <f>DATA!D50</f>
        <v>92313</v>
      </c>
      <c r="E46" s="16">
        <f>DATA!E50</f>
        <v>15</v>
      </c>
      <c r="F46" s="27" t="str">
        <f>DATA!F50</f>
        <v>N2</v>
      </c>
      <c r="G46" s="16" t="str">
        <f>DATA!G50</f>
        <v>Mianserin</v>
      </c>
      <c r="H46" s="31">
        <f>DATA!H50</f>
        <v>50</v>
      </c>
      <c r="I46" s="17">
        <f>DATA!I50</f>
        <v>41537</v>
      </c>
      <c r="J46" s="37" t="str">
        <f>DATA!J50</f>
        <v>G6</v>
      </c>
      <c r="K46" s="71">
        <f>DATA!K50</f>
        <v>6</v>
      </c>
      <c r="L46" s="46">
        <f>DATA!L50</f>
        <v>0.90969999999999995</v>
      </c>
      <c r="M46" s="47">
        <f>DATA!M50</f>
        <v>0.82779999999999998</v>
      </c>
      <c r="N46" s="103">
        <f>DATA!N50</f>
        <v>7.6111111111111058E-3</v>
      </c>
      <c r="O46" s="47">
        <f>DATA!O50</f>
        <v>0</v>
      </c>
      <c r="P46" s="103">
        <f>DATA!P50</f>
        <v>-1.2594444444444427E-2</v>
      </c>
      <c r="Q46" s="48">
        <f>DATA!Q50</f>
        <v>0</v>
      </c>
      <c r="R46" s="103">
        <f>DATA!R50</f>
        <v>0</v>
      </c>
      <c r="S46" s="49">
        <f>DATA!S50</f>
        <v>0</v>
      </c>
      <c r="T46" s="103">
        <f>DATA!T50</f>
        <v>0</v>
      </c>
      <c r="U46" s="49">
        <f>DATA!U50</f>
        <v>0</v>
      </c>
      <c r="V46" s="103">
        <f>DATA!V50</f>
        <v>0</v>
      </c>
      <c r="W46" s="49">
        <f>DATA!W50</f>
        <v>0</v>
      </c>
      <c r="X46" s="103">
        <f>DATA!X50</f>
        <v>0</v>
      </c>
      <c r="Y46" s="49">
        <f>DATA!Y50</f>
        <v>0</v>
      </c>
      <c r="Z46" s="103">
        <f>DATA!Z50</f>
        <v>0</v>
      </c>
      <c r="AA46" s="49">
        <f>DATA!AA50</f>
        <v>0</v>
      </c>
      <c r="AB46" s="103">
        <f>DATA!AB50</f>
        <v>0</v>
      </c>
      <c r="AC46" s="49">
        <f>DATA!AC50</f>
        <v>0</v>
      </c>
      <c r="AD46" s="103">
        <f>DATA!AD50</f>
        <v>0</v>
      </c>
      <c r="AE46" s="49">
        <f>DATA!AE50</f>
        <v>0</v>
      </c>
      <c r="AF46" s="103">
        <f>DATA!AF50</f>
        <v>0</v>
      </c>
      <c r="AG46" s="49">
        <f>DATA!AG50</f>
        <v>0</v>
      </c>
      <c r="AH46" s="103">
        <f>DATA!AH50</f>
        <v>0</v>
      </c>
      <c r="AI46" s="49">
        <f>DATA!AI50</f>
        <v>0</v>
      </c>
      <c r="AJ46" s="103">
        <f>DATA!AJ50</f>
        <v>0</v>
      </c>
    </row>
    <row r="47" spans="1:36">
      <c r="A47" s="3">
        <f>DATA!A52</f>
        <v>1</v>
      </c>
      <c r="B47" s="6">
        <f>DATA!B52</f>
        <v>7</v>
      </c>
      <c r="C47" s="3" t="str">
        <f>DATA!C52</f>
        <v>A</v>
      </c>
      <c r="D47" s="25">
        <f>DATA!D52</f>
        <v>92313</v>
      </c>
      <c r="E47" s="16">
        <f>DATA!E52</f>
        <v>15</v>
      </c>
      <c r="F47" s="28" t="str">
        <f>DATA!F52</f>
        <v>RB660</v>
      </c>
      <c r="G47" s="16" t="str">
        <f>DATA!G52</f>
        <v>water</v>
      </c>
      <c r="H47" s="29">
        <f>DATA!H52</f>
        <v>0</v>
      </c>
      <c r="I47" s="17">
        <f>DATA!I52</f>
        <v>41537</v>
      </c>
      <c r="J47" s="39" t="str">
        <f>DATA!J52</f>
        <v>A7</v>
      </c>
      <c r="K47" s="68">
        <f>DATA!K52</f>
        <v>4</v>
      </c>
      <c r="L47" s="46">
        <f>DATA!L52</f>
        <v>0.89680000000000004</v>
      </c>
      <c r="M47" s="47">
        <f>DATA!M52</f>
        <v>0.85650000000000004</v>
      </c>
      <c r="N47" s="103">
        <f>DATA!N52</f>
        <v>3.1333333333333395E-3</v>
      </c>
      <c r="O47" s="47">
        <f>DATA!O52</f>
        <v>0</v>
      </c>
      <c r="P47" s="103">
        <f>DATA!P52</f>
        <v>-1.1733333333333346E-2</v>
      </c>
      <c r="Q47" s="48">
        <f>DATA!Q52</f>
        <v>0</v>
      </c>
      <c r="R47" s="103">
        <f>DATA!R52</f>
        <v>0</v>
      </c>
      <c r="S47" s="47">
        <f>DATA!S52</f>
        <v>0</v>
      </c>
      <c r="T47" s="103">
        <f>DATA!T52</f>
        <v>0</v>
      </c>
      <c r="U47" s="47">
        <f>DATA!U52</f>
        <v>0</v>
      </c>
      <c r="V47" s="103">
        <f>DATA!V52</f>
        <v>0</v>
      </c>
      <c r="W47" s="47">
        <f>DATA!W52</f>
        <v>0</v>
      </c>
      <c r="X47" s="103">
        <f>DATA!X52</f>
        <v>0</v>
      </c>
      <c r="Y47" s="47">
        <f>DATA!Y52</f>
        <v>0</v>
      </c>
      <c r="Z47" s="103">
        <f>DATA!Z52</f>
        <v>0</v>
      </c>
      <c r="AA47" s="47">
        <f>DATA!AA52</f>
        <v>0</v>
      </c>
      <c r="AB47" s="103">
        <f>DATA!AB52</f>
        <v>0</v>
      </c>
      <c r="AC47" s="47">
        <f>DATA!AC52</f>
        <v>0</v>
      </c>
      <c r="AD47" s="103">
        <f>DATA!AD52</f>
        <v>0</v>
      </c>
      <c r="AE47" s="47">
        <f>DATA!AE52</f>
        <v>0</v>
      </c>
      <c r="AF47" s="103">
        <f>DATA!AF52</f>
        <v>0</v>
      </c>
      <c r="AG47" s="47">
        <f>DATA!AG52</f>
        <v>0</v>
      </c>
      <c r="AH47" s="103">
        <f>DATA!AH52</f>
        <v>0</v>
      </c>
      <c r="AI47" s="47">
        <f>DATA!AI52</f>
        <v>0</v>
      </c>
      <c r="AJ47" s="103">
        <f>DATA!AJ52</f>
        <v>0</v>
      </c>
    </row>
    <row r="48" spans="1:36">
      <c r="A48" s="3">
        <f>DATA!A53</f>
        <v>1</v>
      </c>
      <c r="B48" s="7">
        <f>DATA!B53</f>
        <v>7</v>
      </c>
      <c r="C48" s="16" t="str">
        <f>DATA!C53</f>
        <v>B</v>
      </c>
      <c r="D48" s="25">
        <f>DATA!D53</f>
        <v>92313</v>
      </c>
      <c r="E48" s="16">
        <f>DATA!E53</f>
        <v>15</v>
      </c>
      <c r="F48" s="27" t="str">
        <f>DATA!F53</f>
        <v>RB660</v>
      </c>
      <c r="G48" s="16" t="str">
        <f>DATA!G53</f>
        <v>water</v>
      </c>
      <c r="H48" s="30">
        <f>DATA!H53</f>
        <v>0</v>
      </c>
      <c r="I48" s="17">
        <f>DATA!I53</f>
        <v>41537</v>
      </c>
      <c r="J48" s="35" t="str">
        <f>DATA!J53</f>
        <v>B7</v>
      </c>
      <c r="K48" s="68">
        <f>DATA!K53</f>
        <v>6</v>
      </c>
      <c r="L48" s="46">
        <f>DATA!L53</f>
        <v>0.93200000000000005</v>
      </c>
      <c r="M48" s="47">
        <f>DATA!M53</f>
        <v>0.88970000000000005</v>
      </c>
      <c r="N48" s="103">
        <f>DATA!N53</f>
        <v>2.4222222222222266E-3</v>
      </c>
      <c r="O48" s="47">
        <f>DATA!O53</f>
        <v>0</v>
      </c>
      <c r="P48" s="103">
        <f>DATA!P53</f>
        <v>-2.2888888888888959E-3</v>
      </c>
      <c r="Q48" s="48">
        <f>DATA!Q53</f>
        <v>0</v>
      </c>
      <c r="R48" s="103">
        <f>DATA!R53</f>
        <v>0</v>
      </c>
      <c r="S48" s="49">
        <f>DATA!S53</f>
        <v>0</v>
      </c>
      <c r="T48" s="103">
        <f>DATA!T53</f>
        <v>0</v>
      </c>
      <c r="U48" s="49">
        <f>DATA!U53</f>
        <v>0</v>
      </c>
      <c r="V48" s="103">
        <f>DATA!V53</f>
        <v>0</v>
      </c>
      <c r="W48" s="49">
        <f>DATA!W53</f>
        <v>0</v>
      </c>
      <c r="X48" s="103">
        <f>DATA!X53</f>
        <v>0</v>
      </c>
      <c r="Y48" s="49">
        <f>DATA!Y53</f>
        <v>0</v>
      </c>
      <c r="Z48" s="103">
        <f>DATA!Z53</f>
        <v>0</v>
      </c>
      <c r="AA48" s="49">
        <f>DATA!AA53</f>
        <v>0</v>
      </c>
      <c r="AB48" s="103">
        <f>DATA!AB53</f>
        <v>0</v>
      </c>
      <c r="AC48" s="49">
        <f>DATA!AC53</f>
        <v>0</v>
      </c>
      <c r="AD48" s="103">
        <f>DATA!AD53</f>
        <v>0</v>
      </c>
      <c r="AE48" s="49">
        <f>DATA!AE53</f>
        <v>0</v>
      </c>
      <c r="AF48" s="103">
        <f>DATA!AF53</f>
        <v>0</v>
      </c>
      <c r="AG48" s="49">
        <f>DATA!AG53</f>
        <v>0</v>
      </c>
      <c r="AH48" s="103">
        <f>DATA!AH53</f>
        <v>0</v>
      </c>
      <c r="AI48" s="49">
        <f>DATA!AI53</f>
        <v>0</v>
      </c>
      <c r="AJ48" s="103">
        <f>DATA!AJ53</f>
        <v>0</v>
      </c>
    </row>
    <row r="49" spans="1:36">
      <c r="A49" s="3">
        <f>DATA!A54</f>
        <v>1</v>
      </c>
      <c r="B49" s="7">
        <f>DATA!B54</f>
        <v>7</v>
      </c>
      <c r="C49" s="16" t="str">
        <f>DATA!C54</f>
        <v>C</v>
      </c>
      <c r="D49" s="25">
        <f>DATA!D54</f>
        <v>92313</v>
      </c>
      <c r="E49" s="16">
        <f>DATA!E54</f>
        <v>15</v>
      </c>
      <c r="F49" s="27" t="str">
        <f>DATA!F54</f>
        <v>RB660</v>
      </c>
      <c r="G49" s="16" t="str">
        <f>DATA!G54</f>
        <v>water</v>
      </c>
      <c r="H49" s="30">
        <f>DATA!H54</f>
        <v>0</v>
      </c>
      <c r="I49" s="17">
        <f>DATA!I54</f>
        <v>41537</v>
      </c>
      <c r="J49" s="36" t="str">
        <f>DATA!J54</f>
        <v>C7</v>
      </c>
      <c r="K49" s="68">
        <f>DATA!K54</f>
        <v>4</v>
      </c>
      <c r="L49" s="46">
        <f>DATA!L54</f>
        <v>0.89790000000000003</v>
      </c>
      <c r="M49" s="47">
        <f>DATA!M54</f>
        <v>0.86309999999999998</v>
      </c>
      <c r="N49" s="103">
        <f>DATA!N54</f>
        <v>1.7583333333333522E-3</v>
      </c>
      <c r="O49" s="47">
        <f>DATA!O54</f>
        <v>0</v>
      </c>
      <c r="P49" s="103">
        <f>DATA!P54</f>
        <v>-1.0083333333333361E-2</v>
      </c>
      <c r="Q49" s="48">
        <f>DATA!Q54</f>
        <v>0</v>
      </c>
      <c r="R49" s="103">
        <f>DATA!R54</f>
        <v>0</v>
      </c>
      <c r="S49" s="49">
        <f>DATA!S54</f>
        <v>0</v>
      </c>
      <c r="T49" s="103">
        <f>DATA!T54</f>
        <v>0</v>
      </c>
      <c r="U49" s="49">
        <f>DATA!U54</f>
        <v>0</v>
      </c>
      <c r="V49" s="103">
        <f>DATA!V54</f>
        <v>0</v>
      </c>
      <c r="W49" s="49">
        <f>DATA!W54</f>
        <v>0</v>
      </c>
      <c r="X49" s="103">
        <f>DATA!X54</f>
        <v>0</v>
      </c>
      <c r="Y49" s="49">
        <f>DATA!Y54</f>
        <v>0</v>
      </c>
      <c r="Z49" s="103">
        <f>DATA!Z54</f>
        <v>0</v>
      </c>
      <c r="AA49" s="49">
        <f>DATA!AA54</f>
        <v>0</v>
      </c>
      <c r="AB49" s="103">
        <f>DATA!AB54</f>
        <v>0</v>
      </c>
      <c r="AC49" s="49">
        <f>DATA!AC54</f>
        <v>0</v>
      </c>
      <c r="AD49" s="103">
        <f>DATA!AD54</f>
        <v>0</v>
      </c>
      <c r="AE49" s="49">
        <f>DATA!AE54</f>
        <v>0</v>
      </c>
      <c r="AF49" s="103">
        <f>DATA!AF54</f>
        <v>0</v>
      </c>
      <c r="AG49" s="49">
        <f>DATA!AG54</f>
        <v>0</v>
      </c>
      <c r="AH49" s="103">
        <f>DATA!AH54</f>
        <v>0</v>
      </c>
      <c r="AI49" s="49">
        <f>DATA!AI54</f>
        <v>0</v>
      </c>
      <c r="AJ49" s="103">
        <f>DATA!AJ54</f>
        <v>0</v>
      </c>
    </row>
    <row r="50" spans="1:36">
      <c r="A50" s="3">
        <f>DATA!A55</f>
        <v>1</v>
      </c>
      <c r="B50" s="7">
        <f>DATA!B55</f>
        <v>7</v>
      </c>
      <c r="C50" s="16" t="str">
        <f>DATA!C55</f>
        <v>D</v>
      </c>
      <c r="D50" s="25">
        <f>DATA!D55</f>
        <v>92313</v>
      </c>
      <c r="E50" s="16">
        <f>DATA!E55</f>
        <v>15</v>
      </c>
      <c r="F50" s="27" t="str">
        <f>DATA!F55</f>
        <v>RB660</v>
      </c>
      <c r="G50" s="16" t="str">
        <f>DATA!G55</f>
        <v>water</v>
      </c>
      <c r="H50" s="30">
        <f>DATA!H55</f>
        <v>0</v>
      </c>
      <c r="I50" s="17">
        <f>DATA!I55</f>
        <v>41537</v>
      </c>
      <c r="J50" s="37" t="str">
        <f>DATA!J55</f>
        <v>D7</v>
      </c>
      <c r="K50" s="68">
        <f>DATA!K55</f>
        <v>6</v>
      </c>
      <c r="L50" s="46">
        <f>DATA!L55</f>
        <v>0.93200000000000005</v>
      </c>
      <c r="M50" s="47">
        <f>DATA!M55</f>
        <v>0.88660000000000005</v>
      </c>
      <c r="N50" s="103">
        <f>DATA!N55</f>
        <v>2.9388888888888919E-3</v>
      </c>
      <c r="O50" s="47">
        <f>DATA!O55</f>
        <v>0</v>
      </c>
      <c r="P50" s="103">
        <f>DATA!P55</f>
        <v>-2.8055555555555611E-3</v>
      </c>
      <c r="Q50" s="48">
        <f>DATA!Q55</f>
        <v>0</v>
      </c>
      <c r="R50" s="103">
        <f>DATA!R55</f>
        <v>0</v>
      </c>
      <c r="S50" s="49">
        <f>DATA!S55</f>
        <v>0</v>
      </c>
      <c r="T50" s="103">
        <f>DATA!T55</f>
        <v>0</v>
      </c>
      <c r="U50" s="49">
        <f>DATA!U55</f>
        <v>0</v>
      </c>
      <c r="V50" s="103">
        <f>DATA!V55</f>
        <v>0</v>
      </c>
      <c r="W50" s="49">
        <f>DATA!W55</f>
        <v>0</v>
      </c>
      <c r="X50" s="103">
        <f>DATA!X55</f>
        <v>0</v>
      </c>
      <c r="Y50" s="49">
        <f>DATA!Y55</f>
        <v>0</v>
      </c>
      <c r="Z50" s="103">
        <f>DATA!Z55</f>
        <v>0</v>
      </c>
      <c r="AA50" s="49">
        <f>DATA!AA55</f>
        <v>0</v>
      </c>
      <c r="AB50" s="103">
        <f>DATA!AB55</f>
        <v>0</v>
      </c>
      <c r="AC50" s="49">
        <f>DATA!AC55</f>
        <v>0</v>
      </c>
      <c r="AD50" s="103">
        <f>DATA!AD55</f>
        <v>0</v>
      </c>
      <c r="AE50" s="49">
        <f>DATA!AE55</f>
        <v>0</v>
      </c>
      <c r="AF50" s="103">
        <f>DATA!AF55</f>
        <v>0</v>
      </c>
      <c r="AG50" s="49">
        <f>DATA!AG55</f>
        <v>0</v>
      </c>
      <c r="AH50" s="103">
        <f>DATA!AH55</f>
        <v>0</v>
      </c>
      <c r="AI50" s="49">
        <f>DATA!AI55</f>
        <v>0</v>
      </c>
      <c r="AJ50" s="103">
        <f>DATA!AJ55</f>
        <v>0</v>
      </c>
    </row>
    <row r="51" spans="1:36">
      <c r="A51" s="3">
        <f>DATA!A56</f>
        <v>1</v>
      </c>
      <c r="B51" s="7">
        <f>DATA!B56</f>
        <v>7</v>
      </c>
      <c r="C51" s="16" t="str">
        <f>DATA!C56</f>
        <v>E</v>
      </c>
      <c r="D51" s="25">
        <f>DATA!D56</f>
        <v>92313</v>
      </c>
      <c r="E51" s="16">
        <f>DATA!E56</f>
        <v>15</v>
      </c>
      <c r="F51" s="27" t="str">
        <f>DATA!F56</f>
        <v>RB660</v>
      </c>
      <c r="G51" s="16" t="str">
        <f>DATA!G56</f>
        <v>water</v>
      </c>
      <c r="H51" s="30">
        <f>DATA!H56</f>
        <v>0</v>
      </c>
      <c r="I51" s="17">
        <f>DATA!I56</f>
        <v>41537</v>
      </c>
      <c r="J51" s="36" t="str">
        <f>DATA!J56</f>
        <v>E7</v>
      </c>
      <c r="K51" s="68">
        <f>DATA!K56</f>
        <v>1</v>
      </c>
      <c r="L51" s="46">
        <f>DATA!L56</f>
        <v>0.92720000000000002</v>
      </c>
      <c r="M51" s="47">
        <f>DATA!M56</f>
        <v>0.89990000000000003</v>
      </c>
      <c r="N51" s="103">
        <f>DATA!N56</f>
        <v>-4.6666666666665343E-4</v>
      </c>
      <c r="O51" s="47">
        <f>DATA!O56</f>
        <v>0</v>
      </c>
      <c r="P51" s="103">
        <f>DATA!P56</f>
        <v>-3.5333333333333883E-3</v>
      </c>
      <c r="Q51" s="48">
        <f>DATA!Q56</f>
        <v>0</v>
      </c>
      <c r="R51" s="103">
        <f>DATA!R56</f>
        <v>0</v>
      </c>
      <c r="S51" s="47">
        <f>DATA!S56</f>
        <v>0</v>
      </c>
      <c r="T51" s="103">
        <f>DATA!T56</f>
        <v>0</v>
      </c>
      <c r="U51" s="47">
        <f>DATA!U56</f>
        <v>0</v>
      </c>
      <c r="V51" s="103">
        <f>DATA!V56</f>
        <v>0</v>
      </c>
      <c r="W51" s="46">
        <f>DATA!W56</f>
        <v>0</v>
      </c>
      <c r="X51" s="103">
        <f>DATA!X56</f>
        <v>0</v>
      </c>
      <c r="Y51" s="49">
        <f>DATA!Y56</f>
        <v>0</v>
      </c>
      <c r="Z51" s="103">
        <f>DATA!Z56</f>
        <v>0</v>
      </c>
      <c r="AA51" s="49">
        <f>DATA!AA56</f>
        <v>0</v>
      </c>
      <c r="AB51" s="103">
        <f>DATA!AB56</f>
        <v>0</v>
      </c>
      <c r="AC51" s="49">
        <f>DATA!AC56</f>
        <v>0</v>
      </c>
      <c r="AD51" s="103">
        <f>DATA!AD56</f>
        <v>0</v>
      </c>
      <c r="AE51" s="49">
        <f>DATA!AE56</f>
        <v>0</v>
      </c>
      <c r="AF51" s="103">
        <f>DATA!AF56</f>
        <v>0</v>
      </c>
      <c r="AG51" s="49">
        <f>DATA!AG56</f>
        <v>0</v>
      </c>
      <c r="AH51" s="103">
        <f>DATA!AH56</f>
        <v>0</v>
      </c>
      <c r="AI51" s="49">
        <f>DATA!AI56</f>
        <v>0</v>
      </c>
      <c r="AJ51" s="103">
        <f>DATA!AJ56</f>
        <v>0</v>
      </c>
    </row>
    <row r="52" spans="1:36">
      <c r="A52" s="3">
        <f>DATA!A57</f>
        <v>1</v>
      </c>
      <c r="B52" s="7">
        <f>DATA!B57</f>
        <v>7</v>
      </c>
      <c r="C52" s="16" t="str">
        <f>DATA!C57</f>
        <v>F</v>
      </c>
      <c r="D52" s="25">
        <f>DATA!D57</f>
        <v>92313</v>
      </c>
      <c r="E52" s="16">
        <f>DATA!E57</f>
        <v>15</v>
      </c>
      <c r="F52" s="27" t="str">
        <f>DATA!F57</f>
        <v>RB660</v>
      </c>
      <c r="G52" s="16" t="str">
        <f>DATA!G57</f>
        <v>water</v>
      </c>
      <c r="H52" s="30">
        <f>DATA!H57</f>
        <v>0</v>
      </c>
      <c r="I52" s="17">
        <f>DATA!I57</f>
        <v>41537</v>
      </c>
      <c r="J52" s="36" t="str">
        <f>DATA!J57</f>
        <v>F7</v>
      </c>
      <c r="K52" s="68">
        <f>DATA!K57</f>
        <v>3</v>
      </c>
      <c r="L52" s="46">
        <f>DATA!L57</f>
        <v>0.92610000000000003</v>
      </c>
      <c r="M52" s="47">
        <f>DATA!M57</f>
        <v>0.89280000000000004</v>
      </c>
      <c r="N52" s="103">
        <f>DATA!N57</f>
        <v>1.8444444444444506E-3</v>
      </c>
      <c r="O52" s="47">
        <f>DATA!O57</f>
        <v>0</v>
      </c>
      <c r="P52" s="103">
        <f>DATA!P57</f>
        <v>-3.5444444444444612E-3</v>
      </c>
      <c r="Q52" s="48">
        <f>DATA!Q57</f>
        <v>0</v>
      </c>
      <c r="R52" s="103">
        <f>DATA!R57</f>
        <v>0</v>
      </c>
      <c r="S52" s="49">
        <f>DATA!S57</f>
        <v>0</v>
      </c>
      <c r="T52" s="103">
        <f>DATA!T57</f>
        <v>0</v>
      </c>
      <c r="U52" s="49">
        <f>DATA!U57</f>
        <v>0</v>
      </c>
      <c r="V52" s="103">
        <f>DATA!V57</f>
        <v>0</v>
      </c>
      <c r="W52" s="49">
        <f>DATA!W57</f>
        <v>0</v>
      </c>
      <c r="X52" s="103">
        <f>DATA!X57</f>
        <v>0</v>
      </c>
      <c r="Y52" s="49">
        <f>DATA!Y57</f>
        <v>0</v>
      </c>
      <c r="Z52" s="103">
        <f>DATA!Z57</f>
        <v>0</v>
      </c>
      <c r="AA52" s="49">
        <f>DATA!AA57</f>
        <v>0</v>
      </c>
      <c r="AB52" s="103">
        <f>DATA!AB57</f>
        <v>0</v>
      </c>
      <c r="AC52" s="49">
        <f>DATA!AC57</f>
        <v>0</v>
      </c>
      <c r="AD52" s="103">
        <f>DATA!AD57</f>
        <v>0</v>
      </c>
      <c r="AE52" s="49">
        <f>DATA!AE57</f>
        <v>0</v>
      </c>
      <c r="AF52" s="103">
        <f>DATA!AF57</f>
        <v>0</v>
      </c>
      <c r="AG52" s="49">
        <f>DATA!AG57</f>
        <v>0</v>
      </c>
      <c r="AH52" s="103">
        <f>DATA!AH57</f>
        <v>0</v>
      </c>
      <c r="AI52" s="49">
        <f>DATA!AI57</f>
        <v>0</v>
      </c>
      <c r="AJ52" s="103">
        <f>DATA!AJ57</f>
        <v>0</v>
      </c>
    </row>
    <row r="53" spans="1:36">
      <c r="A53" s="3">
        <f>DATA!A58</f>
        <v>1</v>
      </c>
      <c r="B53" s="7">
        <f>DATA!B58</f>
        <v>7</v>
      </c>
      <c r="C53" s="16" t="str">
        <f>DATA!C58</f>
        <v>G</v>
      </c>
      <c r="D53" s="25">
        <f>DATA!D58</f>
        <v>92313</v>
      </c>
      <c r="E53" s="16">
        <f>DATA!E58</f>
        <v>15</v>
      </c>
      <c r="F53" s="27" t="str">
        <f>DATA!F58</f>
        <v>RB660</v>
      </c>
      <c r="G53" s="16" t="str">
        <f>DATA!G58</f>
        <v>water</v>
      </c>
      <c r="H53" s="30">
        <f>DATA!H58</f>
        <v>0</v>
      </c>
      <c r="I53" s="17">
        <f>DATA!I58</f>
        <v>41537</v>
      </c>
      <c r="J53" s="37" t="str">
        <f>DATA!J58</f>
        <v>G7</v>
      </c>
      <c r="K53" s="68">
        <f>DATA!K58</f>
        <v>2</v>
      </c>
      <c r="L53" s="46">
        <f>DATA!L58</f>
        <v>0.92630000000000001</v>
      </c>
      <c r="M53" s="47">
        <f>DATA!M58</f>
        <v>0.89459999999999995</v>
      </c>
      <c r="N53" s="103">
        <f>DATA!N58</f>
        <v>1.9666666666667085E-3</v>
      </c>
      <c r="O53" s="47">
        <f>DATA!O58</f>
        <v>0</v>
      </c>
      <c r="P53" s="103">
        <f>DATA!P58</f>
        <v>-4.4166666666667354E-3</v>
      </c>
      <c r="Q53" s="48">
        <f>DATA!Q58</f>
        <v>0</v>
      </c>
      <c r="R53" s="103">
        <f>DATA!R58</f>
        <v>0</v>
      </c>
      <c r="S53" s="49">
        <f>DATA!S58</f>
        <v>0</v>
      </c>
      <c r="T53" s="103">
        <f>DATA!T58</f>
        <v>0</v>
      </c>
      <c r="U53" s="49">
        <f>DATA!U58</f>
        <v>0</v>
      </c>
      <c r="V53" s="103">
        <f>DATA!V58</f>
        <v>0</v>
      </c>
      <c r="W53" s="49">
        <f>DATA!W58</f>
        <v>0</v>
      </c>
      <c r="X53" s="103">
        <f>DATA!X58</f>
        <v>0</v>
      </c>
      <c r="Y53" s="49">
        <f>DATA!Y58</f>
        <v>0</v>
      </c>
      <c r="Z53" s="103">
        <f>DATA!Z58</f>
        <v>0</v>
      </c>
      <c r="AA53" s="49">
        <f>DATA!AA58</f>
        <v>0</v>
      </c>
      <c r="AB53" s="103">
        <f>DATA!AB58</f>
        <v>0</v>
      </c>
      <c r="AC53" s="49">
        <f>DATA!AC58</f>
        <v>0</v>
      </c>
      <c r="AD53" s="103">
        <f>DATA!AD58</f>
        <v>0</v>
      </c>
      <c r="AE53" s="49">
        <f>DATA!AE58</f>
        <v>0</v>
      </c>
      <c r="AF53" s="103">
        <f>DATA!AF58</f>
        <v>0</v>
      </c>
      <c r="AG53" s="49">
        <f>DATA!AG58</f>
        <v>0</v>
      </c>
      <c r="AH53" s="103">
        <f>DATA!AH58</f>
        <v>0</v>
      </c>
      <c r="AI53" s="49">
        <f>DATA!AI58</f>
        <v>0</v>
      </c>
      <c r="AJ53" s="103">
        <f>DATA!AJ58</f>
        <v>0</v>
      </c>
    </row>
    <row r="54" spans="1:36" ht="13" thickBot="1">
      <c r="A54" s="3">
        <f>DATA!A59</f>
        <v>1</v>
      </c>
      <c r="B54" s="7">
        <f>DATA!B59</f>
        <v>7</v>
      </c>
      <c r="C54" s="16" t="str">
        <f>DATA!C59</f>
        <v>H</v>
      </c>
      <c r="D54" s="25">
        <f>DATA!D59</f>
        <v>92313</v>
      </c>
      <c r="E54" s="16">
        <f>DATA!E59</f>
        <v>15</v>
      </c>
      <c r="F54" s="27" t="str">
        <f>DATA!F59</f>
        <v>RB660</v>
      </c>
      <c r="G54" s="16" t="str">
        <f>DATA!G59</f>
        <v>water</v>
      </c>
      <c r="H54" s="30">
        <f>DATA!H59</f>
        <v>0</v>
      </c>
      <c r="I54" s="17">
        <f>DATA!I59</f>
        <v>41537</v>
      </c>
      <c r="J54" s="37" t="str">
        <f>DATA!J59</f>
        <v>H7</v>
      </c>
      <c r="K54" s="68">
        <f>DATA!K59</f>
        <v>4</v>
      </c>
      <c r="L54" s="46">
        <f>DATA!L59</f>
        <v>0.95420000000000005</v>
      </c>
      <c r="M54" s="47">
        <f>DATA!M59</f>
        <v>0.91559999999999997</v>
      </c>
      <c r="N54" s="103">
        <f>DATA!N59</f>
        <v>2.7083333333333586E-3</v>
      </c>
      <c r="O54" s="47">
        <f>DATA!O59</f>
        <v>0</v>
      </c>
      <c r="P54" s="103">
        <f>DATA!P59</f>
        <v>0.91559999999999997</v>
      </c>
      <c r="Q54" s="48">
        <f>DATA!Q59</f>
        <v>0</v>
      </c>
      <c r="R54" s="103">
        <f>DATA!R59</f>
        <v>0</v>
      </c>
      <c r="S54" s="49">
        <f>DATA!S59</f>
        <v>0</v>
      </c>
      <c r="T54" s="103">
        <f>DATA!T59</f>
        <v>0</v>
      </c>
      <c r="U54" s="49">
        <f>DATA!U59</f>
        <v>0</v>
      </c>
      <c r="V54" s="103">
        <f>DATA!V59</f>
        <v>0</v>
      </c>
      <c r="W54" s="49">
        <f>DATA!W59</f>
        <v>0</v>
      </c>
      <c r="X54" s="103">
        <f>DATA!X59</f>
        <v>0</v>
      </c>
      <c r="Y54" s="49">
        <f>DATA!Y59</f>
        <v>0</v>
      </c>
      <c r="Z54" s="103">
        <f>DATA!Z59</f>
        <v>0</v>
      </c>
      <c r="AA54" s="49">
        <f>DATA!AA59</f>
        <v>0</v>
      </c>
      <c r="AB54" s="103">
        <f>DATA!AB59</f>
        <v>0</v>
      </c>
      <c r="AC54" s="49">
        <f>DATA!AC59</f>
        <v>0</v>
      </c>
      <c r="AD54" s="103">
        <f>DATA!AD59</f>
        <v>0</v>
      </c>
      <c r="AE54" s="49">
        <f>DATA!AE59</f>
        <v>0</v>
      </c>
      <c r="AF54" s="103">
        <f>DATA!AF59</f>
        <v>0</v>
      </c>
      <c r="AG54" s="49">
        <f>DATA!AG59</f>
        <v>0</v>
      </c>
      <c r="AH54" s="103">
        <f>DATA!AH59</f>
        <v>0</v>
      </c>
      <c r="AI54" s="49">
        <f>DATA!AI59</f>
        <v>0</v>
      </c>
      <c r="AJ54" s="103">
        <f>DATA!AJ59</f>
        <v>0</v>
      </c>
    </row>
    <row r="55" spans="1:36">
      <c r="A55" s="3">
        <f>DATA!A60</f>
        <v>1</v>
      </c>
      <c r="B55" s="6">
        <f>DATA!B60</f>
        <v>8</v>
      </c>
      <c r="C55" s="3" t="str">
        <f>DATA!C60</f>
        <v>A</v>
      </c>
      <c r="D55" s="25">
        <f>DATA!D60</f>
        <v>92313</v>
      </c>
      <c r="E55" s="16">
        <f>DATA!E60</f>
        <v>15</v>
      </c>
      <c r="F55" s="28" t="str">
        <f>DATA!F60</f>
        <v>RB660</v>
      </c>
      <c r="G55" s="16" t="str">
        <f>DATA!G60</f>
        <v>water</v>
      </c>
      <c r="H55" s="29">
        <f>DATA!H60</f>
        <v>0</v>
      </c>
      <c r="I55" s="17">
        <f>DATA!I60</f>
        <v>41537</v>
      </c>
      <c r="J55" s="39" t="str">
        <f>DATA!J60</f>
        <v>A8</v>
      </c>
      <c r="K55" s="68">
        <f>DATA!K60</f>
        <v>5</v>
      </c>
      <c r="L55" s="46">
        <f>DATA!L60</f>
        <v>0.93459999999999999</v>
      </c>
      <c r="M55" s="47">
        <f>DATA!M60</f>
        <v>0.8891</v>
      </c>
      <c r="N55" s="103">
        <f>DATA!N60</f>
        <v>3.546666666666668E-3</v>
      </c>
      <c r="O55" s="47">
        <f>DATA!O60</f>
        <v>0</v>
      </c>
      <c r="P55" s="103">
        <f>DATA!P60</f>
        <v>-2.866666666666684E-3</v>
      </c>
      <c r="Q55" s="48">
        <f>DATA!Q60</f>
        <v>0</v>
      </c>
      <c r="R55" s="103">
        <f>DATA!R60</f>
        <v>0</v>
      </c>
      <c r="S55" s="47">
        <f>DATA!S60</f>
        <v>0</v>
      </c>
      <c r="T55" s="103">
        <f>DATA!T60</f>
        <v>0</v>
      </c>
      <c r="U55" s="47">
        <f>DATA!U60</f>
        <v>0</v>
      </c>
      <c r="V55" s="103">
        <f>DATA!V60</f>
        <v>0</v>
      </c>
      <c r="W55" s="47">
        <f>DATA!W60</f>
        <v>0</v>
      </c>
      <c r="X55" s="103">
        <f>DATA!X60</f>
        <v>0</v>
      </c>
      <c r="Y55" s="47">
        <f>DATA!Y60</f>
        <v>0</v>
      </c>
      <c r="Z55" s="103">
        <f>DATA!Z60</f>
        <v>0</v>
      </c>
      <c r="AA55" s="47">
        <f>DATA!AA60</f>
        <v>0</v>
      </c>
      <c r="AB55" s="103">
        <f>DATA!AB60</f>
        <v>0</v>
      </c>
      <c r="AC55" s="47">
        <f>DATA!AC60</f>
        <v>0</v>
      </c>
      <c r="AD55" s="103">
        <f>DATA!AD60</f>
        <v>0</v>
      </c>
      <c r="AE55" s="47">
        <f>DATA!AE60</f>
        <v>0</v>
      </c>
      <c r="AF55" s="103">
        <f>DATA!AF60</f>
        <v>0</v>
      </c>
      <c r="AG55" s="47">
        <f>DATA!AG60</f>
        <v>0</v>
      </c>
      <c r="AH55" s="103">
        <f>DATA!AH60</f>
        <v>0</v>
      </c>
      <c r="AI55" s="47">
        <f>DATA!AI60</f>
        <v>0</v>
      </c>
      <c r="AJ55" s="103">
        <f>DATA!AJ60</f>
        <v>0</v>
      </c>
    </row>
    <row r="56" spans="1:36">
      <c r="A56" s="3">
        <f>DATA!A61</f>
        <v>1</v>
      </c>
      <c r="B56" s="7">
        <f>DATA!B61</f>
        <v>8</v>
      </c>
      <c r="C56" s="16" t="str">
        <f>DATA!C61</f>
        <v>B</v>
      </c>
      <c r="D56" s="25">
        <f>DATA!D61</f>
        <v>92313</v>
      </c>
      <c r="E56" s="16">
        <f>DATA!E61</f>
        <v>15</v>
      </c>
      <c r="F56" s="27" t="str">
        <f>DATA!F61</f>
        <v>RB660</v>
      </c>
      <c r="G56" s="16" t="str">
        <f>DATA!G61</f>
        <v>water</v>
      </c>
      <c r="H56" s="30">
        <f>DATA!H61</f>
        <v>0</v>
      </c>
      <c r="I56" s="17">
        <f>DATA!I61</f>
        <v>41537</v>
      </c>
      <c r="J56" s="35" t="str">
        <f>DATA!J61</f>
        <v>B8</v>
      </c>
      <c r="K56" s="68">
        <f>DATA!K61</f>
        <v>2</v>
      </c>
      <c r="L56" s="46">
        <f>DATA!L61</f>
        <v>0.92520000000000002</v>
      </c>
      <c r="M56" s="47">
        <f>DATA!M61</f>
        <v>0.88929999999999998</v>
      </c>
      <c r="N56" s="103">
        <f>DATA!N61</f>
        <v>4.0666666666666993E-3</v>
      </c>
      <c r="O56" s="47">
        <f>DATA!O61</f>
        <v>0</v>
      </c>
      <c r="P56" s="103">
        <f>DATA!P61</f>
        <v>-7.0666666666667211E-3</v>
      </c>
      <c r="Q56" s="48">
        <f>DATA!Q61</f>
        <v>0</v>
      </c>
      <c r="R56" s="103">
        <f>DATA!R61</f>
        <v>0</v>
      </c>
      <c r="S56" s="49">
        <f>DATA!S61</f>
        <v>0</v>
      </c>
      <c r="T56" s="103">
        <f>DATA!T61</f>
        <v>0</v>
      </c>
      <c r="U56" s="49">
        <f>DATA!U61</f>
        <v>0</v>
      </c>
      <c r="V56" s="103">
        <f>DATA!V61</f>
        <v>0</v>
      </c>
      <c r="W56" s="49">
        <f>DATA!W61</f>
        <v>0</v>
      </c>
      <c r="X56" s="103">
        <f>DATA!X61</f>
        <v>0</v>
      </c>
      <c r="Y56" s="49">
        <f>DATA!Y61</f>
        <v>0</v>
      </c>
      <c r="Z56" s="103">
        <f>DATA!Z61</f>
        <v>0</v>
      </c>
      <c r="AA56" s="49">
        <f>DATA!AA61</f>
        <v>0</v>
      </c>
      <c r="AB56" s="103">
        <f>DATA!AB61</f>
        <v>0</v>
      </c>
      <c r="AC56" s="49">
        <f>DATA!AC61</f>
        <v>0</v>
      </c>
      <c r="AD56" s="103">
        <f>DATA!AD61</f>
        <v>0</v>
      </c>
      <c r="AE56" s="49">
        <f>DATA!AE61</f>
        <v>0</v>
      </c>
      <c r="AF56" s="103">
        <f>DATA!AF61</f>
        <v>0</v>
      </c>
      <c r="AG56" s="49">
        <f>DATA!AG61</f>
        <v>0</v>
      </c>
      <c r="AH56" s="103">
        <f>DATA!AH61</f>
        <v>0</v>
      </c>
      <c r="AI56" s="49">
        <f>DATA!AI61</f>
        <v>0</v>
      </c>
      <c r="AJ56" s="103">
        <f>DATA!AJ61</f>
        <v>0</v>
      </c>
    </row>
    <row r="57" spans="1:36">
      <c r="A57" s="3">
        <f>DATA!A62</f>
        <v>1</v>
      </c>
      <c r="B57" s="7">
        <f>DATA!B62</f>
        <v>8</v>
      </c>
      <c r="C57" s="16" t="str">
        <f>DATA!C62</f>
        <v>C</v>
      </c>
      <c r="D57" s="25">
        <f>DATA!D62</f>
        <v>92313</v>
      </c>
      <c r="E57" s="16">
        <f>DATA!E62</f>
        <v>15</v>
      </c>
      <c r="F57" s="27" t="str">
        <f>DATA!F62</f>
        <v>RB660</v>
      </c>
      <c r="G57" s="16" t="str">
        <f>DATA!G62</f>
        <v>water</v>
      </c>
      <c r="H57" s="30">
        <f>DATA!H62</f>
        <v>0</v>
      </c>
      <c r="I57" s="17">
        <f>DATA!I62</f>
        <v>41537</v>
      </c>
      <c r="J57" s="36" t="str">
        <f>DATA!J62</f>
        <v>C8</v>
      </c>
      <c r="K57" s="68">
        <f>DATA!K62</f>
        <v>9</v>
      </c>
      <c r="L57" s="46">
        <f>DATA!L62</f>
        <v>0.90590000000000004</v>
      </c>
      <c r="M57" s="47">
        <f>DATA!M62</f>
        <v>0.84960000000000002</v>
      </c>
      <c r="N57" s="103">
        <f>DATA!N62</f>
        <v>3.1703703703703746E-3</v>
      </c>
      <c r="O57" s="47">
        <f>DATA!O62</f>
        <v>0</v>
      </c>
      <c r="P57" s="103">
        <f>DATA!P62</f>
        <v>-5.9814814814814887E-3</v>
      </c>
      <c r="Q57" s="48">
        <f>DATA!Q62</f>
        <v>0</v>
      </c>
      <c r="R57" s="103">
        <f>DATA!R62</f>
        <v>0</v>
      </c>
      <c r="S57" s="49">
        <f>DATA!S62</f>
        <v>0</v>
      </c>
      <c r="T57" s="103">
        <f>DATA!T62</f>
        <v>0</v>
      </c>
      <c r="U57" s="49">
        <f>DATA!U62</f>
        <v>0</v>
      </c>
      <c r="V57" s="103">
        <f>DATA!V62</f>
        <v>0</v>
      </c>
      <c r="W57" s="49">
        <f>DATA!W62</f>
        <v>0</v>
      </c>
      <c r="X57" s="103">
        <f>DATA!X62</f>
        <v>0</v>
      </c>
      <c r="Y57" s="49">
        <f>DATA!Y62</f>
        <v>0</v>
      </c>
      <c r="Z57" s="103">
        <f>DATA!Z62</f>
        <v>0</v>
      </c>
      <c r="AA57" s="49">
        <f>DATA!AA62</f>
        <v>0</v>
      </c>
      <c r="AB57" s="103">
        <f>DATA!AB62</f>
        <v>0</v>
      </c>
      <c r="AC57" s="49">
        <f>DATA!AC62</f>
        <v>0</v>
      </c>
      <c r="AD57" s="103">
        <f>DATA!AD62</f>
        <v>0</v>
      </c>
      <c r="AE57" s="49">
        <f>DATA!AE62</f>
        <v>0</v>
      </c>
      <c r="AF57" s="103">
        <f>DATA!AF62</f>
        <v>0</v>
      </c>
      <c r="AG57" s="49">
        <f>DATA!AG62</f>
        <v>0</v>
      </c>
      <c r="AH57" s="103">
        <f>DATA!AH62</f>
        <v>0</v>
      </c>
      <c r="AI57" s="49">
        <f>DATA!AI62</f>
        <v>0</v>
      </c>
      <c r="AJ57" s="103">
        <f>DATA!AJ62</f>
        <v>0</v>
      </c>
    </row>
    <row r="58" spans="1:36">
      <c r="A58" s="3">
        <f>DATA!A63</f>
        <v>1</v>
      </c>
      <c r="B58" s="7">
        <f>DATA!B63</f>
        <v>8</v>
      </c>
      <c r="C58" s="16" t="str">
        <f>DATA!C63</f>
        <v>D</v>
      </c>
      <c r="D58" s="25">
        <f>DATA!D63</f>
        <v>92313</v>
      </c>
      <c r="E58" s="16">
        <f>DATA!E63</f>
        <v>15</v>
      </c>
      <c r="F58" s="27" t="str">
        <f>DATA!F63</f>
        <v>RB660</v>
      </c>
      <c r="G58" s="16" t="str">
        <f>DATA!G63</f>
        <v>water</v>
      </c>
      <c r="H58" s="30">
        <f>DATA!H63</f>
        <v>0</v>
      </c>
      <c r="I58" s="17">
        <f>DATA!I63</f>
        <v>41537</v>
      </c>
      <c r="J58" s="37" t="str">
        <f>DATA!J63</f>
        <v>D8</v>
      </c>
      <c r="K58" s="68">
        <f>DATA!K63</f>
        <v>3</v>
      </c>
      <c r="L58" s="46">
        <f>DATA!L63</f>
        <v>0.92769999999999997</v>
      </c>
      <c r="M58" s="47">
        <f>DATA!M63</f>
        <v>0.89229999999999998</v>
      </c>
      <c r="N58" s="103">
        <f>DATA!N63</f>
        <v>2.5444444444444477E-3</v>
      </c>
      <c r="O58" s="47">
        <f>DATA!O63</f>
        <v>0</v>
      </c>
      <c r="P58" s="103">
        <f>DATA!P63</f>
        <v>-3.7111111111111463E-3</v>
      </c>
      <c r="Q58" s="48">
        <f>DATA!Q63</f>
        <v>0</v>
      </c>
      <c r="R58" s="103">
        <f>DATA!R63</f>
        <v>0</v>
      </c>
      <c r="S58" s="49">
        <f>DATA!S63</f>
        <v>0</v>
      </c>
      <c r="T58" s="103">
        <f>DATA!T63</f>
        <v>0</v>
      </c>
      <c r="U58" s="49">
        <f>DATA!U63</f>
        <v>0</v>
      </c>
      <c r="V58" s="103">
        <f>DATA!V63</f>
        <v>0</v>
      </c>
      <c r="W58" s="49">
        <f>DATA!W63</f>
        <v>0</v>
      </c>
      <c r="X58" s="103">
        <f>DATA!X63</f>
        <v>0</v>
      </c>
      <c r="Y58" s="49">
        <f>DATA!Y63</f>
        <v>0</v>
      </c>
      <c r="Z58" s="103">
        <f>DATA!Z63</f>
        <v>0</v>
      </c>
      <c r="AA58" s="49">
        <f>DATA!AA63</f>
        <v>0</v>
      </c>
      <c r="AB58" s="103">
        <f>DATA!AB63</f>
        <v>0</v>
      </c>
      <c r="AC58" s="49">
        <f>DATA!AC63</f>
        <v>0</v>
      </c>
      <c r="AD58" s="103">
        <f>DATA!AD63</f>
        <v>0</v>
      </c>
      <c r="AE58" s="49">
        <f>DATA!AE63</f>
        <v>0</v>
      </c>
      <c r="AF58" s="103">
        <f>DATA!AF63</f>
        <v>0</v>
      </c>
      <c r="AG58" s="49">
        <f>DATA!AG63</f>
        <v>0</v>
      </c>
      <c r="AH58" s="103">
        <f>DATA!AH63</f>
        <v>0</v>
      </c>
      <c r="AI58" s="49">
        <f>DATA!AI63</f>
        <v>0</v>
      </c>
      <c r="AJ58" s="103">
        <f>DATA!AJ63</f>
        <v>0</v>
      </c>
    </row>
    <row r="59" spans="1:36">
      <c r="A59" s="3">
        <f>DATA!A64</f>
        <v>1</v>
      </c>
      <c r="B59" s="7">
        <f>DATA!B64</f>
        <v>8</v>
      </c>
      <c r="C59" s="16" t="str">
        <f>DATA!C64</f>
        <v>E</v>
      </c>
      <c r="D59" s="25">
        <f>DATA!D64</f>
        <v>92313</v>
      </c>
      <c r="E59" s="16">
        <f>DATA!E64</f>
        <v>15</v>
      </c>
      <c r="F59" s="27" t="str">
        <f>DATA!F64</f>
        <v>RB660</v>
      </c>
      <c r="G59" s="16" t="str">
        <f>DATA!G64</f>
        <v>water</v>
      </c>
      <c r="H59" s="30">
        <f>DATA!H64</f>
        <v>0</v>
      </c>
      <c r="I59" s="17">
        <f>DATA!I64</f>
        <v>41537</v>
      </c>
      <c r="J59" s="36" t="str">
        <f>DATA!J64</f>
        <v>E8</v>
      </c>
      <c r="K59" s="68">
        <f>DATA!K64</f>
        <v>1</v>
      </c>
      <c r="L59" s="46">
        <f>DATA!L64</f>
        <v>0.91479999999999995</v>
      </c>
      <c r="M59" s="47">
        <f>DATA!M64</f>
        <v>0.88390000000000002</v>
      </c>
      <c r="N59" s="103">
        <f>DATA!N64</f>
        <v>3.1333333333332831E-3</v>
      </c>
      <c r="O59" s="47">
        <f>DATA!O64</f>
        <v>0</v>
      </c>
      <c r="P59" s="103">
        <f>DATA!P64</f>
        <v>-1.9533333333333402E-2</v>
      </c>
      <c r="Q59" s="48">
        <f>DATA!Q64</f>
        <v>0</v>
      </c>
      <c r="R59" s="103">
        <f>DATA!R64</f>
        <v>0</v>
      </c>
      <c r="S59" s="49">
        <f>DATA!S64</f>
        <v>0</v>
      </c>
      <c r="T59" s="103">
        <f>DATA!T64</f>
        <v>0</v>
      </c>
      <c r="U59" s="49">
        <f>DATA!U64</f>
        <v>0</v>
      </c>
      <c r="V59" s="103">
        <f>DATA!V64</f>
        <v>0</v>
      </c>
      <c r="W59" s="49">
        <f>DATA!W64</f>
        <v>0</v>
      </c>
      <c r="X59" s="103">
        <f>DATA!X64</f>
        <v>0</v>
      </c>
      <c r="Y59" s="49">
        <f>DATA!Y64</f>
        <v>0</v>
      </c>
      <c r="Z59" s="103">
        <f>DATA!Z64</f>
        <v>0</v>
      </c>
      <c r="AA59" s="49">
        <f>DATA!AA64</f>
        <v>0</v>
      </c>
      <c r="AB59" s="103">
        <f>DATA!AB64</f>
        <v>0</v>
      </c>
      <c r="AC59" s="49">
        <f>DATA!AC64</f>
        <v>0</v>
      </c>
      <c r="AD59" s="103">
        <f>DATA!AD64</f>
        <v>0</v>
      </c>
      <c r="AE59" s="49">
        <f>DATA!AE64</f>
        <v>0</v>
      </c>
      <c r="AF59" s="103">
        <f>DATA!AF64</f>
        <v>0</v>
      </c>
      <c r="AG59" s="49">
        <f>DATA!AG64</f>
        <v>0</v>
      </c>
      <c r="AH59" s="103">
        <f>DATA!AH64</f>
        <v>0</v>
      </c>
      <c r="AI59" s="49">
        <f>DATA!AI64</f>
        <v>0</v>
      </c>
      <c r="AJ59" s="103">
        <f>DATA!AJ64</f>
        <v>0</v>
      </c>
    </row>
    <row r="60" spans="1:36">
      <c r="A60" s="3">
        <f>DATA!A65</f>
        <v>1</v>
      </c>
      <c r="B60" s="7">
        <f>DATA!B65</f>
        <v>8</v>
      </c>
      <c r="C60" s="16" t="str">
        <f>DATA!C65</f>
        <v>F</v>
      </c>
      <c r="D60" s="25">
        <f>DATA!D65</f>
        <v>92313</v>
      </c>
      <c r="E60" s="16">
        <f>DATA!E65</f>
        <v>15</v>
      </c>
      <c r="F60" s="27" t="str">
        <f>DATA!F65</f>
        <v>RB660</v>
      </c>
      <c r="G60" s="16" t="str">
        <f>DATA!G65</f>
        <v>water</v>
      </c>
      <c r="H60" s="30">
        <f>DATA!H65</f>
        <v>0</v>
      </c>
      <c r="I60" s="17">
        <f>DATA!I65</f>
        <v>41537</v>
      </c>
      <c r="J60" s="36" t="str">
        <f>DATA!J65</f>
        <v>F8</v>
      </c>
      <c r="K60" s="68">
        <f>DATA!K65</f>
        <v>6</v>
      </c>
      <c r="L60" s="46">
        <f>DATA!L65</f>
        <v>0.91359999999999997</v>
      </c>
      <c r="M60" s="47">
        <f>DATA!M65</f>
        <v>0.86570000000000003</v>
      </c>
      <c r="N60" s="103">
        <f>DATA!N65</f>
        <v>3.3555555555555496E-3</v>
      </c>
      <c r="O60" s="47">
        <f>DATA!O65</f>
        <v>0</v>
      </c>
      <c r="P60" s="103">
        <f>DATA!P65</f>
        <v>-6.2888888888888994E-3</v>
      </c>
      <c r="Q60" s="48">
        <f>DATA!Q65</f>
        <v>0</v>
      </c>
      <c r="R60" s="103">
        <f>DATA!R65</f>
        <v>0</v>
      </c>
      <c r="S60" s="49">
        <f>DATA!S65</f>
        <v>0</v>
      </c>
      <c r="T60" s="103">
        <f>DATA!T65</f>
        <v>0</v>
      </c>
      <c r="U60" s="49">
        <f>DATA!U65</f>
        <v>0</v>
      </c>
      <c r="V60" s="103">
        <f>DATA!V65</f>
        <v>0</v>
      </c>
      <c r="W60" s="49">
        <f>DATA!W65</f>
        <v>0</v>
      </c>
      <c r="X60" s="103">
        <f>DATA!X65</f>
        <v>0</v>
      </c>
      <c r="Y60" s="49">
        <f>DATA!Y65</f>
        <v>0</v>
      </c>
      <c r="Z60" s="103">
        <f>DATA!Z65</f>
        <v>0</v>
      </c>
      <c r="AA60" s="49">
        <f>DATA!AA65</f>
        <v>0</v>
      </c>
      <c r="AB60" s="103">
        <f>DATA!AB65</f>
        <v>0</v>
      </c>
      <c r="AC60" s="49">
        <f>DATA!AC65</f>
        <v>0</v>
      </c>
      <c r="AD60" s="103">
        <f>DATA!AD65</f>
        <v>0</v>
      </c>
      <c r="AE60" s="49">
        <f>DATA!AE65</f>
        <v>0</v>
      </c>
      <c r="AF60" s="103">
        <f>DATA!AF65</f>
        <v>0</v>
      </c>
      <c r="AG60" s="49">
        <f>DATA!AG65</f>
        <v>0</v>
      </c>
      <c r="AH60" s="103">
        <f>DATA!AH65</f>
        <v>0</v>
      </c>
      <c r="AI60" s="49">
        <f>DATA!AI65</f>
        <v>0</v>
      </c>
      <c r="AJ60" s="103">
        <f>DATA!AJ65</f>
        <v>0</v>
      </c>
    </row>
    <row r="61" spans="1:36">
      <c r="A61" s="3">
        <f>DATA!A66</f>
        <v>1</v>
      </c>
      <c r="B61" s="7">
        <f>DATA!B66</f>
        <v>8</v>
      </c>
      <c r="C61" s="16" t="str">
        <f>DATA!C66</f>
        <v>G</v>
      </c>
      <c r="D61" s="25">
        <f>DATA!D66</f>
        <v>92313</v>
      </c>
      <c r="E61" s="16">
        <f>DATA!E66</f>
        <v>15</v>
      </c>
      <c r="F61" s="27" t="str">
        <f>DATA!F66</f>
        <v>RB660</v>
      </c>
      <c r="G61" s="16" t="str">
        <f>DATA!G66</f>
        <v>water</v>
      </c>
      <c r="H61" s="30">
        <f>DATA!H66</f>
        <v>0</v>
      </c>
      <c r="I61" s="17">
        <f>DATA!I66</f>
        <v>41537</v>
      </c>
      <c r="J61" s="37" t="str">
        <f>DATA!J66</f>
        <v>G8</v>
      </c>
      <c r="K61" s="68">
        <f>DATA!K66</f>
        <v>5</v>
      </c>
      <c r="L61" s="46">
        <f>DATA!L66</f>
        <v>0.91359999999999997</v>
      </c>
      <c r="M61" s="47">
        <f>DATA!M66</f>
        <v>0.87209999999999999</v>
      </c>
      <c r="N61" s="103">
        <f>DATA!N66</f>
        <v>2.7466666666666672E-3</v>
      </c>
      <c r="O61" s="47">
        <f>DATA!O66</f>
        <v>0</v>
      </c>
      <c r="P61" s="103">
        <f>DATA!P66</f>
        <v>-6.2666666666666869E-3</v>
      </c>
      <c r="Q61" s="48">
        <f>DATA!Q66</f>
        <v>0</v>
      </c>
      <c r="R61" s="103">
        <f>DATA!R66</f>
        <v>0</v>
      </c>
      <c r="S61" s="49">
        <f>DATA!S66</f>
        <v>0</v>
      </c>
      <c r="T61" s="103">
        <f>DATA!T66</f>
        <v>0</v>
      </c>
      <c r="U61" s="49">
        <f>DATA!U66</f>
        <v>0</v>
      </c>
      <c r="V61" s="103">
        <f>DATA!V66</f>
        <v>0</v>
      </c>
      <c r="W61" s="49">
        <f>DATA!W66</f>
        <v>0</v>
      </c>
      <c r="X61" s="103">
        <f>DATA!X66</f>
        <v>0</v>
      </c>
      <c r="Y61" s="49">
        <f>DATA!Y66</f>
        <v>0</v>
      </c>
      <c r="Z61" s="103">
        <f>DATA!Z66</f>
        <v>0</v>
      </c>
      <c r="AA61" s="49">
        <f>DATA!AA66</f>
        <v>0</v>
      </c>
      <c r="AB61" s="103">
        <f>DATA!AB66</f>
        <v>0</v>
      </c>
      <c r="AC61" s="49">
        <f>DATA!AC66</f>
        <v>0</v>
      </c>
      <c r="AD61" s="103">
        <f>DATA!AD66</f>
        <v>0</v>
      </c>
      <c r="AE61" s="49">
        <f>DATA!AE66</f>
        <v>0</v>
      </c>
      <c r="AF61" s="103">
        <f>DATA!AF66</f>
        <v>0</v>
      </c>
      <c r="AG61" s="49">
        <f>DATA!AG66</f>
        <v>0</v>
      </c>
      <c r="AH61" s="103">
        <f>DATA!AH66</f>
        <v>0</v>
      </c>
      <c r="AI61" s="49">
        <f>DATA!AI66</f>
        <v>0</v>
      </c>
      <c r="AJ61" s="103">
        <f>DATA!AJ66</f>
        <v>0</v>
      </c>
    </row>
    <row r="62" spans="1:36" ht="13" thickBot="1">
      <c r="A62" s="3">
        <f>DATA!A67</f>
        <v>1</v>
      </c>
      <c r="B62" s="7">
        <f>DATA!B67</f>
        <v>8</v>
      </c>
      <c r="C62" s="16" t="str">
        <f>DATA!C67</f>
        <v>H</v>
      </c>
      <c r="D62" s="25">
        <f>DATA!D67</f>
        <v>92313</v>
      </c>
      <c r="E62" s="16">
        <f>DATA!E67</f>
        <v>15</v>
      </c>
      <c r="F62" s="27" t="str">
        <f>DATA!F67</f>
        <v>RB660</v>
      </c>
      <c r="G62" s="16" t="str">
        <f>DATA!G67</f>
        <v>water</v>
      </c>
      <c r="H62" s="30">
        <f>DATA!H67</f>
        <v>0</v>
      </c>
      <c r="I62" s="17">
        <f>DATA!I67</f>
        <v>41537</v>
      </c>
      <c r="J62" s="37" t="str">
        <f>DATA!J67</f>
        <v>H8</v>
      </c>
      <c r="K62" s="68">
        <f>DATA!K67</f>
        <v>7</v>
      </c>
      <c r="L62" s="46">
        <f>DATA!L67</f>
        <v>0.94379999999999997</v>
      </c>
      <c r="M62" s="47">
        <f>DATA!M67</f>
        <v>0.89329999999999998</v>
      </c>
      <c r="N62" s="103">
        <f>DATA!N67</f>
        <v>3.2476190476190491E-3</v>
      </c>
      <c r="O62" s="47">
        <f>DATA!O67</f>
        <v>0</v>
      </c>
      <c r="P62" s="103">
        <f>DATA!P67</f>
        <v>0.89329999999999998</v>
      </c>
      <c r="Q62" s="48">
        <f>DATA!Q67</f>
        <v>0</v>
      </c>
      <c r="R62" s="103">
        <f>DATA!R67</f>
        <v>0</v>
      </c>
      <c r="S62" s="49">
        <f>DATA!S67</f>
        <v>0</v>
      </c>
      <c r="T62" s="103">
        <f>DATA!T67</f>
        <v>0</v>
      </c>
      <c r="U62" s="49">
        <f>DATA!U67</f>
        <v>0</v>
      </c>
      <c r="V62" s="103">
        <f>DATA!V67</f>
        <v>0</v>
      </c>
      <c r="W62" s="49">
        <f>DATA!W67</f>
        <v>0</v>
      </c>
      <c r="X62" s="103">
        <f>DATA!X67</f>
        <v>0</v>
      </c>
      <c r="Y62" s="49">
        <f>DATA!Y67</f>
        <v>0</v>
      </c>
      <c r="Z62" s="103">
        <f>DATA!Z67</f>
        <v>0</v>
      </c>
      <c r="AA62" s="49">
        <f>DATA!AA67</f>
        <v>0</v>
      </c>
      <c r="AB62" s="103">
        <f>DATA!AB67</f>
        <v>0</v>
      </c>
      <c r="AC62" s="49">
        <f>DATA!AC67</f>
        <v>0</v>
      </c>
      <c r="AD62" s="103">
        <f>DATA!AD67</f>
        <v>0</v>
      </c>
      <c r="AE62" s="49">
        <f>DATA!AE67</f>
        <v>0</v>
      </c>
      <c r="AF62" s="103">
        <f>DATA!AF67</f>
        <v>0</v>
      </c>
      <c r="AG62" s="49">
        <f>DATA!AG67</f>
        <v>0</v>
      </c>
      <c r="AH62" s="103">
        <f>DATA!AH67</f>
        <v>0</v>
      </c>
      <c r="AI62" s="49">
        <f>DATA!AI67</f>
        <v>0</v>
      </c>
      <c r="AJ62" s="103">
        <f>DATA!AJ67</f>
        <v>0</v>
      </c>
    </row>
    <row r="63" spans="1:36">
      <c r="A63" s="3">
        <f>DATA!A68</f>
        <v>1</v>
      </c>
      <c r="B63" s="6">
        <f>DATA!B68</f>
        <v>9</v>
      </c>
      <c r="C63" s="3" t="str">
        <f>DATA!C68</f>
        <v>A</v>
      </c>
      <c r="D63" s="25">
        <f>DATA!D68</f>
        <v>92313</v>
      </c>
      <c r="E63" s="16">
        <f>DATA!E68</f>
        <v>15</v>
      </c>
      <c r="F63" s="28" t="str">
        <f>DATA!F68</f>
        <v>RB660</v>
      </c>
      <c r="G63" s="16" t="str">
        <f>DATA!G68</f>
        <v>water</v>
      </c>
      <c r="H63" s="29">
        <f>DATA!H68</f>
        <v>0</v>
      </c>
      <c r="I63" s="17">
        <f>DATA!I68</f>
        <v>41537</v>
      </c>
      <c r="J63" s="39" t="str">
        <f>DATA!J68</f>
        <v>A9</v>
      </c>
      <c r="K63" s="68">
        <f>DATA!K68</f>
        <v>4</v>
      </c>
      <c r="L63" s="46">
        <f>DATA!L68</f>
        <v>0.91679999999999995</v>
      </c>
      <c r="M63" s="47">
        <f>DATA!M68</f>
        <v>0.87250000000000005</v>
      </c>
      <c r="N63" s="103">
        <f>DATA!N68</f>
        <v>4.1333333333333127E-3</v>
      </c>
      <c r="O63" s="47">
        <f>DATA!O68</f>
        <v>0</v>
      </c>
      <c r="P63" s="103">
        <f>DATA!P68</f>
        <v>-7.7333333333333421E-3</v>
      </c>
      <c r="Q63" s="48">
        <f>DATA!Q68</f>
        <v>0</v>
      </c>
      <c r="R63" s="103">
        <f>DATA!R68</f>
        <v>0</v>
      </c>
      <c r="S63" s="47">
        <f>DATA!S68</f>
        <v>0</v>
      </c>
      <c r="T63" s="103">
        <f>DATA!T68</f>
        <v>0</v>
      </c>
      <c r="U63" s="47">
        <f>DATA!U68</f>
        <v>0</v>
      </c>
      <c r="V63" s="103">
        <f>DATA!V68</f>
        <v>0</v>
      </c>
      <c r="W63" s="47">
        <f>DATA!W68</f>
        <v>0</v>
      </c>
      <c r="X63" s="103">
        <f>DATA!X68</f>
        <v>0</v>
      </c>
      <c r="Y63" s="47">
        <f>DATA!Y68</f>
        <v>0</v>
      </c>
      <c r="Z63" s="103">
        <f>DATA!Z68</f>
        <v>0</v>
      </c>
      <c r="AA63" s="47">
        <f>DATA!AA68</f>
        <v>0</v>
      </c>
      <c r="AB63" s="103">
        <f>DATA!AB68</f>
        <v>0</v>
      </c>
      <c r="AC63" s="47">
        <f>DATA!AC68</f>
        <v>0</v>
      </c>
      <c r="AD63" s="103">
        <f>DATA!AD68</f>
        <v>0</v>
      </c>
      <c r="AE63" s="47">
        <f>DATA!AE68</f>
        <v>0</v>
      </c>
      <c r="AF63" s="103">
        <f>DATA!AF68</f>
        <v>0</v>
      </c>
      <c r="AG63" s="47">
        <f>DATA!AG68</f>
        <v>0</v>
      </c>
      <c r="AH63" s="103">
        <f>DATA!AH68</f>
        <v>0</v>
      </c>
      <c r="AI63" s="47">
        <f>DATA!AI68</f>
        <v>0</v>
      </c>
      <c r="AJ63" s="103">
        <f>DATA!AJ68</f>
        <v>0</v>
      </c>
    </row>
    <row r="64" spans="1:36">
      <c r="A64" s="3">
        <f>DATA!A69</f>
        <v>1</v>
      </c>
      <c r="B64" s="7">
        <f>DATA!B69</f>
        <v>9</v>
      </c>
      <c r="C64" s="16" t="str">
        <f>DATA!C69</f>
        <v>B</v>
      </c>
      <c r="D64" s="25">
        <f>DATA!D69</f>
        <v>92313</v>
      </c>
      <c r="E64" s="16">
        <f>DATA!E69</f>
        <v>15</v>
      </c>
      <c r="F64" s="27" t="str">
        <f>DATA!F69</f>
        <v>RB660</v>
      </c>
      <c r="G64" s="16" t="str">
        <f>DATA!G69</f>
        <v>water</v>
      </c>
      <c r="H64" s="30">
        <f>DATA!H69</f>
        <v>0</v>
      </c>
      <c r="I64" s="17">
        <f>DATA!I69</f>
        <v>41537</v>
      </c>
      <c r="J64" s="35" t="str">
        <f>DATA!J69</f>
        <v>B9</v>
      </c>
      <c r="K64" s="68">
        <f>DATA!K69</f>
        <v>4</v>
      </c>
      <c r="L64" s="46">
        <f>DATA!L69</f>
        <v>0.93049999999999999</v>
      </c>
      <c r="M64" s="47">
        <f>DATA!M69</f>
        <v>0.88629999999999998</v>
      </c>
      <c r="N64" s="103">
        <f>DATA!N69</f>
        <v>4.1083333333333432E-3</v>
      </c>
      <c r="O64" s="47">
        <f>DATA!O69</f>
        <v>0</v>
      </c>
      <c r="P64" s="103">
        <f>DATA!P69</f>
        <v>0.22157499999999999</v>
      </c>
      <c r="Q64" s="48">
        <f>DATA!Q69</f>
        <v>0</v>
      </c>
      <c r="R64" s="103">
        <f>DATA!R69</f>
        <v>0</v>
      </c>
      <c r="S64" s="49">
        <f>DATA!S69</f>
        <v>0</v>
      </c>
      <c r="T64" s="103">
        <f>DATA!T69</f>
        <v>0</v>
      </c>
      <c r="U64" s="49">
        <f>DATA!U69</f>
        <v>0</v>
      </c>
      <c r="V64" s="103">
        <f>DATA!V69</f>
        <v>0</v>
      </c>
      <c r="W64" s="49">
        <f>DATA!W69</f>
        <v>0</v>
      </c>
      <c r="X64" s="103">
        <f>DATA!X69</f>
        <v>0</v>
      </c>
      <c r="Y64" s="49">
        <f>DATA!Y69</f>
        <v>0</v>
      </c>
      <c r="Z64" s="103">
        <f>DATA!Z69</f>
        <v>0</v>
      </c>
      <c r="AA64" s="49">
        <f>DATA!AA69</f>
        <v>0</v>
      </c>
      <c r="AB64" s="103">
        <f>DATA!AB69</f>
        <v>0</v>
      </c>
      <c r="AC64" s="49">
        <f>DATA!AC69</f>
        <v>0</v>
      </c>
      <c r="AD64" s="103">
        <f>DATA!AD69</f>
        <v>0</v>
      </c>
      <c r="AE64" s="49">
        <f>DATA!AE69</f>
        <v>0</v>
      </c>
      <c r="AF64" s="103">
        <f>DATA!AF69</f>
        <v>0</v>
      </c>
      <c r="AG64" s="49">
        <f>DATA!AG69</f>
        <v>0</v>
      </c>
      <c r="AH64" s="103">
        <f>DATA!AH69</f>
        <v>0</v>
      </c>
      <c r="AI64" s="49">
        <f>DATA!AI69</f>
        <v>0</v>
      </c>
      <c r="AJ64" s="103">
        <f>DATA!AJ69</f>
        <v>0</v>
      </c>
    </row>
    <row r="65" spans="1:36">
      <c r="A65" s="3">
        <f>DATA!A70</f>
        <v>1</v>
      </c>
      <c r="B65" s="7">
        <f>DATA!B70</f>
        <v>9</v>
      </c>
      <c r="C65" s="16" t="str">
        <f>DATA!C70</f>
        <v>C</v>
      </c>
      <c r="D65" s="25">
        <f>DATA!D70</f>
        <v>92313</v>
      </c>
      <c r="E65" s="16">
        <f>DATA!E70</f>
        <v>15</v>
      </c>
      <c r="F65" s="27" t="str">
        <f>DATA!F70</f>
        <v>RB660</v>
      </c>
      <c r="G65" s="16" t="str">
        <f>DATA!G70</f>
        <v>water</v>
      </c>
      <c r="H65" s="30">
        <f>DATA!H70</f>
        <v>0</v>
      </c>
      <c r="I65" s="17">
        <f>DATA!I70</f>
        <v>41537</v>
      </c>
      <c r="J65" s="36" t="str">
        <f>DATA!J70</f>
        <v>C9</v>
      </c>
      <c r="K65" s="68">
        <f>DATA!K70</f>
        <v>6</v>
      </c>
      <c r="L65" s="46">
        <f>DATA!L70</f>
        <v>0.89459999999999995</v>
      </c>
      <c r="M65" s="47">
        <f>DATA!M70</f>
        <v>0.8468</v>
      </c>
      <c r="N65" s="103">
        <f>DATA!N70</f>
        <v>3.3388888888888847E-3</v>
      </c>
      <c r="O65" s="47">
        <f>DATA!O70</f>
        <v>0</v>
      </c>
      <c r="P65" s="103">
        <f>DATA!P70</f>
        <v>0.14113333333333333</v>
      </c>
      <c r="Q65" s="48">
        <f>DATA!Q70</f>
        <v>0</v>
      </c>
      <c r="R65" s="103">
        <f>DATA!R70</f>
        <v>0</v>
      </c>
      <c r="S65" s="49">
        <f>DATA!S70</f>
        <v>0</v>
      </c>
      <c r="T65" s="103">
        <f>DATA!T70</f>
        <v>0</v>
      </c>
      <c r="U65" s="49">
        <f>DATA!U70</f>
        <v>0</v>
      </c>
      <c r="V65" s="103">
        <f>DATA!V70</f>
        <v>0</v>
      </c>
      <c r="W65" s="49">
        <f>DATA!W70</f>
        <v>0</v>
      </c>
      <c r="X65" s="103">
        <f>DATA!X70</f>
        <v>0</v>
      </c>
      <c r="Y65" s="49">
        <f>DATA!Y70</f>
        <v>0</v>
      </c>
      <c r="Z65" s="103">
        <f>DATA!Z70</f>
        <v>0</v>
      </c>
      <c r="AA65" s="49">
        <f>DATA!AA70</f>
        <v>0</v>
      </c>
      <c r="AB65" s="103">
        <f>DATA!AB70</f>
        <v>0</v>
      </c>
      <c r="AC65" s="49">
        <f>DATA!AC70</f>
        <v>0</v>
      </c>
      <c r="AD65" s="103">
        <f>DATA!AD70</f>
        <v>0</v>
      </c>
      <c r="AE65" s="49">
        <f>DATA!AE70</f>
        <v>0</v>
      </c>
      <c r="AF65" s="103">
        <f>DATA!AF70</f>
        <v>0</v>
      </c>
      <c r="AG65" s="49">
        <f>DATA!AG70</f>
        <v>0</v>
      </c>
      <c r="AH65" s="103">
        <f>DATA!AH70</f>
        <v>0</v>
      </c>
      <c r="AI65" s="49">
        <f>DATA!AI70</f>
        <v>0</v>
      </c>
      <c r="AJ65" s="103">
        <f>DATA!AJ70</f>
        <v>0</v>
      </c>
    </row>
    <row r="66" spans="1:36">
      <c r="A66" s="3">
        <f>DATA!A71</f>
        <v>1</v>
      </c>
      <c r="B66" s="7">
        <f>DATA!B71</f>
        <v>9</v>
      </c>
      <c r="C66" s="16" t="str">
        <f>DATA!C71</f>
        <v>D</v>
      </c>
      <c r="D66" s="25">
        <f>DATA!D71</f>
        <v>92313</v>
      </c>
      <c r="E66" s="16">
        <f>DATA!E71</f>
        <v>15</v>
      </c>
      <c r="F66" s="27" t="str">
        <f>DATA!F71</f>
        <v>RB660</v>
      </c>
      <c r="G66" s="16" t="str">
        <f>DATA!G71</f>
        <v>water</v>
      </c>
      <c r="H66" s="30">
        <f>DATA!H71</f>
        <v>0</v>
      </c>
      <c r="I66" s="17">
        <f>DATA!I71</f>
        <v>41537</v>
      </c>
      <c r="J66" s="37" t="str">
        <f>DATA!J71</f>
        <v>D9</v>
      </c>
      <c r="K66" s="68">
        <f>DATA!K71</f>
        <v>4</v>
      </c>
      <c r="L66" s="46">
        <f>DATA!L71</f>
        <v>0.92330000000000001</v>
      </c>
      <c r="M66" s="47">
        <f>DATA!M71</f>
        <v>0.88449999999999995</v>
      </c>
      <c r="N66" s="103">
        <f>DATA!N71</f>
        <v>2.7583333333333531E-3</v>
      </c>
      <c r="O66" s="47">
        <f>DATA!O71</f>
        <v>0</v>
      </c>
      <c r="P66" s="103">
        <f>DATA!P71</f>
        <v>0.22112499999999999</v>
      </c>
      <c r="Q66" s="48">
        <f>DATA!Q71</f>
        <v>0</v>
      </c>
      <c r="R66" s="103">
        <f>DATA!R71</f>
        <v>0</v>
      </c>
      <c r="S66" s="49">
        <f>DATA!S71</f>
        <v>0</v>
      </c>
      <c r="T66" s="103">
        <f>DATA!T71</f>
        <v>0</v>
      </c>
      <c r="U66" s="49">
        <f>DATA!U71</f>
        <v>0</v>
      </c>
      <c r="V66" s="103">
        <f>DATA!V71</f>
        <v>0</v>
      </c>
      <c r="W66" s="49">
        <f>DATA!W71</f>
        <v>0</v>
      </c>
      <c r="X66" s="103">
        <f>DATA!X71</f>
        <v>0</v>
      </c>
      <c r="Y66" s="49">
        <f>DATA!Y71</f>
        <v>0</v>
      </c>
      <c r="Z66" s="103">
        <f>DATA!Z71</f>
        <v>0</v>
      </c>
      <c r="AA66" s="49">
        <f>DATA!AA71</f>
        <v>0</v>
      </c>
      <c r="AB66" s="103">
        <f>DATA!AB71</f>
        <v>0</v>
      </c>
      <c r="AC66" s="49">
        <f>DATA!AC71</f>
        <v>0</v>
      </c>
      <c r="AD66" s="103">
        <f>DATA!AD71</f>
        <v>0</v>
      </c>
      <c r="AE66" s="49">
        <f>DATA!AE71</f>
        <v>0</v>
      </c>
      <c r="AF66" s="103">
        <f>DATA!AF71</f>
        <v>0</v>
      </c>
      <c r="AG66" s="49">
        <f>DATA!AG71</f>
        <v>0</v>
      </c>
      <c r="AH66" s="103">
        <f>DATA!AH71</f>
        <v>0</v>
      </c>
      <c r="AI66" s="49">
        <f>DATA!AI71</f>
        <v>0</v>
      </c>
      <c r="AJ66" s="103">
        <f>DATA!AJ71</f>
        <v>0</v>
      </c>
    </row>
    <row r="67" spans="1:36">
      <c r="A67" s="3">
        <f>DATA!A72</f>
        <v>1</v>
      </c>
      <c r="B67" s="7">
        <f>DATA!B72</f>
        <v>9</v>
      </c>
      <c r="C67" s="16" t="str">
        <f>DATA!C72</f>
        <v>E</v>
      </c>
      <c r="D67" s="25">
        <f>DATA!D72</f>
        <v>92313</v>
      </c>
      <c r="E67" s="16">
        <f>DATA!E72</f>
        <v>15</v>
      </c>
      <c r="F67" s="27" t="str">
        <f>DATA!F72</f>
        <v>RB660</v>
      </c>
      <c r="G67" s="16" t="str">
        <f>DATA!G72</f>
        <v>water</v>
      </c>
      <c r="H67" s="30">
        <f>DATA!H72</f>
        <v>0</v>
      </c>
      <c r="I67" s="17">
        <f>DATA!I72</f>
        <v>41537</v>
      </c>
      <c r="J67" s="36" t="str">
        <f>DATA!J72</f>
        <v>E9</v>
      </c>
      <c r="K67" s="68">
        <f>DATA!K72</f>
        <v>5</v>
      </c>
      <c r="L67" s="46">
        <f>DATA!L72</f>
        <v>0.90969999999999995</v>
      </c>
      <c r="M67" s="47">
        <f>DATA!M72</f>
        <v>0.86780000000000002</v>
      </c>
      <c r="N67" s="103">
        <f>DATA!N72</f>
        <v>2.8266666666666588E-3</v>
      </c>
      <c r="O67" s="47">
        <f>DATA!O72</f>
        <v>0</v>
      </c>
      <c r="P67" s="103">
        <f>DATA!P72</f>
        <v>0.17355999999999999</v>
      </c>
      <c r="Q67" s="48">
        <f>DATA!Q72</f>
        <v>0</v>
      </c>
      <c r="R67" s="103">
        <f>DATA!R72</f>
        <v>0</v>
      </c>
      <c r="S67" s="49">
        <f>DATA!S72</f>
        <v>0</v>
      </c>
      <c r="T67" s="103">
        <f>DATA!T72</f>
        <v>0</v>
      </c>
      <c r="U67" s="49">
        <f>DATA!U72</f>
        <v>0</v>
      </c>
      <c r="V67" s="103">
        <f>DATA!V72</f>
        <v>0</v>
      </c>
      <c r="W67" s="49">
        <f>DATA!W72</f>
        <v>0</v>
      </c>
      <c r="X67" s="103">
        <f>DATA!X72</f>
        <v>0</v>
      </c>
      <c r="Y67" s="49">
        <f>DATA!Y72</f>
        <v>0</v>
      </c>
      <c r="Z67" s="103">
        <f>DATA!Z72</f>
        <v>0</v>
      </c>
      <c r="AA67" s="49">
        <f>DATA!AA72</f>
        <v>0</v>
      </c>
      <c r="AB67" s="103">
        <f>DATA!AB72</f>
        <v>0</v>
      </c>
      <c r="AC67" s="49">
        <f>DATA!AC72</f>
        <v>0</v>
      </c>
      <c r="AD67" s="103">
        <f>DATA!AD72</f>
        <v>0</v>
      </c>
      <c r="AE67" s="49">
        <f>DATA!AE72</f>
        <v>0</v>
      </c>
      <c r="AF67" s="103">
        <f>DATA!AF72</f>
        <v>0</v>
      </c>
      <c r="AG67" s="49">
        <f>DATA!AG72</f>
        <v>0</v>
      </c>
      <c r="AH67" s="103">
        <f>DATA!AH72</f>
        <v>0</v>
      </c>
      <c r="AI67" s="49">
        <f>DATA!AI72</f>
        <v>0</v>
      </c>
      <c r="AJ67" s="103">
        <f>DATA!AJ72</f>
        <v>0</v>
      </c>
    </row>
    <row r="68" spans="1:36">
      <c r="A68" s="3">
        <f>DATA!A73</f>
        <v>1</v>
      </c>
      <c r="B68" s="7">
        <f>DATA!B73</f>
        <v>9</v>
      </c>
      <c r="C68" s="16" t="str">
        <f>DATA!C73</f>
        <v>F</v>
      </c>
      <c r="D68" s="25">
        <f>DATA!D73</f>
        <v>92313</v>
      </c>
      <c r="E68" s="16">
        <f>DATA!E73</f>
        <v>15</v>
      </c>
      <c r="F68" s="27" t="str">
        <f>DATA!F73</f>
        <v>RB660</v>
      </c>
      <c r="G68" s="16" t="str">
        <f>DATA!G73</f>
        <v>water</v>
      </c>
      <c r="H68" s="30">
        <f>DATA!H73</f>
        <v>0</v>
      </c>
      <c r="I68" s="17">
        <f>DATA!I73</f>
        <v>41537</v>
      </c>
      <c r="J68" s="36" t="str">
        <f>DATA!J73</f>
        <v>F9</v>
      </c>
      <c r="K68" s="68">
        <f>DATA!K73</f>
        <v>3</v>
      </c>
      <c r="L68" s="46">
        <f>DATA!L73</f>
        <v>0.90410000000000001</v>
      </c>
      <c r="M68" s="47">
        <f>DATA!M73</f>
        <v>0.86819999999999997</v>
      </c>
      <c r="N68" s="103">
        <f>DATA!N73</f>
        <v>2.7111111111111329E-3</v>
      </c>
      <c r="O68" s="47">
        <f>DATA!O73</f>
        <v>0</v>
      </c>
      <c r="P68" s="103">
        <f>DATA!P73</f>
        <v>0.28939999999999999</v>
      </c>
      <c r="Q68" s="48">
        <f>DATA!Q73</f>
        <v>0</v>
      </c>
      <c r="R68" s="103">
        <f>DATA!R73</f>
        <v>0</v>
      </c>
      <c r="S68" s="49">
        <f>DATA!S73</f>
        <v>0</v>
      </c>
      <c r="T68" s="103">
        <f>DATA!T73</f>
        <v>0</v>
      </c>
      <c r="U68" s="49">
        <f>DATA!U73</f>
        <v>0</v>
      </c>
      <c r="V68" s="103">
        <f>DATA!V73</f>
        <v>0</v>
      </c>
      <c r="W68" s="49">
        <f>DATA!W73</f>
        <v>0</v>
      </c>
      <c r="X68" s="103">
        <f>DATA!X73</f>
        <v>0</v>
      </c>
      <c r="Y68" s="49">
        <f>DATA!Y73</f>
        <v>0</v>
      </c>
      <c r="Z68" s="103">
        <f>DATA!Z73</f>
        <v>0</v>
      </c>
      <c r="AA68" s="49">
        <f>DATA!AA73</f>
        <v>0</v>
      </c>
      <c r="AB68" s="103">
        <f>DATA!AB73</f>
        <v>0</v>
      </c>
      <c r="AC68" s="49">
        <f>DATA!AC73</f>
        <v>0</v>
      </c>
      <c r="AD68" s="103">
        <f>DATA!AD73</f>
        <v>0</v>
      </c>
      <c r="AE68" s="49">
        <f>DATA!AE73</f>
        <v>0</v>
      </c>
      <c r="AF68" s="103">
        <f>DATA!AF73</f>
        <v>0</v>
      </c>
      <c r="AG68" s="49">
        <f>DATA!AG73</f>
        <v>0</v>
      </c>
      <c r="AH68" s="103">
        <f>DATA!AH73</f>
        <v>0</v>
      </c>
      <c r="AI68" s="49">
        <f>DATA!AI73</f>
        <v>0</v>
      </c>
      <c r="AJ68" s="103">
        <f>DATA!AJ73</f>
        <v>0</v>
      </c>
    </row>
    <row r="69" spans="1:36">
      <c r="A69" s="3">
        <f>DATA!A74</f>
        <v>1</v>
      </c>
      <c r="B69" s="7">
        <f>DATA!B74</f>
        <v>9</v>
      </c>
      <c r="C69" s="16" t="str">
        <f>DATA!C74</f>
        <v>G</v>
      </c>
      <c r="D69" s="25">
        <f>DATA!D74</f>
        <v>92313</v>
      </c>
      <c r="E69" s="16">
        <f>DATA!E74</f>
        <v>15</v>
      </c>
      <c r="F69" s="27" t="str">
        <f>DATA!F74</f>
        <v>RB660</v>
      </c>
      <c r="G69" s="16" t="str">
        <f>DATA!G74</f>
        <v>water</v>
      </c>
      <c r="H69" s="30">
        <f>DATA!H74</f>
        <v>0</v>
      </c>
      <c r="I69" s="17">
        <f>DATA!I74</f>
        <v>41537</v>
      </c>
      <c r="J69" s="37" t="str">
        <f>DATA!J74</f>
        <v>G9</v>
      </c>
      <c r="K69" s="68">
        <f>DATA!K74</f>
        <v>4</v>
      </c>
      <c r="L69" s="46">
        <f>DATA!L74</f>
        <v>0.90549999999999997</v>
      </c>
      <c r="M69" s="47">
        <f>DATA!M74</f>
        <v>0.86460000000000004</v>
      </c>
      <c r="N69" s="103">
        <f>DATA!N74</f>
        <v>3.283333333333323E-3</v>
      </c>
      <c r="O69" s="47">
        <f>DATA!O74</f>
        <v>0</v>
      </c>
      <c r="P69" s="103">
        <f>DATA!P74</f>
        <v>0.21615000000000001</v>
      </c>
      <c r="Q69" s="48">
        <f>DATA!Q74</f>
        <v>0</v>
      </c>
      <c r="R69" s="103">
        <f>DATA!R74</f>
        <v>0</v>
      </c>
      <c r="S69" s="49">
        <f>DATA!S74</f>
        <v>0</v>
      </c>
      <c r="T69" s="103">
        <f>DATA!T74</f>
        <v>0</v>
      </c>
      <c r="U69" s="49">
        <f>DATA!U74</f>
        <v>0</v>
      </c>
      <c r="V69" s="103">
        <f>DATA!V74</f>
        <v>0</v>
      </c>
      <c r="W69" s="49">
        <f>DATA!W74</f>
        <v>0</v>
      </c>
      <c r="X69" s="103">
        <f>DATA!X74</f>
        <v>0</v>
      </c>
      <c r="Y69" s="49">
        <f>DATA!Y74</f>
        <v>0</v>
      </c>
      <c r="Z69" s="103">
        <f>DATA!Z74</f>
        <v>0</v>
      </c>
      <c r="AA69" s="49">
        <f>DATA!AA74</f>
        <v>0</v>
      </c>
      <c r="AB69" s="103">
        <f>DATA!AB74</f>
        <v>0</v>
      </c>
      <c r="AC69" s="49">
        <f>DATA!AC74</f>
        <v>0</v>
      </c>
      <c r="AD69" s="103">
        <f>DATA!AD74</f>
        <v>0</v>
      </c>
      <c r="AE69" s="49">
        <f>DATA!AE74</f>
        <v>0</v>
      </c>
      <c r="AF69" s="103">
        <f>DATA!AF74</f>
        <v>0</v>
      </c>
      <c r="AG69" s="49">
        <f>DATA!AG74</f>
        <v>0</v>
      </c>
      <c r="AH69" s="103">
        <f>DATA!AH74</f>
        <v>0</v>
      </c>
      <c r="AI69" s="49">
        <f>DATA!AI74</f>
        <v>0</v>
      </c>
      <c r="AJ69" s="103">
        <f>DATA!AJ74</f>
        <v>0</v>
      </c>
    </row>
    <row r="70" spans="1:36" ht="13" thickBot="1">
      <c r="A70" s="3">
        <f>DATA!A75</f>
        <v>1</v>
      </c>
      <c r="B70" s="7">
        <f>DATA!B75</f>
        <v>9</v>
      </c>
      <c r="C70" s="16" t="str">
        <f>DATA!C75</f>
        <v>H</v>
      </c>
      <c r="D70" s="25">
        <f>DATA!D75</f>
        <v>92313</v>
      </c>
      <c r="E70" s="16">
        <f>DATA!E75</f>
        <v>15</v>
      </c>
      <c r="F70" s="27" t="str">
        <f>DATA!F75</f>
        <v>RB660</v>
      </c>
      <c r="G70" s="16" t="str">
        <f>DATA!G75</f>
        <v>water</v>
      </c>
      <c r="H70" s="30">
        <f>DATA!H75</f>
        <v>0</v>
      </c>
      <c r="I70" s="17">
        <f>DATA!I75</f>
        <v>41537</v>
      </c>
      <c r="J70" s="37" t="str">
        <f>DATA!J75</f>
        <v>H9</v>
      </c>
      <c r="K70" s="68">
        <f>DATA!K75</f>
        <v>4</v>
      </c>
      <c r="L70" s="46">
        <f>DATA!L75</f>
        <v>0.9395</v>
      </c>
      <c r="M70" s="47">
        <f>DATA!M75</f>
        <v>0.90139999999999998</v>
      </c>
      <c r="N70" s="103">
        <f>DATA!N75</f>
        <v>2.5833333333333446E-3</v>
      </c>
      <c r="O70" s="47">
        <f>DATA!O75</f>
        <v>0</v>
      </c>
      <c r="P70" s="103">
        <f>DATA!P75</f>
        <v>0.90139999999999998</v>
      </c>
      <c r="Q70" s="48">
        <f>DATA!Q75</f>
        <v>0</v>
      </c>
      <c r="R70" s="103">
        <f>DATA!R75</f>
        <v>0</v>
      </c>
      <c r="S70" s="49">
        <f>DATA!S75</f>
        <v>0</v>
      </c>
      <c r="T70" s="103">
        <f>DATA!T75</f>
        <v>0</v>
      </c>
      <c r="U70" s="49">
        <f>DATA!U75</f>
        <v>0</v>
      </c>
      <c r="V70" s="103">
        <f>DATA!V75</f>
        <v>0</v>
      </c>
      <c r="W70" s="49">
        <f>DATA!W75</f>
        <v>0</v>
      </c>
      <c r="X70" s="103">
        <f>DATA!X75</f>
        <v>0</v>
      </c>
      <c r="Y70" s="49">
        <f>DATA!Y75</f>
        <v>0</v>
      </c>
      <c r="Z70" s="103">
        <f>DATA!Z75</f>
        <v>0</v>
      </c>
      <c r="AA70" s="49">
        <f>DATA!AA75</f>
        <v>0</v>
      </c>
      <c r="AB70" s="103">
        <f>DATA!AB75</f>
        <v>0</v>
      </c>
      <c r="AC70" s="49">
        <f>DATA!AC75</f>
        <v>0</v>
      </c>
      <c r="AD70" s="103">
        <f>DATA!AD75</f>
        <v>0</v>
      </c>
      <c r="AE70" s="49">
        <f>DATA!AE75</f>
        <v>0</v>
      </c>
      <c r="AF70" s="103">
        <f>DATA!AF75</f>
        <v>0</v>
      </c>
      <c r="AG70" s="49">
        <f>DATA!AG75</f>
        <v>0</v>
      </c>
      <c r="AH70" s="103">
        <f>DATA!AH75</f>
        <v>0</v>
      </c>
      <c r="AI70" s="49">
        <f>DATA!AI75</f>
        <v>0</v>
      </c>
      <c r="AJ70" s="103">
        <f>DATA!AJ75</f>
        <v>0</v>
      </c>
    </row>
    <row r="71" spans="1:36">
      <c r="A71" s="3">
        <f>DATA!A76</f>
        <v>1</v>
      </c>
      <c r="B71" s="6">
        <f>DATA!B76</f>
        <v>10</v>
      </c>
      <c r="C71" s="3" t="str">
        <f>DATA!C76</f>
        <v>A</v>
      </c>
      <c r="D71" s="25">
        <f>DATA!D76</f>
        <v>92313</v>
      </c>
      <c r="E71" s="16">
        <f>DATA!E76</f>
        <v>15</v>
      </c>
      <c r="F71" s="28" t="str">
        <f>DATA!F76</f>
        <v>RB660</v>
      </c>
      <c r="G71" s="5" t="str">
        <f>DATA!G76</f>
        <v>Mianserin</v>
      </c>
      <c r="H71" s="32">
        <f>DATA!H76</f>
        <v>50</v>
      </c>
      <c r="I71" s="17">
        <f>DATA!I76</f>
        <v>41537</v>
      </c>
      <c r="J71" s="39" t="str">
        <f>DATA!J76</f>
        <v>A10</v>
      </c>
      <c r="K71" s="69">
        <f>DATA!K76</f>
        <v>4</v>
      </c>
      <c r="L71" s="46">
        <f>DATA!L76</f>
        <v>0.91210000000000002</v>
      </c>
      <c r="M71" s="47">
        <f>DATA!M76</f>
        <v>0.86770000000000003</v>
      </c>
      <c r="N71" s="103">
        <f>DATA!N76</f>
        <v>2.0416666666666639E-3</v>
      </c>
      <c r="O71" s="47">
        <f>DATA!O76</f>
        <v>0</v>
      </c>
      <c r="P71" s="103">
        <f>DATA!P76</f>
        <v>-2.5083333333333346E-3</v>
      </c>
      <c r="Q71" s="48">
        <f>DATA!Q76</f>
        <v>0</v>
      </c>
      <c r="R71" s="103">
        <f>DATA!R76</f>
        <v>0</v>
      </c>
      <c r="S71" s="53">
        <f>DATA!S76</f>
        <v>0</v>
      </c>
      <c r="T71" s="103">
        <f>DATA!T76</f>
        <v>0</v>
      </c>
      <c r="U71" s="53">
        <f>DATA!U76</f>
        <v>0</v>
      </c>
      <c r="V71" s="103">
        <f>DATA!V76</f>
        <v>0</v>
      </c>
      <c r="W71" s="53">
        <f>DATA!W76</f>
        <v>0</v>
      </c>
      <c r="X71" s="103">
        <f>DATA!X76</f>
        <v>0</v>
      </c>
      <c r="Y71" s="53">
        <f>DATA!Y76</f>
        <v>0</v>
      </c>
      <c r="Z71" s="103">
        <f>DATA!Z76</f>
        <v>0</v>
      </c>
      <c r="AA71" s="53">
        <f>DATA!AA76</f>
        <v>0</v>
      </c>
      <c r="AB71" s="103">
        <f>DATA!AB76</f>
        <v>0</v>
      </c>
      <c r="AC71" s="53">
        <f>DATA!AC76</f>
        <v>0</v>
      </c>
      <c r="AD71" s="103">
        <f>DATA!AD76</f>
        <v>0</v>
      </c>
      <c r="AE71" s="53">
        <f>DATA!AE76</f>
        <v>0</v>
      </c>
      <c r="AF71" s="103">
        <f>DATA!AF76</f>
        <v>0</v>
      </c>
      <c r="AG71" s="53">
        <f>DATA!AG76</f>
        <v>0</v>
      </c>
      <c r="AH71" s="103">
        <f>DATA!AH76</f>
        <v>0</v>
      </c>
      <c r="AI71" s="53">
        <f>DATA!AI76</f>
        <v>0</v>
      </c>
      <c r="AJ71" s="103">
        <f>DATA!AJ76</f>
        <v>0</v>
      </c>
    </row>
    <row r="72" spans="1:36">
      <c r="A72" s="3">
        <f>DATA!A77</f>
        <v>1</v>
      </c>
      <c r="B72" s="6">
        <f>DATA!B77</f>
        <v>10</v>
      </c>
      <c r="C72" s="16" t="str">
        <f>DATA!C77</f>
        <v>B</v>
      </c>
      <c r="D72" s="25">
        <f>DATA!D77</f>
        <v>92313</v>
      </c>
      <c r="E72" s="16">
        <f>DATA!E77</f>
        <v>15</v>
      </c>
      <c r="F72" s="27" t="str">
        <f>DATA!F77</f>
        <v>RB660</v>
      </c>
      <c r="G72" s="16" t="str">
        <f>DATA!G77</f>
        <v>Mianserin</v>
      </c>
      <c r="H72" s="31">
        <f>DATA!H77</f>
        <v>50</v>
      </c>
      <c r="I72" s="17">
        <f>DATA!I77</f>
        <v>41537</v>
      </c>
      <c r="J72" s="35" t="str">
        <f>DATA!J77</f>
        <v>B10</v>
      </c>
      <c r="K72" s="69">
        <f>DATA!K77</f>
        <v>3</v>
      </c>
      <c r="L72" s="46">
        <f>DATA!L77</f>
        <v>0.92500000000000004</v>
      </c>
      <c r="M72" s="47">
        <f>DATA!M77</f>
        <v>0.87919999999999998</v>
      </c>
      <c r="N72" s="103">
        <f>DATA!N77</f>
        <v>3.1888888888889078E-3</v>
      </c>
      <c r="O72" s="47">
        <f>DATA!O77</f>
        <v>0</v>
      </c>
      <c r="P72" s="103">
        <f>DATA!P77</f>
        <v>4.8888888888887205E-4</v>
      </c>
      <c r="Q72" s="48">
        <f>DATA!Q77</f>
        <v>0</v>
      </c>
      <c r="R72" s="103">
        <f>DATA!R77</f>
        <v>0</v>
      </c>
      <c r="S72" s="47">
        <f>DATA!S77</f>
        <v>0</v>
      </c>
      <c r="T72" s="103">
        <f>DATA!T77</f>
        <v>0</v>
      </c>
      <c r="U72" s="47">
        <f>DATA!U77</f>
        <v>0</v>
      </c>
      <c r="V72" s="103">
        <f>DATA!V77</f>
        <v>0</v>
      </c>
      <c r="W72" s="46">
        <f>DATA!W77</f>
        <v>0</v>
      </c>
      <c r="X72" s="103">
        <f>DATA!X77</f>
        <v>0</v>
      </c>
      <c r="Y72" s="49">
        <f>DATA!Y77</f>
        <v>0</v>
      </c>
      <c r="Z72" s="103">
        <f>DATA!Z77</f>
        <v>0</v>
      </c>
      <c r="AA72" s="49">
        <f>DATA!AA77</f>
        <v>0</v>
      </c>
      <c r="AB72" s="103">
        <f>DATA!AB77</f>
        <v>0</v>
      </c>
      <c r="AC72" s="49">
        <f>DATA!AC77</f>
        <v>0</v>
      </c>
      <c r="AD72" s="103">
        <f>DATA!AD77</f>
        <v>0</v>
      </c>
      <c r="AE72" s="49">
        <f>DATA!AE77</f>
        <v>0</v>
      </c>
      <c r="AF72" s="103">
        <f>DATA!AF77</f>
        <v>0</v>
      </c>
      <c r="AG72" s="49">
        <f>DATA!AG77</f>
        <v>0</v>
      </c>
      <c r="AH72" s="103">
        <f>DATA!AH77</f>
        <v>0</v>
      </c>
      <c r="AI72" s="49">
        <f>DATA!AI77</f>
        <v>0</v>
      </c>
      <c r="AJ72" s="103">
        <f>DATA!AJ77</f>
        <v>0</v>
      </c>
    </row>
    <row r="73" spans="1:36">
      <c r="A73" s="3">
        <f>DATA!A78</f>
        <v>1</v>
      </c>
      <c r="B73" s="6">
        <f>DATA!B78</f>
        <v>10</v>
      </c>
      <c r="C73" s="16" t="str">
        <f>DATA!C78</f>
        <v>C</v>
      </c>
      <c r="D73" s="25">
        <f>DATA!D78</f>
        <v>92313</v>
      </c>
      <c r="E73" s="16">
        <f>DATA!E78</f>
        <v>15</v>
      </c>
      <c r="F73" s="27" t="str">
        <f>DATA!F78</f>
        <v>RB660</v>
      </c>
      <c r="G73" s="16" t="str">
        <f>DATA!G78</f>
        <v>Mianserin</v>
      </c>
      <c r="H73" s="31">
        <f>DATA!H78</f>
        <v>50</v>
      </c>
      <c r="I73" s="17">
        <f>DATA!I78</f>
        <v>41537</v>
      </c>
      <c r="J73" s="36" t="str">
        <f>DATA!J78</f>
        <v>C10</v>
      </c>
      <c r="K73" s="69">
        <f>DATA!K78</f>
        <v>1</v>
      </c>
      <c r="L73" s="46">
        <f>DATA!L78</f>
        <v>0.88859999999999995</v>
      </c>
      <c r="M73" s="47">
        <f>DATA!M78</f>
        <v>0.84770000000000001</v>
      </c>
      <c r="N73" s="103">
        <f>DATA!N78</f>
        <v>4.6666666666665968E-3</v>
      </c>
      <c r="O73" s="47">
        <f>DATA!O78</f>
        <v>0</v>
      </c>
      <c r="P73" s="103">
        <f>DATA!P78</f>
        <v>-3.0033333333333356E-2</v>
      </c>
      <c r="Q73" s="48">
        <f>DATA!Q78</f>
        <v>0</v>
      </c>
      <c r="R73" s="103">
        <f>DATA!R78</f>
        <v>0</v>
      </c>
      <c r="S73" s="49">
        <f>DATA!S78</f>
        <v>0</v>
      </c>
      <c r="T73" s="103">
        <f>DATA!T78</f>
        <v>0</v>
      </c>
      <c r="U73" s="49">
        <f>DATA!U78</f>
        <v>0</v>
      </c>
      <c r="V73" s="103">
        <f>DATA!V78</f>
        <v>0</v>
      </c>
      <c r="W73" s="49">
        <f>DATA!W78</f>
        <v>0</v>
      </c>
      <c r="X73" s="103">
        <f>DATA!X78</f>
        <v>0</v>
      </c>
      <c r="Y73" s="49">
        <f>DATA!Y78</f>
        <v>0</v>
      </c>
      <c r="Z73" s="103">
        <f>DATA!Z78</f>
        <v>0</v>
      </c>
      <c r="AA73" s="49">
        <f>DATA!AA78</f>
        <v>0</v>
      </c>
      <c r="AB73" s="103">
        <f>DATA!AB78</f>
        <v>0</v>
      </c>
      <c r="AC73" s="49">
        <f>DATA!AC78</f>
        <v>0</v>
      </c>
      <c r="AD73" s="103">
        <f>DATA!AD78</f>
        <v>0</v>
      </c>
      <c r="AE73" s="49">
        <f>DATA!AE78</f>
        <v>0</v>
      </c>
      <c r="AF73" s="103">
        <f>DATA!AF78</f>
        <v>0</v>
      </c>
      <c r="AG73" s="49">
        <f>DATA!AG78</f>
        <v>0</v>
      </c>
      <c r="AH73" s="103">
        <f>DATA!AH78</f>
        <v>0</v>
      </c>
      <c r="AI73" s="49">
        <f>DATA!AI78</f>
        <v>0</v>
      </c>
      <c r="AJ73" s="103">
        <f>DATA!AJ78</f>
        <v>0</v>
      </c>
    </row>
    <row r="74" spans="1:36">
      <c r="A74" s="3">
        <f>DATA!A79</f>
        <v>1</v>
      </c>
      <c r="B74" s="6">
        <f>DATA!B79</f>
        <v>10</v>
      </c>
      <c r="C74" s="16" t="str">
        <f>DATA!C79</f>
        <v>D</v>
      </c>
      <c r="D74" s="25">
        <f>DATA!D79</f>
        <v>92313</v>
      </c>
      <c r="E74" s="16">
        <f>DATA!E79</f>
        <v>15</v>
      </c>
      <c r="F74" s="27" t="str">
        <f>DATA!F79</f>
        <v>RB660</v>
      </c>
      <c r="G74" s="16" t="str">
        <f>DATA!G79</f>
        <v>Mianserin</v>
      </c>
      <c r="H74" s="31">
        <f>DATA!H79</f>
        <v>50</v>
      </c>
      <c r="I74" s="17">
        <f>DATA!I79</f>
        <v>41537</v>
      </c>
      <c r="J74" s="37" t="str">
        <f>DATA!J79</f>
        <v>D10</v>
      </c>
      <c r="K74" s="69">
        <f>DATA!K79</f>
        <v>4</v>
      </c>
      <c r="L74" s="46">
        <f>DATA!L79</f>
        <v>0.92169999999999996</v>
      </c>
      <c r="M74" s="47">
        <f>DATA!M79</f>
        <v>0.87639999999999996</v>
      </c>
      <c r="N74" s="103">
        <f>DATA!N79</f>
        <v>2.2666666666666668E-3</v>
      </c>
      <c r="O74" s="47">
        <f>DATA!O79</f>
        <v>0</v>
      </c>
      <c r="P74" s="103">
        <f>DATA!P79</f>
        <v>-3.3333333333335213E-4</v>
      </c>
      <c r="Q74" s="48">
        <f>DATA!Q79</f>
        <v>0</v>
      </c>
      <c r="R74" s="103">
        <f>DATA!R79</f>
        <v>0</v>
      </c>
      <c r="S74" s="49">
        <f>DATA!S79</f>
        <v>0</v>
      </c>
      <c r="T74" s="103">
        <f>DATA!T79</f>
        <v>0</v>
      </c>
      <c r="U74" s="49">
        <f>DATA!U79</f>
        <v>0</v>
      </c>
      <c r="V74" s="103">
        <f>DATA!V79</f>
        <v>0</v>
      </c>
      <c r="W74" s="49">
        <f>DATA!W79</f>
        <v>0</v>
      </c>
      <c r="X74" s="103">
        <f>DATA!X79</f>
        <v>0</v>
      </c>
      <c r="Y74" s="49">
        <f>DATA!Y79</f>
        <v>0</v>
      </c>
      <c r="Z74" s="103">
        <f>DATA!Z79</f>
        <v>0</v>
      </c>
      <c r="AA74" s="49">
        <f>DATA!AA79</f>
        <v>0</v>
      </c>
      <c r="AB74" s="103">
        <f>DATA!AB79</f>
        <v>0</v>
      </c>
      <c r="AC74" s="49">
        <f>DATA!AC79</f>
        <v>0</v>
      </c>
      <c r="AD74" s="103">
        <f>DATA!AD79</f>
        <v>0</v>
      </c>
      <c r="AE74" s="49">
        <f>DATA!AE79</f>
        <v>0</v>
      </c>
      <c r="AF74" s="103">
        <f>DATA!AF79</f>
        <v>0</v>
      </c>
      <c r="AG74" s="49">
        <f>DATA!AG79</f>
        <v>0</v>
      </c>
      <c r="AH74" s="103">
        <f>DATA!AH79</f>
        <v>0</v>
      </c>
      <c r="AI74" s="49">
        <f>DATA!AI79</f>
        <v>0</v>
      </c>
      <c r="AJ74" s="103">
        <f>DATA!AJ79</f>
        <v>0</v>
      </c>
    </row>
    <row r="75" spans="1:36">
      <c r="A75" s="3">
        <f>DATA!A80</f>
        <v>1</v>
      </c>
      <c r="B75" s="6">
        <f>DATA!B80</f>
        <v>10</v>
      </c>
      <c r="C75" s="16" t="str">
        <f>DATA!C80</f>
        <v>E</v>
      </c>
      <c r="D75" s="25">
        <f>DATA!D80</f>
        <v>92313</v>
      </c>
      <c r="E75" s="16">
        <f>DATA!E80</f>
        <v>15</v>
      </c>
      <c r="F75" s="27" t="str">
        <f>DATA!F80</f>
        <v>RB660</v>
      </c>
      <c r="G75" s="16" t="str">
        <f>DATA!G80</f>
        <v>Mianserin</v>
      </c>
      <c r="H75" s="31">
        <f>DATA!H80</f>
        <v>50</v>
      </c>
      <c r="I75" s="17">
        <f>DATA!I80</f>
        <v>41537</v>
      </c>
      <c r="J75" s="36" t="str">
        <f>DATA!J80</f>
        <v>E10</v>
      </c>
      <c r="K75" s="69">
        <f>DATA!K80</f>
        <v>3</v>
      </c>
      <c r="L75" s="46">
        <f>DATA!L80</f>
        <v>0.90480000000000005</v>
      </c>
      <c r="M75" s="47">
        <f>DATA!M80</f>
        <v>0.86460000000000004</v>
      </c>
      <c r="N75" s="103">
        <f>DATA!N80</f>
        <v>1.3222222222222246E-3</v>
      </c>
      <c r="O75" s="47">
        <f>DATA!O80</f>
        <v>0</v>
      </c>
      <c r="P75" s="103">
        <f>DATA!P80</f>
        <v>-4.3777777777777764E-3</v>
      </c>
      <c r="Q75" s="48">
        <f>DATA!Q80</f>
        <v>0</v>
      </c>
      <c r="R75" s="103">
        <f>DATA!R80</f>
        <v>0</v>
      </c>
      <c r="S75" s="49">
        <f>DATA!S80</f>
        <v>0</v>
      </c>
      <c r="T75" s="103">
        <f>DATA!T80</f>
        <v>0</v>
      </c>
      <c r="U75" s="49">
        <f>DATA!U80</f>
        <v>0</v>
      </c>
      <c r="V75" s="103">
        <f>DATA!V80</f>
        <v>0</v>
      </c>
      <c r="W75" s="49">
        <f>DATA!W80</f>
        <v>0</v>
      </c>
      <c r="X75" s="103">
        <f>DATA!X80</f>
        <v>0</v>
      </c>
      <c r="Y75" s="49">
        <f>DATA!Y80</f>
        <v>0</v>
      </c>
      <c r="Z75" s="103">
        <f>DATA!Z80</f>
        <v>0</v>
      </c>
      <c r="AA75" s="49">
        <f>DATA!AA80</f>
        <v>0</v>
      </c>
      <c r="AB75" s="103">
        <f>DATA!AB80</f>
        <v>0</v>
      </c>
      <c r="AC75" s="49">
        <f>DATA!AC80</f>
        <v>0</v>
      </c>
      <c r="AD75" s="103">
        <f>DATA!AD80</f>
        <v>0</v>
      </c>
      <c r="AE75" s="49">
        <f>DATA!AE80</f>
        <v>0</v>
      </c>
      <c r="AF75" s="103">
        <f>DATA!AF80</f>
        <v>0</v>
      </c>
      <c r="AG75" s="49">
        <f>DATA!AG80</f>
        <v>0</v>
      </c>
      <c r="AH75" s="103">
        <f>DATA!AH80</f>
        <v>0</v>
      </c>
      <c r="AI75" s="49">
        <f>DATA!AI80</f>
        <v>0</v>
      </c>
      <c r="AJ75" s="103">
        <f>DATA!AJ80</f>
        <v>0</v>
      </c>
    </row>
    <row r="76" spans="1:36">
      <c r="A76" s="3">
        <f>DATA!A81</f>
        <v>1</v>
      </c>
      <c r="B76" s="6">
        <f>DATA!B81</f>
        <v>10</v>
      </c>
      <c r="C76" s="16" t="str">
        <f>DATA!C81</f>
        <v>F</v>
      </c>
      <c r="D76" s="25">
        <f>DATA!D81</f>
        <v>92313</v>
      </c>
      <c r="E76" s="16">
        <f>DATA!E81</f>
        <v>15</v>
      </c>
      <c r="F76" s="27" t="str">
        <f>DATA!F81</f>
        <v>RB660</v>
      </c>
      <c r="G76" s="16" t="str">
        <f>DATA!G81</f>
        <v>Mianserin</v>
      </c>
      <c r="H76" s="31">
        <f>DATA!H81</f>
        <v>50</v>
      </c>
      <c r="I76" s="17">
        <f>DATA!I81</f>
        <v>41537</v>
      </c>
      <c r="J76" s="36" t="str">
        <f>DATA!J81</f>
        <v>F10</v>
      </c>
      <c r="K76" s="69">
        <f>DATA!K81</f>
        <v>1</v>
      </c>
      <c r="L76" s="46">
        <f>DATA!L81</f>
        <v>0.90280000000000005</v>
      </c>
      <c r="M76" s="47">
        <f>DATA!M81</f>
        <v>0.8609</v>
      </c>
      <c r="N76" s="103">
        <f>DATA!N81</f>
        <v>5.6666666666667087E-3</v>
      </c>
      <c r="O76" s="47">
        <f>DATA!O81</f>
        <v>0</v>
      </c>
      <c r="P76" s="103">
        <f>DATA!P81</f>
        <v>-1.6833333333333367E-2</v>
      </c>
      <c r="Q76" s="48">
        <f>DATA!Q81</f>
        <v>0</v>
      </c>
      <c r="R76" s="103">
        <f>DATA!R81</f>
        <v>0</v>
      </c>
      <c r="S76" s="49">
        <f>DATA!S81</f>
        <v>0</v>
      </c>
      <c r="T76" s="103">
        <f>DATA!T81</f>
        <v>0</v>
      </c>
      <c r="U76" s="49">
        <f>DATA!U81</f>
        <v>0</v>
      </c>
      <c r="V76" s="103">
        <f>DATA!V81</f>
        <v>0</v>
      </c>
      <c r="W76" s="49">
        <f>DATA!W81</f>
        <v>0</v>
      </c>
      <c r="X76" s="103">
        <f>DATA!X81</f>
        <v>0</v>
      </c>
      <c r="Y76" s="49">
        <f>DATA!Y81</f>
        <v>0</v>
      </c>
      <c r="Z76" s="103">
        <f>DATA!Z81</f>
        <v>0</v>
      </c>
      <c r="AA76" s="49">
        <f>DATA!AA81</f>
        <v>0</v>
      </c>
      <c r="AB76" s="103">
        <f>DATA!AB81</f>
        <v>0</v>
      </c>
      <c r="AC76" s="49">
        <f>DATA!AC81</f>
        <v>0</v>
      </c>
      <c r="AD76" s="103">
        <f>DATA!AD81</f>
        <v>0</v>
      </c>
      <c r="AE76" s="49">
        <f>DATA!AE81</f>
        <v>0</v>
      </c>
      <c r="AF76" s="103">
        <f>DATA!AF81</f>
        <v>0</v>
      </c>
      <c r="AG76" s="49">
        <f>DATA!AG81</f>
        <v>0</v>
      </c>
      <c r="AH76" s="103">
        <f>DATA!AH81</f>
        <v>0</v>
      </c>
      <c r="AI76" s="49">
        <f>DATA!AI81</f>
        <v>0</v>
      </c>
      <c r="AJ76" s="103">
        <f>DATA!AJ81</f>
        <v>0</v>
      </c>
    </row>
    <row r="77" spans="1:36">
      <c r="A77" s="3">
        <f>DATA!A82</f>
        <v>1</v>
      </c>
      <c r="B77" s="6">
        <f>DATA!B82</f>
        <v>10</v>
      </c>
      <c r="C77" s="16" t="str">
        <f>DATA!C82</f>
        <v>G</v>
      </c>
      <c r="D77" s="25">
        <f>DATA!D82</f>
        <v>92313</v>
      </c>
      <c r="E77" s="16">
        <f>DATA!E82</f>
        <v>15</v>
      </c>
      <c r="F77" s="27" t="str">
        <f>DATA!F82</f>
        <v>RB660</v>
      </c>
      <c r="G77" s="16" t="str">
        <f>DATA!G82</f>
        <v>Mianserin</v>
      </c>
      <c r="H77" s="31">
        <f>DATA!H82</f>
        <v>50</v>
      </c>
      <c r="I77" s="17">
        <f>DATA!I82</f>
        <v>41537</v>
      </c>
      <c r="J77" s="37" t="str">
        <f>DATA!J82</f>
        <v>G10</v>
      </c>
      <c r="K77" s="69">
        <f>DATA!K82</f>
        <v>5</v>
      </c>
      <c r="L77" s="46">
        <f>DATA!L82</f>
        <v>0.89939999999999998</v>
      </c>
      <c r="M77" s="47">
        <f>DATA!M82</f>
        <v>0.85209999999999997</v>
      </c>
      <c r="N77" s="103">
        <f>DATA!N82</f>
        <v>2.2133333333333336E-3</v>
      </c>
      <c r="O77" s="47">
        <f>DATA!O82</f>
        <v>0</v>
      </c>
      <c r="P77" s="103">
        <f>DATA!P82</f>
        <v>-5.1266666666666795E-3</v>
      </c>
      <c r="Q77" s="48">
        <f>DATA!Q82</f>
        <v>0</v>
      </c>
      <c r="R77" s="103">
        <f>DATA!R82</f>
        <v>0</v>
      </c>
      <c r="S77" s="49">
        <f>DATA!S82</f>
        <v>0</v>
      </c>
      <c r="T77" s="103">
        <f>DATA!T82</f>
        <v>0</v>
      </c>
      <c r="U77" s="49">
        <f>DATA!U82</f>
        <v>0</v>
      </c>
      <c r="V77" s="103">
        <f>DATA!V82</f>
        <v>0</v>
      </c>
      <c r="W77" s="49">
        <f>DATA!W82</f>
        <v>0</v>
      </c>
      <c r="X77" s="103">
        <f>DATA!X82</f>
        <v>0</v>
      </c>
      <c r="Y77" s="49">
        <f>DATA!Y82</f>
        <v>0</v>
      </c>
      <c r="Z77" s="103">
        <f>DATA!Z82</f>
        <v>0</v>
      </c>
      <c r="AA77" s="49">
        <f>DATA!AA82</f>
        <v>0</v>
      </c>
      <c r="AB77" s="103">
        <f>DATA!AB82</f>
        <v>0</v>
      </c>
      <c r="AC77" s="49">
        <f>DATA!AC82</f>
        <v>0</v>
      </c>
      <c r="AD77" s="103">
        <f>DATA!AD82</f>
        <v>0</v>
      </c>
      <c r="AE77" s="49">
        <f>DATA!AE82</f>
        <v>0</v>
      </c>
      <c r="AF77" s="103">
        <f>DATA!AF82</f>
        <v>0</v>
      </c>
      <c r="AG77" s="49">
        <f>DATA!AG82</f>
        <v>0</v>
      </c>
      <c r="AH77" s="103">
        <f>DATA!AH82</f>
        <v>0</v>
      </c>
      <c r="AI77" s="49">
        <f>DATA!AI82</f>
        <v>0</v>
      </c>
      <c r="AJ77" s="103">
        <f>DATA!AJ82</f>
        <v>0</v>
      </c>
    </row>
    <row r="78" spans="1:36" ht="13" thickBot="1">
      <c r="A78" s="3">
        <f>DATA!A83</f>
        <v>1</v>
      </c>
      <c r="B78" s="6">
        <f>DATA!B83</f>
        <v>10</v>
      </c>
      <c r="C78" s="16" t="str">
        <f>DATA!C83</f>
        <v>H</v>
      </c>
      <c r="D78" s="25">
        <f>DATA!D83</f>
        <v>92313</v>
      </c>
      <c r="E78" s="16">
        <f>DATA!E83</f>
        <v>15</v>
      </c>
      <c r="F78" s="27" t="str">
        <f>DATA!F83</f>
        <v>RB660</v>
      </c>
      <c r="G78" s="16" t="str">
        <f>DATA!G83</f>
        <v>Mianserin</v>
      </c>
      <c r="H78" s="31">
        <f>DATA!H83</f>
        <v>50</v>
      </c>
      <c r="I78" s="17">
        <f>DATA!I83</f>
        <v>41537</v>
      </c>
      <c r="J78" s="37" t="str">
        <f>DATA!J83</f>
        <v>H10</v>
      </c>
      <c r="K78" s="69">
        <f>DATA!K83</f>
        <v>3</v>
      </c>
      <c r="L78" s="46">
        <f>DATA!L83</f>
        <v>0.93600000000000005</v>
      </c>
      <c r="M78" s="47">
        <f>DATA!M83</f>
        <v>0.88970000000000005</v>
      </c>
      <c r="N78" s="103">
        <f>DATA!N83</f>
        <v>3.3555555555555561E-3</v>
      </c>
      <c r="O78" s="47">
        <f>DATA!O83</f>
        <v>0</v>
      </c>
      <c r="P78" s="103">
        <f>DATA!P83</f>
        <v>0.88970000000000005</v>
      </c>
      <c r="Q78" s="48">
        <f>DATA!Q83</f>
        <v>0</v>
      </c>
      <c r="R78" s="103">
        <f>DATA!R83</f>
        <v>0</v>
      </c>
      <c r="S78" s="49">
        <f>DATA!S83</f>
        <v>0</v>
      </c>
      <c r="T78" s="103">
        <f>DATA!T83</f>
        <v>0</v>
      </c>
      <c r="U78" s="49">
        <f>DATA!U83</f>
        <v>0</v>
      </c>
      <c r="V78" s="103">
        <f>DATA!V83</f>
        <v>0</v>
      </c>
      <c r="W78" s="49">
        <f>DATA!W83</f>
        <v>0</v>
      </c>
      <c r="X78" s="103">
        <f>DATA!X83</f>
        <v>0</v>
      </c>
      <c r="Y78" s="49">
        <f>DATA!Y83</f>
        <v>0</v>
      </c>
      <c r="Z78" s="103">
        <f>DATA!Z83</f>
        <v>0</v>
      </c>
      <c r="AA78" s="49">
        <f>DATA!AA83</f>
        <v>0</v>
      </c>
      <c r="AB78" s="103">
        <f>DATA!AB83</f>
        <v>0</v>
      </c>
      <c r="AC78" s="49">
        <f>DATA!AC83</f>
        <v>0</v>
      </c>
      <c r="AD78" s="103">
        <f>DATA!AD83</f>
        <v>0</v>
      </c>
      <c r="AE78" s="49">
        <f>DATA!AE83</f>
        <v>0</v>
      </c>
      <c r="AF78" s="103">
        <f>DATA!AF83</f>
        <v>0</v>
      </c>
      <c r="AG78" s="49">
        <f>DATA!AG83</f>
        <v>0</v>
      </c>
      <c r="AH78" s="103">
        <f>DATA!AH83</f>
        <v>0</v>
      </c>
      <c r="AI78" s="49">
        <f>DATA!AI83</f>
        <v>0</v>
      </c>
      <c r="AJ78" s="103">
        <f>DATA!AJ83</f>
        <v>0</v>
      </c>
    </row>
    <row r="79" spans="1:36">
      <c r="A79" s="3">
        <f>DATA!A84</f>
        <v>1</v>
      </c>
      <c r="B79" s="6">
        <f>DATA!B84</f>
        <v>11</v>
      </c>
      <c r="C79" s="3" t="str">
        <f>DATA!C84</f>
        <v>A</v>
      </c>
      <c r="D79" s="25">
        <f>DATA!D84</f>
        <v>92313</v>
      </c>
      <c r="E79" s="16">
        <f>DATA!E84</f>
        <v>15</v>
      </c>
      <c r="F79" s="28" t="str">
        <f>DATA!F84</f>
        <v>RB660</v>
      </c>
      <c r="G79" s="5" t="str">
        <f>DATA!G84</f>
        <v>Mianserin</v>
      </c>
      <c r="H79" s="32">
        <f>DATA!H84</f>
        <v>50</v>
      </c>
      <c r="I79" s="17">
        <f>DATA!I84</f>
        <v>41537</v>
      </c>
      <c r="J79" s="39" t="str">
        <f>DATA!J84</f>
        <v>A11</v>
      </c>
      <c r="K79" s="69">
        <f>DATA!K84</f>
        <v>4</v>
      </c>
      <c r="L79" s="46">
        <f>DATA!L84</f>
        <v>0.90539999999999998</v>
      </c>
      <c r="M79" s="47">
        <f>DATA!M84</f>
        <v>0.85470000000000002</v>
      </c>
      <c r="N79" s="103">
        <f>DATA!N84</f>
        <v>3.6166666666666569E-3</v>
      </c>
      <c r="O79" s="47">
        <f>DATA!O84</f>
        <v>0</v>
      </c>
      <c r="P79" s="103">
        <f>DATA!P84</f>
        <v>-5.7583333333333375E-3</v>
      </c>
      <c r="Q79" s="48">
        <f>DATA!Q84</f>
        <v>0</v>
      </c>
      <c r="R79" s="103">
        <f>DATA!R84</f>
        <v>0</v>
      </c>
      <c r="S79" s="47">
        <f>DATA!S84</f>
        <v>0</v>
      </c>
      <c r="T79" s="103">
        <f>DATA!T84</f>
        <v>0</v>
      </c>
      <c r="U79" s="47">
        <f>DATA!U84</f>
        <v>0</v>
      </c>
      <c r="V79" s="103">
        <f>DATA!V84</f>
        <v>0</v>
      </c>
      <c r="W79" s="47">
        <f>DATA!W84</f>
        <v>0</v>
      </c>
      <c r="X79" s="103">
        <f>DATA!X84</f>
        <v>0</v>
      </c>
      <c r="Y79" s="47">
        <f>DATA!Y84</f>
        <v>0</v>
      </c>
      <c r="Z79" s="103">
        <f>DATA!Z84</f>
        <v>0</v>
      </c>
      <c r="AA79" s="47">
        <f>DATA!AA84</f>
        <v>0</v>
      </c>
      <c r="AB79" s="103">
        <f>DATA!AB84</f>
        <v>0</v>
      </c>
      <c r="AC79" s="47">
        <f>DATA!AC84</f>
        <v>0</v>
      </c>
      <c r="AD79" s="103">
        <f>DATA!AD84</f>
        <v>0</v>
      </c>
      <c r="AE79" s="47">
        <f>DATA!AE84</f>
        <v>0</v>
      </c>
      <c r="AF79" s="103">
        <f>DATA!AF84</f>
        <v>0</v>
      </c>
      <c r="AG79" s="47">
        <f>DATA!AG84</f>
        <v>0</v>
      </c>
      <c r="AH79" s="103">
        <f>DATA!AH84</f>
        <v>0</v>
      </c>
      <c r="AI79" s="47">
        <f>DATA!AI84</f>
        <v>0</v>
      </c>
      <c r="AJ79" s="103">
        <f>DATA!AJ84</f>
        <v>0</v>
      </c>
    </row>
    <row r="80" spans="1:36">
      <c r="A80" s="3">
        <f>DATA!A85</f>
        <v>1</v>
      </c>
      <c r="B80" s="7">
        <f>DATA!B85</f>
        <v>11</v>
      </c>
      <c r="C80" s="16" t="str">
        <f>DATA!C85</f>
        <v>B</v>
      </c>
      <c r="D80" s="25">
        <f>DATA!D85</f>
        <v>92313</v>
      </c>
      <c r="E80" s="16">
        <f>DATA!E85</f>
        <v>15</v>
      </c>
      <c r="F80" s="27" t="str">
        <f>DATA!F85</f>
        <v>RB660</v>
      </c>
      <c r="G80" s="16" t="str">
        <f>DATA!G85</f>
        <v>Mianserin</v>
      </c>
      <c r="H80" s="31">
        <f>DATA!H85</f>
        <v>50</v>
      </c>
      <c r="I80" s="17">
        <f>DATA!I85</f>
        <v>41537</v>
      </c>
      <c r="J80" s="35" t="str">
        <f>DATA!J85</f>
        <v>B11</v>
      </c>
      <c r="K80" s="69">
        <f>DATA!K85</f>
        <v>1</v>
      </c>
      <c r="L80" s="46">
        <f>DATA!L85</f>
        <v>0.91279999999999994</v>
      </c>
      <c r="M80" s="47">
        <f>DATA!M85</f>
        <v>0.87319999999999998</v>
      </c>
      <c r="N80" s="103">
        <f>DATA!N85</f>
        <v>3.3666666666666289E-3</v>
      </c>
      <c r="O80" s="47">
        <f>DATA!O85</f>
        <v>0</v>
      </c>
      <c r="P80" s="103">
        <f>DATA!P85</f>
        <v>-4.5333333333333892E-3</v>
      </c>
      <c r="Q80" s="48">
        <f>DATA!Q85</f>
        <v>0</v>
      </c>
      <c r="R80" s="103">
        <f>DATA!R85</f>
        <v>0</v>
      </c>
      <c r="S80" s="49">
        <f>DATA!S85</f>
        <v>0</v>
      </c>
      <c r="T80" s="103">
        <f>DATA!T85</f>
        <v>0</v>
      </c>
      <c r="U80" s="49">
        <f>DATA!U85</f>
        <v>0</v>
      </c>
      <c r="V80" s="103">
        <f>DATA!V85</f>
        <v>0</v>
      </c>
      <c r="W80" s="49">
        <f>DATA!W85</f>
        <v>0</v>
      </c>
      <c r="X80" s="103">
        <f>DATA!X85</f>
        <v>0</v>
      </c>
      <c r="Y80" s="49">
        <f>DATA!Y85</f>
        <v>0</v>
      </c>
      <c r="Z80" s="103">
        <f>DATA!Z85</f>
        <v>0</v>
      </c>
      <c r="AA80" s="49">
        <f>DATA!AA85</f>
        <v>0</v>
      </c>
      <c r="AB80" s="103">
        <f>DATA!AB85</f>
        <v>0</v>
      </c>
      <c r="AC80" s="49">
        <f>DATA!AC85</f>
        <v>0</v>
      </c>
      <c r="AD80" s="103">
        <f>DATA!AD85</f>
        <v>0</v>
      </c>
      <c r="AE80" s="49">
        <f>DATA!AE85</f>
        <v>0</v>
      </c>
      <c r="AF80" s="103">
        <f>DATA!AF85</f>
        <v>0</v>
      </c>
      <c r="AG80" s="49">
        <f>DATA!AG85</f>
        <v>0</v>
      </c>
      <c r="AH80" s="103">
        <f>DATA!AH85</f>
        <v>0</v>
      </c>
      <c r="AI80" s="49">
        <f>DATA!AI85</f>
        <v>0</v>
      </c>
      <c r="AJ80" s="103">
        <f>DATA!AJ85</f>
        <v>0</v>
      </c>
    </row>
    <row r="81" spans="1:36">
      <c r="A81" s="3">
        <f>DATA!A86</f>
        <v>1</v>
      </c>
      <c r="B81" s="6">
        <f>DATA!B86</f>
        <v>11</v>
      </c>
      <c r="C81" s="16" t="str">
        <f>DATA!C86</f>
        <v>C</v>
      </c>
      <c r="D81" s="25">
        <f>DATA!D86</f>
        <v>92313</v>
      </c>
      <c r="E81" s="16">
        <f>DATA!E86</f>
        <v>15</v>
      </c>
      <c r="F81" s="27" t="str">
        <f>DATA!F86</f>
        <v>RB660</v>
      </c>
      <c r="G81" s="16" t="str">
        <f>DATA!G86</f>
        <v>Mianserin</v>
      </c>
      <c r="H81" s="31">
        <f>DATA!H86</f>
        <v>50</v>
      </c>
      <c r="I81" s="17">
        <f>DATA!I86</f>
        <v>41537</v>
      </c>
      <c r="J81" s="36" t="str">
        <f>DATA!J86</f>
        <v>C11</v>
      </c>
      <c r="K81" s="69">
        <f>DATA!K86</f>
        <v>2</v>
      </c>
      <c r="L81" s="46">
        <f>DATA!L86</f>
        <v>0.88539999999999996</v>
      </c>
      <c r="M81" s="47">
        <f>DATA!M86</f>
        <v>0.8417</v>
      </c>
      <c r="N81" s="103">
        <f>DATA!N86</f>
        <v>3.7333333333333107E-3</v>
      </c>
      <c r="O81" s="47">
        <f>DATA!O86</f>
        <v>0</v>
      </c>
      <c r="P81" s="103">
        <f>DATA!P86</f>
        <v>-1.8016666666666681E-2</v>
      </c>
      <c r="Q81" s="48">
        <f>DATA!Q86</f>
        <v>0</v>
      </c>
      <c r="R81" s="103">
        <f>DATA!R86</f>
        <v>0</v>
      </c>
      <c r="S81" s="49">
        <f>DATA!S86</f>
        <v>0</v>
      </c>
      <c r="T81" s="103">
        <f>DATA!T86</f>
        <v>0</v>
      </c>
      <c r="U81" s="49">
        <f>DATA!U86</f>
        <v>0</v>
      </c>
      <c r="V81" s="103">
        <f>DATA!V86</f>
        <v>0</v>
      </c>
      <c r="W81" s="49">
        <f>DATA!W86</f>
        <v>0</v>
      </c>
      <c r="X81" s="103">
        <f>DATA!X86</f>
        <v>0</v>
      </c>
      <c r="Y81" s="49">
        <f>DATA!Y86</f>
        <v>0</v>
      </c>
      <c r="Z81" s="103">
        <f>DATA!Z86</f>
        <v>0</v>
      </c>
      <c r="AA81" s="49">
        <f>DATA!AA86</f>
        <v>0</v>
      </c>
      <c r="AB81" s="103">
        <f>DATA!AB86</f>
        <v>0</v>
      </c>
      <c r="AC81" s="49">
        <f>DATA!AC86</f>
        <v>0</v>
      </c>
      <c r="AD81" s="103">
        <f>DATA!AD86</f>
        <v>0</v>
      </c>
      <c r="AE81" s="49">
        <f>DATA!AE86</f>
        <v>0</v>
      </c>
      <c r="AF81" s="103">
        <f>DATA!AF86</f>
        <v>0</v>
      </c>
      <c r="AG81" s="49">
        <f>DATA!AG86</f>
        <v>0</v>
      </c>
      <c r="AH81" s="103">
        <f>DATA!AH86</f>
        <v>0</v>
      </c>
      <c r="AI81" s="49">
        <f>DATA!AI86</f>
        <v>0</v>
      </c>
      <c r="AJ81" s="103">
        <f>DATA!AJ86</f>
        <v>0</v>
      </c>
    </row>
    <row r="82" spans="1:36">
      <c r="A82" s="3">
        <f>DATA!A87</f>
        <v>1</v>
      </c>
      <c r="B82" s="7">
        <f>DATA!B87</f>
        <v>11</v>
      </c>
      <c r="C82" s="16" t="str">
        <f>DATA!C87</f>
        <v>D</v>
      </c>
      <c r="D82" s="25">
        <f>DATA!D87</f>
        <v>92313</v>
      </c>
      <c r="E82" s="16">
        <f>DATA!E87</f>
        <v>15</v>
      </c>
      <c r="F82" s="27" t="str">
        <f>DATA!F87</f>
        <v>RB660</v>
      </c>
      <c r="G82" s="16" t="str">
        <f>DATA!G87</f>
        <v>Mianserin</v>
      </c>
      <c r="H82" s="31">
        <f>DATA!H87</f>
        <v>50</v>
      </c>
      <c r="I82" s="17">
        <f>DATA!I87</f>
        <v>41537</v>
      </c>
      <c r="J82" s="37" t="str">
        <f>DATA!J87</f>
        <v>D11</v>
      </c>
      <c r="K82" s="69">
        <f>DATA!K87</f>
        <v>4</v>
      </c>
      <c r="L82" s="46">
        <f>DATA!L87</f>
        <v>0.90900000000000003</v>
      </c>
      <c r="M82" s="47">
        <f>DATA!M87</f>
        <v>0.86460000000000004</v>
      </c>
      <c r="N82" s="103">
        <f>DATA!N87</f>
        <v>2.0416666666666639E-3</v>
      </c>
      <c r="O82" s="47">
        <f>DATA!O87</f>
        <v>0</v>
      </c>
      <c r="P82" s="103">
        <f>DATA!P87</f>
        <v>-3.2833333333333325E-3</v>
      </c>
      <c r="Q82" s="48">
        <f>DATA!Q87</f>
        <v>0</v>
      </c>
      <c r="R82" s="103">
        <f>DATA!R87</f>
        <v>0</v>
      </c>
      <c r="S82" s="49">
        <f>DATA!S87</f>
        <v>0</v>
      </c>
      <c r="T82" s="103">
        <f>DATA!T87</f>
        <v>0</v>
      </c>
      <c r="U82" s="49">
        <f>DATA!U87</f>
        <v>0</v>
      </c>
      <c r="V82" s="103">
        <f>DATA!V87</f>
        <v>0</v>
      </c>
      <c r="W82" s="49">
        <f>DATA!W87</f>
        <v>0</v>
      </c>
      <c r="X82" s="103">
        <f>DATA!X87</f>
        <v>0</v>
      </c>
      <c r="Y82" s="49">
        <f>DATA!Y87</f>
        <v>0</v>
      </c>
      <c r="Z82" s="103">
        <f>DATA!Z87</f>
        <v>0</v>
      </c>
      <c r="AA82" s="49">
        <f>DATA!AA87</f>
        <v>0</v>
      </c>
      <c r="AB82" s="103">
        <f>DATA!AB87</f>
        <v>0</v>
      </c>
      <c r="AC82" s="49">
        <f>DATA!AC87</f>
        <v>0</v>
      </c>
      <c r="AD82" s="103">
        <f>DATA!AD87</f>
        <v>0</v>
      </c>
      <c r="AE82" s="49">
        <f>DATA!AE87</f>
        <v>0</v>
      </c>
      <c r="AF82" s="103">
        <f>DATA!AF87</f>
        <v>0</v>
      </c>
      <c r="AG82" s="49">
        <f>DATA!AG87</f>
        <v>0</v>
      </c>
      <c r="AH82" s="103">
        <f>DATA!AH87</f>
        <v>0</v>
      </c>
      <c r="AI82" s="49">
        <f>DATA!AI87</f>
        <v>0</v>
      </c>
      <c r="AJ82" s="103">
        <f>DATA!AJ87</f>
        <v>0</v>
      </c>
    </row>
    <row r="83" spans="1:36">
      <c r="A83" s="3">
        <f>DATA!A88</f>
        <v>1</v>
      </c>
      <c r="B83" s="6">
        <f>DATA!B88</f>
        <v>11</v>
      </c>
      <c r="C83" s="16" t="str">
        <f>DATA!C88</f>
        <v>E</v>
      </c>
      <c r="D83" s="25">
        <f>DATA!D88</f>
        <v>92313</v>
      </c>
      <c r="E83" s="16">
        <f>DATA!E88</f>
        <v>15</v>
      </c>
      <c r="F83" s="27" t="str">
        <f>DATA!F88</f>
        <v>RB660</v>
      </c>
      <c r="G83" s="16" t="str">
        <f>DATA!G88</f>
        <v>Mianserin</v>
      </c>
      <c r="H83" s="31">
        <f>DATA!H88</f>
        <v>50</v>
      </c>
      <c r="I83" s="17">
        <f>DATA!I88</f>
        <v>41537</v>
      </c>
      <c r="J83" s="36" t="str">
        <f>DATA!J88</f>
        <v>E11</v>
      </c>
      <c r="K83" s="69">
        <f>DATA!K88</f>
        <v>1</v>
      </c>
      <c r="L83" s="46">
        <f>DATA!L88</f>
        <v>0.89690000000000003</v>
      </c>
      <c r="M83" s="47">
        <f>DATA!M88</f>
        <v>0.85409999999999997</v>
      </c>
      <c r="N83" s="103">
        <f>DATA!N88</f>
        <v>6.5666666666667206E-3</v>
      </c>
      <c r="O83" s="47">
        <f>DATA!O88</f>
        <v>0</v>
      </c>
      <c r="P83" s="103">
        <f>DATA!P88</f>
        <v>-2.3633333333333395E-2</v>
      </c>
      <c r="Q83" s="48">
        <f>DATA!Q88</f>
        <v>0</v>
      </c>
      <c r="R83" s="103">
        <f>DATA!R88</f>
        <v>0</v>
      </c>
      <c r="S83" s="49">
        <f>DATA!S88</f>
        <v>0</v>
      </c>
      <c r="T83" s="103">
        <f>DATA!T88</f>
        <v>0</v>
      </c>
      <c r="U83" s="49">
        <f>DATA!U88</f>
        <v>0</v>
      </c>
      <c r="V83" s="103">
        <f>DATA!V88</f>
        <v>0</v>
      </c>
      <c r="W83" s="49">
        <f>DATA!W88</f>
        <v>0</v>
      </c>
      <c r="X83" s="103">
        <f>DATA!X88</f>
        <v>0</v>
      </c>
      <c r="Y83" s="49">
        <f>DATA!Y88</f>
        <v>0</v>
      </c>
      <c r="Z83" s="103">
        <f>DATA!Z88</f>
        <v>0</v>
      </c>
      <c r="AA83" s="49">
        <f>DATA!AA88</f>
        <v>0</v>
      </c>
      <c r="AB83" s="103">
        <f>DATA!AB88</f>
        <v>0</v>
      </c>
      <c r="AC83" s="49">
        <f>DATA!AC88</f>
        <v>0</v>
      </c>
      <c r="AD83" s="103">
        <f>DATA!AD88</f>
        <v>0</v>
      </c>
      <c r="AE83" s="49">
        <f>DATA!AE88</f>
        <v>0</v>
      </c>
      <c r="AF83" s="103">
        <f>DATA!AF88</f>
        <v>0</v>
      </c>
      <c r="AG83" s="49">
        <f>DATA!AG88</f>
        <v>0</v>
      </c>
      <c r="AH83" s="103">
        <f>DATA!AH88</f>
        <v>0</v>
      </c>
      <c r="AI83" s="49">
        <f>DATA!AI88</f>
        <v>0</v>
      </c>
      <c r="AJ83" s="103">
        <f>DATA!AJ88</f>
        <v>0</v>
      </c>
    </row>
    <row r="84" spans="1:36">
      <c r="A84" s="3">
        <f>DATA!A89</f>
        <v>1</v>
      </c>
      <c r="B84" s="7">
        <f>DATA!B89</f>
        <v>11</v>
      </c>
      <c r="C84" s="16" t="str">
        <f>DATA!C89</f>
        <v>F</v>
      </c>
      <c r="D84" s="25">
        <f>DATA!D89</f>
        <v>92313</v>
      </c>
      <c r="E84" s="16">
        <f>DATA!E89</f>
        <v>15</v>
      </c>
      <c r="F84" s="27" t="str">
        <f>DATA!F89</f>
        <v>RB660</v>
      </c>
      <c r="G84" s="16" t="str">
        <f>DATA!G89</f>
        <v>Mianserin</v>
      </c>
      <c r="H84" s="31">
        <f>DATA!H89</f>
        <v>50</v>
      </c>
      <c r="I84" s="17">
        <f>DATA!I89</f>
        <v>41537</v>
      </c>
      <c r="J84" s="36" t="str">
        <f>DATA!J89</f>
        <v>F11</v>
      </c>
      <c r="K84" s="69">
        <f>DATA!K89</f>
        <v>4</v>
      </c>
      <c r="L84" s="46">
        <f>DATA!L89</f>
        <v>0.89129999999999998</v>
      </c>
      <c r="M84" s="47">
        <f>DATA!M89</f>
        <v>0.83779999999999999</v>
      </c>
      <c r="N84" s="103">
        <f>DATA!N89</f>
        <v>4.3166666666666631E-3</v>
      </c>
      <c r="O84" s="47">
        <f>DATA!O89</f>
        <v>0</v>
      </c>
      <c r="P84" s="103">
        <f>DATA!P89</f>
        <v>-9.9833333333333441E-3</v>
      </c>
      <c r="Q84" s="48">
        <f>DATA!Q89</f>
        <v>0</v>
      </c>
      <c r="R84" s="103">
        <f>DATA!R89</f>
        <v>0</v>
      </c>
      <c r="S84" s="49">
        <f>DATA!S89</f>
        <v>0</v>
      </c>
      <c r="T84" s="103">
        <f>DATA!T89</f>
        <v>0</v>
      </c>
      <c r="U84" s="49">
        <f>DATA!U89</f>
        <v>0</v>
      </c>
      <c r="V84" s="103">
        <f>DATA!V89</f>
        <v>0</v>
      </c>
      <c r="W84" s="49">
        <f>DATA!W89</f>
        <v>0</v>
      </c>
      <c r="X84" s="103">
        <f>DATA!X89</f>
        <v>0</v>
      </c>
      <c r="Y84" s="49">
        <f>DATA!Y89</f>
        <v>0</v>
      </c>
      <c r="Z84" s="103">
        <f>DATA!Z89</f>
        <v>0</v>
      </c>
      <c r="AA84" s="49">
        <f>DATA!AA89</f>
        <v>0</v>
      </c>
      <c r="AB84" s="103">
        <f>DATA!AB89</f>
        <v>0</v>
      </c>
      <c r="AC84" s="49">
        <f>DATA!AC89</f>
        <v>0</v>
      </c>
      <c r="AD84" s="103">
        <f>DATA!AD89</f>
        <v>0</v>
      </c>
      <c r="AE84" s="49">
        <f>DATA!AE89</f>
        <v>0</v>
      </c>
      <c r="AF84" s="103">
        <f>DATA!AF89</f>
        <v>0</v>
      </c>
      <c r="AG84" s="49">
        <f>DATA!AG89</f>
        <v>0</v>
      </c>
      <c r="AH84" s="103">
        <f>DATA!AH89</f>
        <v>0</v>
      </c>
      <c r="AI84" s="49">
        <f>DATA!AI89</f>
        <v>0</v>
      </c>
      <c r="AJ84" s="103">
        <f>DATA!AJ89</f>
        <v>0</v>
      </c>
    </row>
    <row r="85" spans="1:36">
      <c r="A85" s="3">
        <f>DATA!A90</f>
        <v>1</v>
      </c>
      <c r="B85" s="6">
        <f>DATA!B90</f>
        <v>11</v>
      </c>
      <c r="C85" s="16" t="str">
        <f>DATA!C90</f>
        <v>G</v>
      </c>
      <c r="D85" s="25">
        <f>DATA!D90</f>
        <v>92313</v>
      </c>
      <c r="E85" s="16">
        <f>DATA!E90</f>
        <v>15</v>
      </c>
      <c r="F85" s="27" t="str">
        <f>DATA!F90</f>
        <v>RB660</v>
      </c>
      <c r="G85" s="16" t="str">
        <f>DATA!G90</f>
        <v>Mianserin</v>
      </c>
      <c r="H85" s="31">
        <f>DATA!H90</f>
        <v>50</v>
      </c>
      <c r="I85" s="17">
        <f>DATA!I90</f>
        <v>41537</v>
      </c>
      <c r="J85" s="37" t="str">
        <f>DATA!J90</f>
        <v>G11</v>
      </c>
      <c r="K85" s="69">
        <f>DATA!K90</f>
        <v>1</v>
      </c>
      <c r="L85" s="46">
        <f>DATA!L90</f>
        <v>0.88770000000000004</v>
      </c>
      <c r="M85" s="47">
        <f>DATA!M90</f>
        <v>0.8427</v>
      </c>
      <c r="N85" s="103">
        <f>DATA!N90</f>
        <v>8.7666666666667004E-3</v>
      </c>
      <c r="O85" s="47">
        <f>DATA!O90</f>
        <v>0</v>
      </c>
      <c r="P85" s="103">
        <f>DATA!P90</f>
        <v>-3.5033333333333361E-2</v>
      </c>
      <c r="Q85" s="48">
        <f>DATA!Q90</f>
        <v>0</v>
      </c>
      <c r="R85" s="103">
        <f>DATA!R90</f>
        <v>0</v>
      </c>
      <c r="S85" s="47">
        <f>DATA!S90</f>
        <v>0</v>
      </c>
      <c r="T85" s="103">
        <f>DATA!T90</f>
        <v>0</v>
      </c>
      <c r="U85" s="47">
        <f>DATA!U90</f>
        <v>0</v>
      </c>
      <c r="V85" s="103">
        <f>DATA!V90</f>
        <v>0</v>
      </c>
      <c r="W85" s="46">
        <f>DATA!W90</f>
        <v>0</v>
      </c>
      <c r="X85" s="103">
        <f>DATA!X90</f>
        <v>0</v>
      </c>
      <c r="Y85" s="49">
        <f>DATA!Y90</f>
        <v>0</v>
      </c>
      <c r="Z85" s="103">
        <f>DATA!Z90</f>
        <v>0</v>
      </c>
      <c r="AA85" s="49">
        <f>DATA!AA90</f>
        <v>0</v>
      </c>
      <c r="AB85" s="103">
        <f>DATA!AB90</f>
        <v>0</v>
      </c>
      <c r="AC85" s="49">
        <f>DATA!AC90</f>
        <v>0</v>
      </c>
      <c r="AD85" s="103">
        <f>DATA!AD90</f>
        <v>0</v>
      </c>
      <c r="AE85" s="49">
        <f>DATA!AE90</f>
        <v>0</v>
      </c>
      <c r="AF85" s="103">
        <f>DATA!AF90</f>
        <v>0</v>
      </c>
      <c r="AG85" s="49">
        <f>DATA!AG90</f>
        <v>0</v>
      </c>
      <c r="AH85" s="103">
        <f>DATA!AH90</f>
        <v>0</v>
      </c>
      <c r="AI85" s="49">
        <f>DATA!AI90</f>
        <v>0</v>
      </c>
      <c r="AJ85" s="103">
        <f>DATA!AJ90</f>
        <v>0</v>
      </c>
    </row>
    <row r="86" spans="1:36" ht="13" thickBot="1">
      <c r="A86" s="3">
        <f>DATA!A91</f>
        <v>1</v>
      </c>
      <c r="B86" s="6">
        <f>DATA!B91</f>
        <v>11</v>
      </c>
      <c r="C86" s="16" t="str">
        <f>DATA!C91</f>
        <v>H</v>
      </c>
      <c r="D86" s="25">
        <f>DATA!D91</f>
        <v>92313</v>
      </c>
      <c r="E86" s="16">
        <f>DATA!E91</f>
        <v>15</v>
      </c>
      <c r="F86" s="27" t="str">
        <f>DATA!F91</f>
        <v>RB660</v>
      </c>
      <c r="G86" s="16" t="str">
        <f>DATA!G91</f>
        <v>Mianserin</v>
      </c>
      <c r="H86" s="31">
        <f>DATA!H91</f>
        <v>50</v>
      </c>
      <c r="I86" s="17">
        <f>DATA!I91</f>
        <v>41537</v>
      </c>
      <c r="J86" s="37" t="str">
        <f>DATA!J91</f>
        <v>H11</v>
      </c>
      <c r="K86" s="69">
        <f>DATA!K91</f>
        <v>0</v>
      </c>
      <c r="L86" s="46">
        <f>DATA!L91</f>
        <v>0.92600000000000005</v>
      </c>
      <c r="M86" s="47">
        <f>DATA!M91</f>
        <v>0.88649999999999995</v>
      </c>
      <c r="N86" s="103" t="e">
        <f>DATA!N91</f>
        <v>#DIV/0!</v>
      </c>
      <c r="O86" s="47">
        <f>DATA!O91</f>
        <v>0</v>
      </c>
      <c r="P86" s="103">
        <f>DATA!P91</f>
        <v>0.88649999999999995</v>
      </c>
      <c r="Q86" s="48">
        <f>DATA!Q91</f>
        <v>0</v>
      </c>
      <c r="R86" s="103">
        <f>DATA!R91</f>
        <v>0</v>
      </c>
      <c r="S86" s="47">
        <f>DATA!S91</f>
        <v>0</v>
      </c>
      <c r="T86" s="103">
        <f>DATA!T91</f>
        <v>0</v>
      </c>
      <c r="U86" s="47">
        <f>DATA!U91</f>
        <v>0</v>
      </c>
      <c r="V86" s="103">
        <f>DATA!V91</f>
        <v>0</v>
      </c>
      <c r="W86" s="46">
        <f>DATA!W91</f>
        <v>0</v>
      </c>
      <c r="X86" s="103">
        <f>DATA!X91</f>
        <v>0</v>
      </c>
      <c r="Y86" s="49">
        <f>DATA!Y91</f>
        <v>0</v>
      </c>
      <c r="Z86" s="103">
        <f>DATA!Z91</f>
        <v>0</v>
      </c>
      <c r="AA86" s="49">
        <f>DATA!AA91</f>
        <v>0</v>
      </c>
      <c r="AB86" s="103">
        <f>DATA!AB91</f>
        <v>0</v>
      </c>
      <c r="AC86" s="49">
        <f>DATA!AC91</f>
        <v>0</v>
      </c>
      <c r="AD86" s="103">
        <f>DATA!AD91</f>
        <v>0</v>
      </c>
      <c r="AE86" s="49">
        <f>DATA!AE91</f>
        <v>0</v>
      </c>
      <c r="AF86" s="103">
        <f>DATA!AF91</f>
        <v>0</v>
      </c>
      <c r="AG86" s="49">
        <f>DATA!AG91</f>
        <v>0</v>
      </c>
      <c r="AH86" s="103">
        <f>DATA!AH91</f>
        <v>0</v>
      </c>
      <c r="AI86" s="49">
        <f>DATA!AI91</f>
        <v>0</v>
      </c>
      <c r="AJ86" s="103">
        <f>DATA!AJ91</f>
        <v>0</v>
      </c>
    </row>
    <row r="87" spans="1:36">
      <c r="A87" s="3">
        <f>DATA!A92</f>
        <v>1</v>
      </c>
      <c r="B87" s="6">
        <f>DATA!B92</f>
        <v>12</v>
      </c>
      <c r="C87" s="3" t="str">
        <f>DATA!C92</f>
        <v>A</v>
      </c>
      <c r="D87" s="25">
        <f>DATA!D92</f>
        <v>92313</v>
      </c>
      <c r="E87" s="16">
        <f>DATA!E92</f>
        <v>15</v>
      </c>
      <c r="F87" s="28" t="str">
        <f>DATA!F92</f>
        <v>RB660</v>
      </c>
      <c r="G87" s="5" t="str">
        <f>DATA!G92</f>
        <v>Mianserin</v>
      </c>
      <c r="H87" s="32">
        <f>DATA!H92</f>
        <v>50</v>
      </c>
      <c r="I87" s="17">
        <f>DATA!I92</f>
        <v>41537</v>
      </c>
      <c r="J87" s="39" t="str">
        <f>DATA!J92</f>
        <v>A12</v>
      </c>
      <c r="K87" s="158">
        <f>DATA!K92</f>
        <v>3</v>
      </c>
      <c r="L87" s="85">
        <f>DATA!L92</f>
        <v>0.89639999999999997</v>
      </c>
      <c r="M87" s="47">
        <f>DATA!M92</f>
        <v>0.84430000000000005</v>
      </c>
      <c r="N87" s="103">
        <f>DATA!N92</f>
        <v>5.2888888888888612E-3</v>
      </c>
      <c r="O87" s="47">
        <f>DATA!O92</f>
        <v>0</v>
      </c>
      <c r="P87" s="103">
        <f>DATA!P92</f>
        <v>-1.1144444444444438E-2</v>
      </c>
      <c r="Q87" s="48">
        <f>DATA!Q92</f>
        <v>0</v>
      </c>
      <c r="R87" s="103">
        <f>DATA!R92</f>
        <v>0</v>
      </c>
      <c r="S87" s="47">
        <f>DATA!S92</f>
        <v>0</v>
      </c>
      <c r="T87" s="103">
        <f>DATA!T92</f>
        <v>0</v>
      </c>
      <c r="U87" s="47">
        <f>DATA!U92</f>
        <v>0</v>
      </c>
      <c r="V87" s="103">
        <f>DATA!V92</f>
        <v>0</v>
      </c>
      <c r="W87" s="47">
        <f>DATA!W92</f>
        <v>0</v>
      </c>
      <c r="X87" s="103">
        <f>DATA!X92</f>
        <v>0</v>
      </c>
      <c r="Y87" s="47">
        <f>DATA!Y92</f>
        <v>0</v>
      </c>
      <c r="Z87" s="103">
        <f>DATA!Z92</f>
        <v>0</v>
      </c>
      <c r="AA87" s="47">
        <f>DATA!AA92</f>
        <v>0</v>
      </c>
      <c r="AB87" s="103">
        <f>DATA!AB92</f>
        <v>0</v>
      </c>
      <c r="AC87" s="47">
        <f>DATA!AC92</f>
        <v>0</v>
      </c>
      <c r="AD87" s="103">
        <f>DATA!AD92</f>
        <v>0</v>
      </c>
      <c r="AE87" s="47">
        <f>DATA!AE92</f>
        <v>0</v>
      </c>
      <c r="AF87" s="103">
        <f>DATA!AF92</f>
        <v>0</v>
      </c>
      <c r="AG87" s="47">
        <f>DATA!AG92</f>
        <v>0</v>
      </c>
      <c r="AH87" s="103">
        <f>DATA!AH92</f>
        <v>0</v>
      </c>
      <c r="AI87" s="47">
        <f>DATA!AI92</f>
        <v>0</v>
      </c>
      <c r="AJ87" s="103">
        <f>DATA!AJ92</f>
        <v>0</v>
      </c>
    </row>
    <row r="88" spans="1:36">
      <c r="A88" s="3">
        <f>DATA!A93</f>
        <v>1</v>
      </c>
      <c r="B88" s="7">
        <f>DATA!B93</f>
        <v>12</v>
      </c>
      <c r="C88" s="16" t="str">
        <f>DATA!C93</f>
        <v>B</v>
      </c>
      <c r="D88" s="25">
        <f>DATA!D93</f>
        <v>92313</v>
      </c>
      <c r="E88" s="16">
        <f>DATA!E93</f>
        <v>15</v>
      </c>
      <c r="F88" s="27" t="str">
        <f>DATA!F93</f>
        <v>RB660</v>
      </c>
      <c r="G88" s="16" t="str">
        <f>DATA!G93</f>
        <v>Mianserin</v>
      </c>
      <c r="H88" s="31">
        <f>DATA!H93</f>
        <v>50</v>
      </c>
      <c r="I88" s="17">
        <f>DATA!I93</f>
        <v>41537</v>
      </c>
      <c r="J88" s="35" t="str">
        <f>DATA!J93</f>
        <v>B12</v>
      </c>
      <c r="K88" s="158">
        <f>DATA!K93</f>
        <v>4</v>
      </c>
      <c r="L88" s="85">
        <f>DATA!L93</f>
        <v>0.90990000000000004</v>
      </c>
      <c r="M88" s="47">
        <f>DATA!M93</f>
        <v>0.85870000000000002</v>
      </c>
      <c r="N88" s="103">
        <f>DATA!N93</f>
        <v>3.7416666666666709E-3</v>
      </c>
      <c r="O88" s="47">
        <f>DATA!O93</f>
        <v>0</v>
      </c>
      <c r="P88" s="103">
        <f>DATA!P93</f>
        <v>-4.7583333333333366E-3</v>
      </c>
      <c r="Q88" s="48">
        <f>DATA!Q93</f>
        <v>0</v>
      </c>
      <c r="R88" s="103">
        <f>DATA!R93</f>
        <v>0</v>
      </c>
      <c r="S88" s="49">
        <f>DATA!S93</f>
        <v>0</v>
      </c>
      <c r="T88" s="103">
        <f>DATA!T93</f>
        <v>0</v>
      </c>
      <c r="U88" s="49">
        <f>DATA!U93</f>
        <v>0</v>
      </c>
      <c r="V88" s="103">
        <f>DATA!V93</f>
        <v>0</v>
      </c>
      <c r="W88" s="49">
        <f>DATA!W93</f>
        <v>0</v>
      </c>
      <c r="X88" s="103">
        <f>DATA!X93</f>
        <v>0</v>
      </c>
      <c r="Y88" s="49">
        <f>DATA!Y93</f>
        <v>0</v>
      </c>
      <c r="Z88" s="103">
        <f>DATA!Z93</f>
        <v>0</v>
      </c>
      <c r="AA88" s="49">
        <f>DATA!AA93</f>
        <v>0</v>
      </c>
      <c r="AB88" s="103">
        <f>DATA!AB93</f>
        <v>0</v>
      </c>
      <c r="AC88" s="49">
        <f>DATA!AC93</f>
        <v>0</v>
      </c>
      <c r="AD88" s="103">
        <f>DATA!AD93</f>
        <v>0</v>
      </c>
      <c r="AE88" s="49">
        <f>DATA!AE93</f>
        <v>0</v>
      </c>
      <c r="AF88" s="103">
        <f>DATA!AF93</f>
        <v>0</v>
      </c>
      <c r="AG88" s="49">
        <f>DATA!AG93</f>
        <v>0</v>
      </c>
      <c r="AH88" s="103">
        <f>DATA!AH93</f>
        <v>0</v>
      </c>
      <c r="AI88" s="49">
        <f>DATA!AI93</f>
        <v>0</v>
      </c>
      <c r="AJ88" s="103">
        <f>DATA!AJ93</f>
        <v>0</v>
      </c>
    </row>
    <row r="89" spans="1:36">
      <c r="A89" s="3">
        <f>DATA!A94</f>
        <v>1</v>
      </c>
      <c r="B89" s="7">
        <f>DATA!B94</f>
        <v>12</v>
      </c>
      <c r="C89" s="16" t="str">
        <f>DATA!C94</f>
        <v>C</v>
      </c>
      <c r="D89" s="25">
        <f>DATA!D94</f>
        <v>92313</v>
      </c>
      <c r="E89" s="16">
        <f>DATA!E94</f>
        <v>15</v>
      </c>
      <c r="F89" s="27" t="str">
        <f>DATA!F94</f>
        <v>RB660</v>
      </c>
      <c r="G89" s="16" t="str">
        <f>DATA!G94</f>
        <v>Mianserin</v>
      </c>
      <c r="H89" s="31">
        <f>DATA!H94</f>
        <v>50</v>
      </c>
      <c r="I89" s="17">
        <f>DATA!I94</f>
        <v>41537</v>
      </c>
      <c r="J89" s="36" t="str">
        <f>DATA!J94</f>
        <v>C12</v>
      </c>
      <c r="K89" s="158">
        <f>DATA!K94</f>
        <v>3</v>
      </c>
      <c r="L89" s="85">
        <f>DATA!L94</f>
        <v>0.87919999999999998</v>
      </c>
      <c r="M89" s="47">
        <f>DATA!M94</f>
        <v>0.83599999999999997</v>
      </c>
      <c r="N89" s="103">
        <f>DATA!N94</f>
        <v>2.3222222222222255E-3</v>
      </c>
      <c r="O89" s="47">
        <f>DATA!O94</f>
        <v>0</v>
      </c>
      <c r="P89" s="103">
        <f>DATA!P94</f>
        <v>-1.3911111111111133E-2</v>
      </c>
      <c r="Q89" s="48">
        <f>DATA!Q94</f>
        <v>0</v>
      </c>
      <c r="R89" s="103">
        <f>DATA!R94</f>
        <v>0</v>
      </c>
      <c r="S89" s="49">
        <f>DATA!S94</f>
        <v>0</v>
      </c>
      <c r="T89" s="103">
        <f>DATA!T94</f>
        <v>0</v>
      </c>
      <c r="U89" s="49">
        <f>DATA!U94</f>
        <v>0</v>
      </c>
      <c r="V89" s="103">
        <f>DATA!V94</f>
        <v>0</v>
      </c>
      <c r="W89" s="49">
        <f>DATA!W94</f>
        <v>0</v>
      </c>
      <c r="X89" s="103">
        <f>DATA!X94</f>
        <v>0</v>
      </c>
      <c r="Y89" s="49">
        <f>DATA!Y94</f>
        <v>0</v>
      </c>
      <c r="Z89" s="103">
        <f>DATA!Z94</f>
        <v>0</v>
      </c>
      <c r="AA89" s="49">
        <f>DATA!AA94</f>
        <v>0</v>
      </c>
      <c r="AB89" s="103">
        <f>DATA!AB94</f>
        <v>0</v>
      </c>
      <c r="AC89" s="49">
        <f>DATA!AC94</f>
        <v>0</v>
      </c>
      <c r="AD89" s="103">
        <f>DATA!AD94</f>
        <v>0</v>
      </c>
      <c r="AE89" s="49">
        <f>DATA!AE94</f>
        <v>0</v>
      </c>
      <c r="AF89" s="103">
        <f>DATA!AF94</f>
        <v>0</v>
      </c>
      <c r="AG89" s="49">
        <f>DATA!AG94</f>
        <v>0</v>
      </c>
      <c r="AH89" s="103">
        <f>DATA!AH94</f>
        <v>0</v>
      </c>
      <c r="AI89" s="49">
        <f>DATA!AI94</f>
        <v>0</v>
      </c>
      <c r="AJ89" s="103">
        <f>DATA!AJ94</f>
        <v>0</v>
      </c>
    </row>
    <row r="90" spans="1:36">
      <c r="A90" s="3">
        <f>DATA!A95</f>
        <v>1</v>
      </c>
      <c r="B90" s="7">
        <f>DATA!B95</f>
        <v>12</v>
      </c>
      <c r="C90" s="16" t="str">
        <f>DATA!C95</f>
        <v>D</v>
      </c>
      <c r="D90" s="25">
        <f>DATA!D95</f>
        <v>92313</v>
      </c>
      <c r="E90" s="16">
        <f>DATA!E95</f>
        <v>15</v>
      </c>
      <c r="F90" s="27" t="str">
        <f>DATA!F95</f>
        <v>RB660</v>
      </c>
      <c r="G90" s="16" t="str">
        <f>DATA!G95</f>
        <v>Mianserin</v>
      </c>
      <c r="H90" s="31">
        <f>DATA!H95</f>
        <v>50</v>
      </c>
      <c r="I90" s="17">
        <f>DATA!I95</f>
        <v>41537</v>
      </c>
      <c r="J90" s="37" t="str">
        <f>DATA!J95</f>
        <v>D12</v>
      </c>
      <c r="K90" s="158">
        <f>DATA!K95</f>
        <v>3</v>
      </c>
      <c r="L90" s="85">
        <f>DATA!L95</f>
        <v>0.9103</v>
      </c>
      <c r="M90" s="47">
        <f>DATA!M95</f>
        <v>0.86480000000000001</v>
      </c>
      <c r="N90" s="103">
        <f>DATA!N95</f>
        <v>3.0888888888888819E-3</v>
      </c>
      <c r="O90" s="47">
        <f>DATA!O95</f>
        <v>0</v>
      </c>
      <c r="P90" s="103">
        <f>DATA!P95</f>
        <v>-4.3111111111111171E-3</v>
      </c>
      <c r="Q90" s="48">
        <f>DATA!Q95</f>
        <v>0</v>
      </c>
      <c r="R90" s="103">
        <f>DATA!R95</f>
        <v>0</v>
      </c>
      <c r="S90" s="49">
        <f>DATA!S95</f>
        <v>0</v>
      </c>
      <c r="T90" s="103">
        <f>DATA!T95</f>
        <v>0</v>
      </c>
      <c r="U90" s="49">
        <f>DATA!U95</f>
        <v>0</v>
      </c>
      <c r="V90" s="103">
        <f>DATA!V95</f>
        <v>0</v>
      </c>
      <c r="W90" s="49">
        <f>DATA!W95</f>
        <v>0</v>
      </c>
      <c r="X90" s="103">
        <f>DATA!X95</f>
        <v>0</v>
      </c>
      <c r="Y90" s="49">
        <f>DATA!Y95</f>
        <v>0</v>
      </c>
      <c r="Z90" s="103">
        <f>DATA!Z95</f>
        <v>0</v>
      </c>
      <c r="AA90" s="49">
        <f>DATA!AA95</f>
        <v>0</v>
      </c>
      <c r="AB90" s="103">
        <f>DATA!AB95</f>
        <v>0</v>
      </c>
      <c r="AC90" s="49">
        <f>DATA!AC95</f>
        <v>0</v>
      </c>
      <c r="AD90" s="103">
        <f>DATA!AD95</f>
        <v>0</v>
      </c>
      <c r="AE90" s="49">
        <f>DATA!AE95</f>
        <v>0</v>
      </c>
      <c r="AF90" s="103">
        <f>DATA!AF95</f>
        <v>0</v>
      </c>
      <c r="AG90" s="49">
        <f>DATA!AG95</f>
        <v>0</v>
      </c>
      <c r="AH90" s="103">
        <f>DATA!AH95</f>
        <v>0</v>
      </c>
      <c r="AI90" s="49">
        <f>DATA!AI95</f>
        <v>0</v>
      </c>
      <c r="AJ90" s="103">
        <f>DATA!AJ95</f>
        <v>0</v>
      </c>
    </row>
    <row r="91" spans="1:36">
      <c r="A91" s="3">
        <f>DATA!A96</f>
        <v>1</v>
      </c>
      <c r="B91" s="7">
        <f>DATA!B96</f>
        <v>12</v>
      </c>
      <c r="C91" s="16" t="str">
        <f>DATA!C96</f>
        <v>E</v>
      </c>
      <c r="D91" s="25">
        <f>DATA!D96</f>
        <v>92313</v>
      </c>
      <c r="E91" s="16">
        <f>DATA!E96</f>
        <v>15</v>
      </c>
      <c r="F91" s="27" t="str">
        <f>DATA!F96</f>
        <v>RB660</v>
      </c>
      <c r="G91" s="16" t="str">
        <f>DATA!G96</f>
        <v>Mianserin</v>
      </c>
      <c r="H91" s="31">
        <f>DATA!H96</f>
        <v>50</v>
      </c>
      <c r="I91" s="17">
        <f>DATA!I96</f>
        <v>41537</v>
      </c>
      <c r="J91" s="36" t="str">
        <f>DATA!J96</f>
        <v>E12</v>
      </c>
      <c r="K91" s="158">
        <f>DATA!K96</f>
        <v>5</v>
      </c>
      <c r="L91" s="85">
        <f>DATA!L96</f>
        <v>0.89119999999999999</v>
      </c>
      <c r="M91" s="47">
        <f>DATA!M96</f>
        <v>0.84179999999999999</v>
      </c>
      <c r="N91" s="103">
        <f>DATA!N96</f>
        <v>2.6333333333333321E-3</v>
      </c>
      <c r="O91" s="47">
        <f>DATA!O96</f>
        <v>0</v>
      </c>
      <c r="P91" s="103">
        <f>DATA!P96</f>
        <v>-7.1866666666666745E-3</v>
      </c>
      <c r="Q91" s="48">
        <f>DATA!Q96</f>
        <v>0</v>
      </c>
      <c r="R91" s="103">
        <f>DATA!R96</f>
        <v>0</v>
      </c>
      <c r="S91" s="49">
        <f>DATA!S96</f>
        <v>0</v>
      </c>
      <c r="T91" s="103">
        <f>DATA!T96</f>
        <v>0</v>
      </c>
      <c r="U91" s="49">
        <f>DATA!U96</f>
        <v>0</v>
      </c>
      <c r="V91" s="103">
        <f>DATA!V96</f>
        <v>0</v>
      </c>
      <c r="W91" s="49">
        <f>DATA!W96</f>
        <v>0</v>
      </c>
      <c r="X91" s="103">
        <f>DATA!X96</f>
        <v>0</v>
      </c>
      <c r="Y91" s="49">
        <f>DATA!Y96</f>
        <v>0</v>
      </c>
      <c r="Z91" s="103">
        <f>DATA!Z96</f>
        <v>0</v>
      </c>
      <c r="AA91" s="49">
        <f>DATA!AA96</f>
        <v>0</v>
      </c>
      <c r="AB91" s="103">
        <f>DATA!AB96</f>
        <v>0</v>
      </c>
      <c r="AC91" s="49">
        <f>DATA!AC96</f>
        <v>0</v>
      </c>
      <c r="AD91" s="103">
        <f>DATA!AD96</f>
        <v>0</v>
      </c>
      <c r="AE91" s="49">
        <f>DATA!AE96</f>
        <v>0</v>
      </c>
      <c r="AF91" s="103">
        <f>DATA!AF96</f>
        <v>0</v>
      </c>
      <c r="AG91" s="49">
        <f>DATA!AG96</f>
        <v>0</v>
      </c>
      <c r="AH91" s="103">
        <f>DATA!AH96</f>
        <v>0</v>
      </c>
      <c r="AI91" s="49">
        <f>DATA!AI96</f>
        <v>0</v>
      </c>
      <c r="AJ91" s="103">
        <f>DATA!AJ96</f>
        <v>0</v>
      </c>
    </row>
    <row r="92" spans="1:36">
      <c r="A92" s="3">
        <f>DATA!A97</f>
        <v>1</v>
      </c>
      <c r="B92" s="7">
        <f>DATA!B97</f>
        <v>12</v>
      </c>
      <c r="C92" s="16" t="str">
        <f>DATA!C97</f>
        <v>F</v>
      </c>
      <c r="D92" s="25">
        <f>DATA!D97</f>
        <v>92313</v>
      </c>
      <c r="E92" s="16">
        <f>DATA!E97</f>
        <v>15</v>
      </c>
      <c r="F92" s="27" t="str">
        <f>DATA!F97</f>
        <v>RB660</v>
      </c>
      <c r="G92" s="16" t="str">
        <f>DATA!G97</f>
        <v>Mianserin</v>
      </c>
      <c r="H92" s="31">
        <f>DATA!H97</f>
        <v>50</v>
      </c>
      <c r="I92" s="17">
        <f>DATA!I97</f>
        <v>41537</v>
      </c>
      <c r="J92" s="36" t="str">
        <f>DATA!J97</f>
        <v>F12</v>
      </c>
      <c r="K92" s="158">
        <f>DATA!K97</f>
        <v>3</v>
      </c>
      <c r="L92" s="85">
        <f>DATA!L97</f>
        <v>0.89849999999999997</v>
      </c>
      <c r="M92" s="47">
        <f>DATA!M97</f>
        <v>0.84989999999999999</v>
      </c>
      <c r="N92" s="103">
        <f>DATA!N97</f>
        <v>4.122222222222212E-3</v>
      </c>
      <c r="O92" s="47">
        <f>DATA!O97</f>
        <v>0</v>
      </c>
      <c r="P92" s="103">
        <f>DATA!P97</f>
        <v>-9.2777777777777928E-3</v>
      </c>
      <c r="Q92" s="48">
        <f>DATA!Q97</f>
        <v>0</v>
      </c>
      <c r="R92" s="103">
        <f>DATA!R97</f>
        <v>0</v>
      </c>
      <c r="S92" s="49">
        <f>DATA!S97</f>
        <v>0</v>
      </c>
      <c r="T92" s="103">
        <f>DATA!T97</f>
        <v>0</v>
      </c>
      <c r="U92" s="49">
        <f>DATA!U97</f>
        <v>0</v>
      </c>
      <c r="V92" s="103">
        <f>DATA!V97</f>
        <v>0</v>
      </c>
      <c r="W92" s="49">
        <f>DATA!W97</f>
        <v>0</v>
      </c>
      <c r="X92" s="103">
        <f>DATA!X97</f>
        <v>0</v>
      </c>
      <c r="Y92" s="49">
        <f>DATA!Y97</f>
        <v>0</v>
      </c>
      <c r="Z92" s="103">
        <f>DATA!Z97</f>
        <v>0</v>
      </c>
      <c r="AA92" s="49">
        <f>DATA!AA97</f>
        <v>0</v>
      </c>
      <c r="AB92" s="103">
        <f>DATA!AB97</f>
        <v>0</v>
      </c>
      <c r="AC92" s="49">
        <f>DATA!AC97</f>
        <v>0</v>
      </c>
      <c r="AD92" s="103">
        <f>DATA!AD97</f>
        <v>0</v>
      </c>
      <c r="AE92" s="49">
        <f>DATA!AE97</f>
        <v>0</v>
      </c>
      <c r="AF92" s="103">
        <f>DATA!AF97</f>
        <v>0</v>
      </c>
      <c r="AG92" s="49">
        <f>DATA!AG97</f>
        <v>0</v>
      </c>
      <c r="AH92" s="103">
        <f>DATA!AH97</f>
        <v>0</v>
      </c>
      <c r="AI92" s="49">
        <f>DATA!AI97</f>
        <v>0</v>
      </c>
      <c r="AJ92" s="103">
        <f>DATA!AJ97</f>
        <v>0</v>
      </c>
    </row>
    <row r="93" spans="1:36">
      <c r="A93" s="3">
        <f>DATA!A98</f>
        <v>1</v>
      </c>
      <c r="B93" s="7">
        <f>DATA!B98</f>
        <v>12</v>
      </c>
      <c r="C93" s="16" t="str">
        <f>DATA!C98</f>
        <v>G</v>
      </c>
      <c r="D93" s="25">
        <f>DATA!D98</f>
        <v>92313</v>
      </c>
      <c r="E93" s="16">
        <f>DATA!E98</f>
        <v>15</v>
      </c>
      <c r="F93" s="27" t="str">
        <f>DATA!F98</f>
        <v>RB660</v>
      </c>
      <c r="G93" s="16" t="str">
        <f>DATA!G98</f>
        <v>Mianserin</v>
      </c>
      <c r="H93" s="31">
        <f>DATA!H98</f>
        <v>50</v>
      </c>
      <c r="I93" s="17">
        <f>DATA!I98</f>
        <v>41537</v>
      </c>
      <c r="J93" s="37" t="str">
        <f>DATA!J98</f>
        <v>G12</v>
      </c>
      <c r="K93" s="158">
        <f>DATA!K98</f>
        <v>2</v>
      </c>
      <c r="L93" s="85">
        <f>DATA!L98</f>
        <v>0.87639999999999996</v>
      </c>
      <c r="M93" s="47">
        <f>DATA!M98</f>
        <v>0.83260000000000001</v>
      </c>
      <c r="N93" s="103">
        <f>DATA!N98</f>
        <v>3.7833333333333052E-3</v>
      </c>
      <c r="O93" s="47">
        <f>DATA!O98</f>
        <v>0</v>
      </c>
      <c r="P93" s="103">
        <f>DATA!P98</f>
        <v>-2.2566666666666679E-2</v>
      </c>
      <c r="Q93" s="48">
        <f>DATA!Q98</f>
        <v>0</v>
      </c>
      <c r="R93" s="103">
        <f>DATA!R98</f>
        <v>0</v>
      </c>
      <c r="S93" s="49">
        <f>DATA!S98</f>
        <v>0</v>
      </c>
      <c r="T93" s="103">
        <f>DATA!T98</f>
        <v>0</v>
      </c>
      <c r="U93" s="49">
        <f>DATA!U98</f>
        <v>0</v>
      </c>
      <c r="V93" s="103">
        <f>DATA!V98</f>
        <v>0</v>
      </c>
      <c r="W93" s="49">
        <f>DATA!W98</f>
        <v>0</v>
      </c>
      <c r="X93" s="103">
        <f>DATA!X98</f>
        <v>0</v>
      </c>
      <c r="Y93" s="49">
        <f>DATA!Y98</f>
        <v>0</v>
      </c>
      <c r="Z93" s="103">
        <f>DATA!Z98</f>
        <v>0</v>
      </c>
      <c r="AA93" s="49">
        <f>DATA!AA98</f>
        <v>0</v>
      </c>
      <c r="AB93" s="103">
        <f>DATA!AB98</f>
        <v>0</v>
      </c>
      <c r="AC93" s="49">
        <f>DATA!AC98</f>
        <v>0</v>
      </c>
      <c r="AD93" s="103">
        <f>DATA!AD98</f>
        <v>0</v>
      </c>
      <c r="AE93" s="49">
        <f>DATA!AE98</f>
        <v>0</v>
      </c>
      <c r="AF93" s="103">
        <f>DATA!AF98</f>
        <v>0</v>
      </c>
      <c r="AG93" s="49">
        <f>DATA!AG98</f>
        <v>0</v>
      </c>
      <c r="AH93" s="103">
        <f>DATA!AH98</f>
        <v>0</v>
      </c>
      <c r="AI93" s="49">
        <f>DATA!AI98</f>
        <v>0</v>
      </c>
      <c r="AJ93" s="103">
        <f>DATA!AJ98</f>
        <v>0</v>
      </c>
    </row>
    <row r="94" spans="1:36" ht="13" thickBot="1">
      <c r="A94" s="3">
        <f>DATA!A99</f>
        <v>1</v>
      </c>
      <c r="B94" s="7">
        <f>DATA!B99</f>
        <v>12</v>
      </c>
      <c r="C94" s="16" t="str">
        <f>DATA!C99</f>
        <v>H</v>
      </c>
      <c r="D94" s="25">
        <f>DATA!D99</f>
        <v>92313</v>
      </c>
      <c r="E94" s="16">
        <f>DATA!E99</f>
        <v>15</v>
      </c>
      <c r="F94" s="27" t="str">
        <f>DATA!F99</f>
        <v>RB660</v>
      </c>
      <c r="G94" s="16" t="str">
        <f>DATA!G99</f>
        <v>Mianserin</v>
      </c>
      <c r="H94" s="31">
        <f>DATA!H99</f>
        <v>50</v>
      </c>
      <c r="I94" s="17">
        <f>DATA!I99</f>
        <v>41537</v>
      </c>
      <c r="J94" s="37" t="str">
        <f>DATA!J99</f>
        <v>H12</v>
      </c>
      <c r="K94" s="158">
        <f>DATA!K99</f>
        <v>5</v>
      </c>
      <c r="L94" s="85">
        <f>DATA!L99</f>
        <v>0.91059999999999997</v>
      </c>
      <c r="M94" s="47">
        <f>DATA!M99</f>
        <v>0.85699999999999998</v>
      </c>
      <c r="N94" s="103">
        <f>DATA!N99</f>
        <v>3.4733333333333283E-3</v>
      </c>
      <c r="O94" s="47">
        <f>DATA!O99</f>
        <v>0</v>
      </c>
      <c r="P94" s="103">
        <f>DATA!P99</f>
        <v>0.85699999999999998</v>
      </c>
      <c r="Q94" s="48">
        <f>DATA!Q99</f>
        <v>0</v>
      </c>
      <c r="R94" s="103">
        <f>DATA!R99</f>
        <v>0</v>
      </c>
      <c r="S94" s="49">
        <f>DATA!S99</f>
        <v>0</v>
      </c>
      <c r="T94" s="103">
        <f>DATA!T99</f>
        <v>0</v>
      </c>
      <c r="U94" s="49">
        <f>DATA!U99</f>
        <v>0</v>
      </c>
      <c r="V94" s="103">
        <f>DATA!V99</f>
        <v>0</v>
      </c>
      <c r="W94" s="49">
        <f>DATA!W99</f>
        <v>0</v>
      </c>
      <c r="X94" s="103">
        <f>DATA!X99</f>
        <v>0</v>
      </c>
      <c r="Y94" s="49">
        <f>DATA!Y99</f>
        <v>0</v>
      </c>
      <c r="Z94" s="103">
        <f>DATA!Z99</f>
        <v>0</v>
      </c>
      <c r="AA94" s="49">
        <f>DATA!AA99</f>
        <v>0</v>
      </c>
      <c r="AB94" s="103">
        <f>DATA!AB99</f>
        <v>0</v>
      </c>
      <c r="AC94" s="49">
        <f>DATA!AC99</f>
        <v>0</v>
      </c>
      <c r="AD94" s="103">
        <f>DATA!AD99</f>
        <v>0</v>
      </c>
      <c r="AE94" s="49">
        <f>DATA!AE99</f>
        <v>0</v>
      </c>
      <c r="AF94" s="103">
        <f>DATA!AF99</f>
        <v>0</v>
      </c>
      <c r="AG94" s="49">
        <f>DATA!AG99</f>
        <v>0</v>
      </c>
      <c r="AH94" s="103">
        <f>DATA!AH99</f>
        <v>0</v>
      </c>
      <c r="AI94" s="49">
        <f>DATA!AI99</f>
        <v>0</v>
      </c>
      <c r="AJ94" s="103">
        <f>DATA!AJ99</f>
        <v>0</v>
      </c>
    </row>
    <row r="95" spans="1:36" ht="13" thickBot="1">
      <c r="A95" s="1">
        <f>DATA!A100</f>
        <v>0</v>
      </c>
      <c r="B95" s="1">
        <f>DATA!B100</f>
        <v>0</v>
      </c>
      <c r="C95" s="1">
        <f>DATA!C100</f>
        <v>0</v>
      </c>
      <c r="D95" s="76">
        <f>DATA!D100</f>
        <v>0</v>
      </c>
      <c r="E95" s="1">
        <f>DATA!E100</f>
        <v>0</v>
      </c>
      <c r="F95" s="77">
        <f>DATA!F100</f>
        <v>0</v>
      </c>
      <c r="G95" s="1">
        <f>DATA!G100</f>
        <v>0</v>
      </c>
      <c r="H95" s="75">
        <f>DATA!H100</f>
        <v>0</v>
      </c>
      <c r="I95" s="78">
        <f>DATA!I100</f>
        <v>0</v>
      </c>
      <c r="J95" s="145" t="s">
        <v>153</v>
      </c>
      <c r="K95" s="159" t="s">
        <v>152</v>
      </c>
      <c r="L95" s="86">
        <f>DATA!L100</f>
        <v>1</v>
      </c>
      <c r="M95" s="86">
        <f>DATA!M100</f>
        <v>4</v>
      </c>
      <c r="N95" s="87">
        <f>DATA!N100</f>
        <v>4</v>
      </c>
      <c r="O95" s="86">
        <f>DATA!O100</f>
        <v>-41536</v>
      </c>
      <c r="P95" s="87">
        <f>DATA!P100</f>
        <v>-41536</v>
      </c>
      <c r="Q95" s="86">
        <f>DATA!Q100</f>
        <v>-41536</v>
      </c>
      <c r="R95" s="87">
        <f>DATA!R100</f>
        <v>-41536</v>
      </c>
      <c r="S95" s="86">
        <f>DATA!S100</f>
        <v>-41536</v>
      </c>
      <c r="T95" s="87">
        <f>DATA!T100</f>
        <v>-41536</v>
      </c>
      <c r="U95" s="86">
        <f>DATA!U100</f>
        <v>-41536</v>
      </c>
      <c r="V95" s="87">
        <f>DATA!V100</f>
        <v>-41536</v>
      </c>
      <c r="W95" s="86">
        <f>DATA!W100</f>
        <v>-41536</v>
      </c>
      <c r="X95" s="87">
        <f>DATA!X100</f>
        <v>-41536</v>
      </c>
      <c r="Y95" s="86">
        <f>DATA!Y100</f>
        <v>-41536</v>
      </c>
      <c r="Z95" s="87">
        <f>DATA!Z100</f>
        <v>-41536</v>
      </c>
      <c r="AA95" s="86">
        <f>DATA!AA100</f>
        <v>-41536</v>
      </c>
      <c r="AB95" s="87">
        <f>DATA!AB100</f>
        <v>-41536</v>
      </c>
      <c r="AC95" s="86">
        <f>DATA!AC100</f>
        <v>-41536</v>
      </c>
      <c r="AD95" s="87">
        <f>DATA!AD100</f>
        <v>-41536</v>
      </c>
      <c r="AE95" s="86">
        <f>DATA!AE100</f>
        <v>-41536</v>
      </c>
      <c r="AF95" s="87">
        <f>DATA!AF100</f>
        <v>-41536</v>
      </c>
      <c r="AG95" s="86">
        <f>DATA!AG100</f>
        <v>-41536</v>
      </c>
      <c r="AH95" s="87">
        <f>DATA!AH100</f>
        <v>-41536</v>
      </c>
      <c r="AI95" s="86">
        <f>DATA!AI100</f>
        <v>-41536</v>
      </c>
      <c r="AJ95" s="87">
        <f>DATA!AJ100</f>
        <v>-41536</v>
      </c>
    </row>
    <row r="96" spans="1:36">
      <c r="A96" s="1"/>
      <c r="B96" s="1"/>
      <c r="C96" s="1"/>
      <c r="D96" s="76"/>
      <c r="E96" s="197" t="s">
        <v>150</v>
      </c>
      <c r="F96" s="148" t="str">
        <f>F5</f>
        <v>N2</v>
      </c>
      <c r="G96" s="148" t="str">
        <f t="shared" ref="G96:H96" si="0">G5</f>
        <v>water</v>
      </c>
      <c r="H96" s="148">
        <f t="shared" si="0"/>
        <v>0</v>
      </c>
      <c r="I96" s="180">
        <f>DATA!I118</f>
        <v>147</v>
      </c>
      <c r="J96" s="139" t="s">
        <v>154</v>
      </c>
      <c r="K96" s="160" t="s">
        <v>151</v>
      </c>
      <c r="L96" s="120">
        <f t="shared" ref="L96:X96" si="1">AVERAGE(L5:L25)</f>
        <v>0.90974761904761914</v>
      </c>
      <c r="M96" s="120">
        <f>AVERAGE(M5:M25)</f>
        <v>0.84311904761904743</v>
      </c>
      <c r="N96" s="155">
        <f>AVERAGE(N5:N25)</f>
        <v>5.5639097718859654E-3</v>
      </c>
      <c r="O96" s="120">
        <f t="shared" si="1"/>
        <v>0</v>
      </c>
      <c r="P96" s="155">
        <f>AVERAGE(P5:P25)</f>
        <v>-1.2607905789096242E-2</v>
      </c>
      <c r="Q96" s="120">
        <f t="shared" si="1"/>
        <v>0</v>
      </c>
      <c r="R96" s="155">
        <f t="shared" si="1"/>
        <v>0</v>
      </c>
      <c r="S96" s="120">
        <f t="shared" si="1"/>
        <v>0</v>
      </c>
      <c r="T96" s="155">
        <f t="shared" si="1"/>
        <v>0</v>
      </c>
      <c r="U96" s="120">
        <f t="shared" si="1"/>
        <v>0</v>
      </c>
      <c r="V96" s="155">
        <f t="shared" si="1"/>
        <v>0</v>
      </c>
      <c r="W96" s="120">
        <f t="shared" si="1"/>
        <v>0</v>
      </c>
      <c r="X96" s="155">
        <f t="shared" si="1"/>
        <v>0</v>
      </c>
      <c r="Y96" s="120">
        <f t="shared" ref="Y96:AJ96" si="2">AVERAGE(Y5:Y25)</f>
        <v>0</v>
      </c>
      <c r="Z96" s="155">
        <f t="shared" si="2"/>
        <v>0</v>
      </c>
      <c r="AA96" s="120">
        <f t="shared" si="2"/>
        <v>0</v>
      </c>
      <c r="AB96" s="155">
        <f t="shared" si="2"/>
        <v>0</v>
      </c>
      <c r="AC96" s="120">
        <f t="shared" si="2"/>
        <v>0</v>
      </c>
      <c r="AD96" s="155">
        <f t="shared" si="2"/>
        <v>0</v>
      </c>
      <c r="AE96" s="120">
        <f t="shared" si="2"/>
        <v>0</v>
      </c>
      <c r="AF96" s="155">
        <f t="shared" si="2"/>
        <v>0</v>
      </c>
      <c r="AG96" s="120">
        <f t="shared" si="2"/>
        <v>0</v>
      </c>
      <c r="AH96" s="155">
        <f t="shared" si="2"/>
        <v>0</v>
      </c>
      <c r="AI96" s="120">
        <f t="shared" si="2"/>
        <v>0</v>
      </c>
      <c r="AJ96" s="155">
        <f t="shared" si="2"/>
        <v>0</v>
      </c>
    </row>
    <row r="97" spans="1:36">
      <c r="A97" s="1"/>
      <c r="B97" s="1"/>
      <c r="C97" s="1"/>
      <c r="D97" s="76"/>
      <c r="E97" s="197"/>
      <c r="F97" s="146" t="str">
        <f>F26</f>
        <v>N2</v>
      </c>
      <c r="G97" s="146" t="str">
        <f t="shared" ref="G97:H97" si="3">G26</f>
        <v>Mianserin</v>
      </c>
      <c r="H97" s="146">
        <f t="shared" si="3"/>
        <v>50</v>
      </c>
      <c r="I97" s="181">
        <f>DATA!I119</f>
        <v>158</v>
      </c>
      <c r="J97" s="140" t="s">
        <v>155</v>
      </c>
      <c r="K97" s="161" t="s">
        <v>151</v>
      </c>
      <c r="L97" s="120">
        <f t="shared" ref="L97:X97" si="4">AVERAGE(L26:L46)</f>
        <v>0.89636190476190492</v>
      </c>
      <c r="M97" s="120">
        <f t="shared" si="4"/>
        <v>0.80569523809523802</v>
      </c>
      <c r="N97" s="155">
        <f t="shared" si="4"/>
        <v>7.2662231903898519E-3</v>
      </c>
      <c r="O97" s="120">
        <f t="shared" si="4"/>
        <v>0</v>
      </c>
      <c r="P97" s="155">
        <f t="shared" si="4"/>
        <v>-1.3322973054282558E-2</v>
      </c>
      <c r="Q97" s="120">
        <f t="shared" si="4"/>
        <v>0</v>
      </c>
      <c r="R97" s="155">
        <f t="shared" si="4"/>
        <v>0</v>
      </c>
      <c r="S97" s="120">
        <f t="shared" si="4"/>
        <v>0</v>
      </c>
      <c r="T97" s="155">
        <f t="shared" si="4"/>
        <v>0</v>
      </c>
      <c r="U97" s="120">
        <f t="shared" si="4"/>
        <v>0</v>
      </c>
      <c r="V97" s="155">
        <f t="shared" si="4"/>
        <v>0</v>
      </c>
      <c r="W97" s="120">
        <f t="shared" si="4"/>
        <v>0</v>
      </c>
      <c r="X97" s="155">
        <f t="shared" si="4"/>
        <v>0</v>
      </c>
      <c r="Y97" s="120">
        <f t="shared" ref="Y97:AJ97" si="5">AVERAGE(Y26:Y46)</f>
        <v>0</v>
      </c>
      <c r="Z97" s="155">
        <f t="shared" si="5"/>
        <v>0</v>
      </c>
      <c r="AA97" s="120">
        <f t="shared" si="5"/>
        <v>0</v>
      </c>
      <c r="AB97" s="155">
        <f t="shared" si="5"/>
        <v>0</v>
      </c>
      <c r="AC97" s="120">
        <f t="shared" si="5"/>
        <v>0</v>
      </c>
      <c r="AD97" s="155">
        <f t="shared" si="5"/>
        <v>0</v>
      </c>
      <c r="AE97" s="120">
        <f t="shared" si="5"/>
        <v>0</v>
      </c>
      <c r="AF97" s="155">
        <f t="shared" si="5"/>
        <v>0</v>
      </c>
      <c r="AG97" s="120">
        <f t="shared" si="5"/>
        <v>0</v>
      </c>
      <c r="AH97" s="155">
        <f t="shared" si="5"/>
        <v>0</v>
      </c>
      <c r="AI97" s="120">
        <f t="shared" si="5"/>
        <v>0</v>
      </c>
      <c r="AJ97" s="155">
        <f t="shared" si="5"/>
        <v>0</v>
      </c>
    </row>
    <row r="98" spans="1:36">
      <c r="A98" s="1"/>
      <c r="B98" s="1"/>
      <c r="C98" s="1"/>
      <c r="D98" s="76"/>
      <c r="E98" s="197"/>
      <c r="F98" s="147" t="str">
        <f>F47</f>
        <v>RB660</v>
      </c>
      <c r="G98" s="147" t="str">
        <f t="shared" ref="G98:H98" si="6">G47</f>
        <v>water</v>
      </c>
      <c r="H98" s="147">
        <f t="shared" si="6"/>
        <v>0</v>
      </c>
      <c r="I98" s="182">
        <f>DATA!I120</f>
        <v>87</v>
      </c>
      <c r="J98" s="141" t="s">
        <v>156</v>
      </c>
      <c r="K98" s="162" t="s">
        <v>151</v>
      </c>
      <c r="L98" s="120">
        <f>AVERAGE(L47:L70)</f>
        <v>0.92065416666666688</v>
      </c>
      <c r="M98" s="120">
        <f>AVERAGE(M47:M70)</f>
        <v>0.88025833333333336</v>
      </c>
      <c r="N98" s="155">
        <f>AVERAGE(N47:N70)</f>
        <v>2.8275088183421569E-3</v>
      </c>
      <c r="O98" s="120">
        <f t="shared" ref="O98:X98" si="7">AVERAGE(O47:O69)</f>
        <v>0</v>
      </c>
      <c r="P98" s="155">
        <f t="shared" si="7"/>
        <v>0.12930389694041866</v>
      </c>
      <c r="Q98" s="120">
        <f t="shared" si="7"/>
        <v>0</v>
      </c>
      <c r="R98" s="155">
        <f t="shared" si="7"/>
        <v>0</v>
      </c>
      <c r="S98" s="120">
        <f t="shared" si="7"/>
        <v>0</v>
      </c>
      <c r="T98" s="155">
        <f t="shared" si="7"/>
        <v>0</v>
      </c>
      <c r="U98" s="120">
        <f t="shared" si="7"/>
        <v>0</v>
      </c>
      <c r="V98" s="155">
        <f t="shared" si="7"/>
        <v>0</v>
      </c>
      <c r="W98" s="120">
        <f t="shared" si="7"/>
        <v>0</v>
      </c>
      <c r="X98" s="155">
        <f t="shared" si="7"/>
        <v>0</v>
      </c>
      <c r="Y98" s="120">
        <f t="shared" ref="Y98:AJ98" si="8">AVERAGE(Y47:Y69)</f>
        <v>0</v>
      </c>
      <c r="Z98" s="155">
        <f t="shared" si="8"/>
        <v>0</v>
      </c>
      <c r="AA98" s="120">
        <f t="shared" si="8"/>
        <v>0</v>
      </c>
      <c r="AB98" s="155">
        <f t="shared" si="8"/>
        <v>0</v>
      </c>
      <c r="AC98" s="120">
        <f t="shared" si="8"/>
        <v>0</v>
      </c>
      <c r="AD98" s="155">
        <f t="shared" si="8"/>
        <v>0</v>
      </c>
      <c r="AE98" s="120">
        <f t="shared" si="8"/>
        <v>0</v>
      </c>
      <c r="AF98" s="155">
        <f t="shared" si="8"/>
        <v>0</v>
      </c>
      <c r="AG98" s="120">
        <f t="shared" si="8"/>
        <v>0</v>
      </c>
      <c r="AH98" s="155">
        <f t="shared" si="8"/>
        <v>0</v>
      </c>
      <c r="AI98" s="120">
        <f t="shared" si="8"/>
        <v>0</v>
      </c>
      <c r="AJ98" s="155">
        <f t="shared" si="8"/>
        <v>0</v>
      </c>
    </row>
    <row r="99" spans="1:36" ht="13" thickBot="1">
      <c r="A99" s="1"/>
      <c r="B99" s="1"/>
      <c r="C99" s="1"/>
      <c r="D99" s="76"/>
      <c r="E99" s="197"/>
      <c r="F99" s="149" t="str">
        <f>F71</f>
        <v>RB660</v>
      </c>
      <c r="G99" s="150" t="str">
        <f t="shared" ref="G99:H99" si="9">G71</f>
        <v>Mianserin</v>
      </c>
      <c r="H99" s="150">
        <f t="shared" si="9"/>
        <v>50</v>
      </c>
      <c r="I99" s="183">
        <f>DATA!I121</f>
        <v>61</v>
      </c>
      <c r="J99" s="142" t="s">
        <v>157</v>
      </c>
      <c r="K99" s="163" t="s">
        <v>151</v>
      </c>
      <c r="L99" s="120">
        <f>AVERAGE(L71:L94)</f>
        <v>0.90322500000000006</v>
      </c>
      <c r="M99" s="120">
        <f>AVERAGE(M71:M94)</f>
        <v>0.85744583333333335</v>
      </c>
      <c r="N99" s="155" t="e">
        <f>AVERAGE(N71:N94)</f>
        <v>#DIV/0!</v>
      </c>
      <c r="O99" s="120">
        <f t="shared" ref="O99:X99" si="10">AVERAGE(O71:O93)</f>
        <v>0</v>
      </c>
      <c r="P99" s="155">
        <f t="shared" si="10"/>
        <v>6.7133840579710127E-2</v>
      </c>
      <c r="Q99" s="120">
        <f t="shared" si="10"/>
        <v>0</v>
      </c>
      <c r="R99" s="155">
        <f t="shared" si="10"/>
        <v>0</v>
      </c>
      <c r="S99" s="120">
        <f t="shared" si="10"/>
        <v>0</v>
      </c>
      <c r="T99" s="155">
        <f t="shared" si="10"/>
        <v>0</v>
      </c>
      <c r="U99" s="120">
        <f t="shared" si="10"/>
        <v>0</v>
      </c>
      <c r="V99" s="155">
        <f t="shared" si="10"/>
        <v>0</v>
      </c>
      <c r="W99" s="120">
        <f t="shared" si="10"/>
        <v>0</v>
      </c>
      <c r="X99" s="155">
        <f t="shared" si="10"/>
        <v>0</v>
      </c>
      <c r="Y99" s="120">
        <f t="shared" ref="Y99:AJ99" si="11">AVERAGE(Y71:Y93)</f>
        <v>0</v>
      </c>
      <c r="Z99" s="155">
        <f t="shared" si="11"/>
        <v>0</v>
      </c>
      <c r="AA99" s="120">
        <f t="shared" si="11"/>
        <v>0</v>
      </c>
      <c r="AB99" s="155">
        <f t="shared" si="11"/>
        <v>0</v>
      </c>
      <c r="AC99" s="120">
        <f t="shared" si="11"/>
        <v>0</v>
      </c>
      <c r="AD99" s="155">
        <f t="shared" si="11"/>
        <v>0</v>
      </c>
      <c r="AE99" s="120">
        <f t="shared" si="11"/>
        <v>0</v>
      </c>
      <c r="AF99" s="155">
        <f t="shared" si="11"/>
        <v>0</v>
      </c>
      <c r="AG99" s="120">
        <f t="shared" si="11"/>
        <v>0</v>
      </c>
      <c r="AH99" s="155">
        <f t="shared" si="11"/>
        <v>0</v>
      </c>
      <c r="AI99" s="120">
        <f t="shared" si="11"/>
        <v>0</v>
      </c>
      <c r="AJ99" s="155">
        <f t="shared" si="11"/>
        <v>0</v>
      </c>
    </row>
    <row r="100" spans="1:36">
      <c r="A100" s="1"/>
      <c r="B100" s="1"/>
      <c r="C100" s="1"/>
      <c r="D100" s="76"/>
      <c r="E100" s="197"/>
      <c r="F100" s="148" t="str">
        <f>F96</f>
        <v>N2</v>
      </c>
      <c r="G100" s="148" t="str">
        <f t="shared" ref="G100:I100" si="12">G96</f>
        <v>water</v>
      </c>
      <c r="H100" s="148">
        <f t="shared" si="12"/>
        <v>0</v>
      </c>
      <c r="I100" s="148">
        <f t="shared" si="12"/>
        <v>147</v>
      </c>
      <c r="J100" s="139" t="s">
        <v>154</v>
      </c>
      <c r="K100" s="162" t="s">
        <v>133</v>
      </c>
      <c r="L100" s="120">
        <f t="shared" ref="L100:X100" si="13">STDEV(L5:L25)</f>
        <v>2.1582206074617888E-2</v>
      </c>
      <c r="M100" s="120">
        <f t="shared" si="13"/>
        <v>2.6890734817926296E-2</v>
      </c>
      <c r="N100" s="155">
        <f t="shared" si="13"/>
        <v>5.3518351074008852E-4</v>
      </c>
      <c r="O100" s="120">
        <f t="shared" si="13"/>
        <v>0</v>
      </c>
      <c r="P100" s="155">
        <f t="shared" si="13"/>
        <v>5.1734078572556177E-3</v>
      </c>
      <c r="Q100" s="120">
        <f t="shared" si="13"/>
        <v>0</v>
      </c>
      <c r="R100" s="155">
        <f t="shared" si="13"/>
        <v>0</v>
      </c>
      <c r="S100" s="120">
        <f t="shared" si="13"/>
        <v>0</v>
      </c>
      <c r="T100" s="155">
        <f t="shared" si="13"/>
        <v>0</v>
      </c>
      <c r="U100" s="120">
        <f t="shared" si="13"/>
        <v>0</v>
      </c>
      <c r="V100" s="155">
        <f t="shared" si="13"/>
        <v>0</v>
      </c>
      <c r="W100" s="120">
        <f t="shared" si="13"/>
        <v>0</v>
      </c>
      <c r="X100" s="155">
        <f t="shared" si="13"/>
        <v>0</v>
      </c>
      <c r="Y100" s="120">
        <f t="shared" ref="Y100:AJ100" si="14">STDEV(Y5:Y25)</f>
        <v>0</v>
      </c>
      <c r="Z100" s="155">
        <f t="shared" si="14"/>
        <v>0</v>
      </c>
      <c r="AA100" s="120">
        <f t="shared" si="14"/>
        <v>0</v>
      </c>
      <c r="AB100" s="155">
        <f t="shared" si="14"/>
        <v>0</v>
      </c>
      <c r="AC100" s="120">
        <f t="shared" si="14"/>
        <v>0</v>
      </c>
      <c r="AD100" s="155">
        <f t="shared" si="14"/>
        <v>0</v>
      </c>
      <c r="AE100" s="120">
        <f t="shared" si="14"/>
        <v>0</v>
      </c>
      <c r="AF100" s="155">
        <f t="shared" si="14"/>
        <v>0</v>
      </c>
      <c r="AG100" s="120">
        <f t="shared" si="14"/>
        <v>0</v>
      </c>
      <c r="AH100" s="155">
        <f t="shared" si="14"/>
        <v>0</v>
      </c>
      <c r="AI100" s="120">
        <f t="shared" si="14"/>
        <v>0</v>
      </c>
      <c r="AJ100" s="155">
        <f t="shared" si="14"/>
        <v>0</v>
      </c>
    </row>
    <row r="101" spans="1:36">
      <c r="A101" s="1"/>
      <c r="B101" s="1"/>
      <c r="C101" s="1"/>
      <c r="D101" s="76"/>
      <c r="E101" s="197"/>
      <c r="F101" s="146" t="str">
        <f>F97</f>
        <v>N2</v>
      </c>
      <c r="G101" s="146" t="str">
        <f t="shared" ref="G101:I101" si="15">G97</f>
        <v>Mianserin</v>
      </c>
      <c r="H101" s="146">
        <f t="shared" si="15"/>
        <v>50</v>
      </c>
      <c r="I101" s="146">
        <f t="shared" si="15"/>
        <v>158</v>
      </c>
      <c r="J101" s="140" t="s">
        <v>155</v>
      </c>
      <c r="K101" s="162" t="s">
        <v>133</v>
      </c>
      <c r="L101" s="120">
        <f t="shared" ref="L101:X101" si="16">STDEV(L26:L46)</f>
        <v>1.551529813410377E-2</v>
      </c>
      <c r="M101" s="120">
        <f t="shared" si="16"/>
        <v>2.7972780987787771E-2</v>
      </c>
      <c r="N101" s="155">
        <f t="shared" si="16"/>
        <v>6.0730537803814586E-4</v>
      </c>
      <c r="O101" s="120">
        <f t="shared" si="16"/>
        <v>0</v>
      </c>
      <c r="P101" s="155">
        <f t="shared" si="16"/>
        <v>2.5388929663152215E-3</v>
      </c>
      <c r="Q101" s="120">
        <f t="shared" si="16"/>
        <v>0</v>
      </c>
      <c r="R101" s="155">
        <f t="shared" si="16"/>
        <v>0</v>
      </c>
      <c r="S101" s="120">
        <f t="shared" si="16"/>
        <v>0</v>
      </c>
      <c r="T101" s="155">
        <f t="shared" si="16"/>
        <v>0</v>
      </c>
      <c r="U101" s="120">
        <f t="shared" si="16"/>
        <v>0</v>
      </c>
      <c r="V101" s="155">
        <f t="shared" si="16"/>
        <v>0</v>
      </c>
      <c r="W101" s="120">
        <f t="shared" si="16"/>
        <v>0</v>
      </c>
      <c r="X101" s="155">
        <f t="shared" si="16"/>
        <v>0</v>
      </c>
      <c r="Y101" s="120">
        <f t="shared" ref="Y101:AJ101" si="17">STDEV(Y26:Y46)</f>
        <v>0</v>
      </c>
      <c r="Z101" s="155">
        <f t="shared" si="17"/>
        <v>0</v>
      </c>
      <c r="AA101" s="120">
        <f t="shared" si="17"/>
        <v>0</v>
      </c>
      <c r="AB101" s="155">
        <f t="shared" si="17"/>
        <v>0</v>
      </c>
      <c r="AC101" s="120">
        <f t="shared" si="17"/>
        <v>0</v>
      </c>
      <c r="AD101" s="155">
        <f t="shared" si="17"/>
        <v>0</v>
      </c>
      <c r="AE101" s="120">
        <f t="shared" si="17"/>
        <v>0</v>
      </c>
      <c r="AF101" s="155">
        <f t="shared" si="17"/>
        <v>0</v>
      </c>
      <c r="AG101" s="120">
        <f t="shared" si="17"/>
        <v>0</v>
      </c>
      <c r="AH101" s="155">
        <f t="shared" si="17"/>
        <v>0</v>
      </c>
      <c r="AI101" s="120">
        <f t="shared" si="17"/>
        <v>0</v>
      </c>
      <c r="AJ101" s="155">
        <f t="shared" si="17"/>
        <v>0</v>
      </c>
    </row>
    <row r="102" spans="1:36">
      <c r="A102" s="1"/>
      <c r="B102" s="1"/>
      <c r="C102" s="1"/>
      <c r="D102" s="76"/>
      <c r="E102" s="197"/>
      <c r="F102" s="147" t="str">
        <f t="shared" ref="F102:I102" si="18">F98</f>
        <v>RB660</v>
      </c>
      <c r="G102" s="147" t="str">
        <f t="shared" si="18"/>
        <v>water</v>
      </c>
      <c r="H102" s="147">
        <f t="shared" si="18"/>
        <v>0</v>
      </c>
      <c r="I102" s="147">
        <f t="shared" si="18"/>
        <v>87</v>
      </c>
      <c r="J102" s="141" t="s">
        <v>156</v>
      </c>
      <c r="K102" s="163" t="s">
        <v>133</v>
      </c>
      <c r="L102" s="120">
        <f>STDEV(L47:L70)</f>
        <v>1.5467215796408884E-2</v>
      </c>
      <c r="M102" s="120">
        <f>STDEV(M47:M70)</f>
        <v>1.7345163883485632E-2</v>
      </c>
      <c r="N102" s="155">
        <f>STDEV(N47:N70)</f>
        <v>9.4834610556531124E-4</v>
      </c>
      <c r="O102" s="120">
        <f t="shared" ref="O102:X102" si="19">STDEV(O47:O69)</f>
        <v>0</v>
      </c>
      <c r="P102" s="155">
        <f t="shared" si="19"/>
        <v>0.26381737086306484</v>
      </c>
      <c r="Q102" s="120">
        <f t="shared" si="19"/>
        <v>0</v>
      </c>
      <c r="R102" s="155">
        <f t="shared" si="19"/>
        <v>0</v>
      </c>
      <c r="S102" s="120">
        <f t="shared" si="19"/>
        <v>0</v>
      </c>
      <c r="T102" s="155">
        <f t="shared" si="19"/>
        <v>0</v>
      </c>
      <c r="U102" s="120">
        <f t="shared" si="19"/>
        <v>0</v>
      </c>
      <c r="V102" s="155">
        <f t="shared" si="19"/>
        <v>0</v>
      </c>
      <c r="W102" s="120">
        <f t="shared" si="19"/>
        <v>0</v>
      </c>
      <c r="X102" s="155">
        <f t="shared" si="19"/>
        <v>0</v>
      </c>
      <c r="Y102" s="120">
        <f t="shared" ref="Y102:AJ102" si="20">STDEV(Y47:Y69)</f>
        <v>0</v>
      </c>
      <c r="Z102" s="155">
        <f t="shared" si="20"/>
        <v>0</v>
      </c>
      <c r="AA102" s="120">
        <f t="shared" si="20"/>
        <v>0</v>
      </c>
      <c r="AB102" s="155">
        <f t="shared" si="20"/>
        <v>0</v>
      </c>
      <c r="AC102" s="120">
        <f t="shared" si="20"/>
        <v>0</v>
      </c>
      <c r="AD102" s="155">
        <f t="shared" si="20"/>
        <v>0</v>
      </c>
      <c r="AE102" s="120">
        <f t="shared" si="20"/>
        <v>0</v>
      </c>
      <c r="AF102" s="155">
        <f t="shared" si="20"/>
        <v>0</v>
      </c>
      <c r="AG102" s="120">
        <f t="shared" si="20"/>
        <v>0</v>
      </c>
      <c r="AH102" s="155">
        <f t="shared" si="20"/>
        <v>0</v>
      </c>
      <c r="AI102" s="120">
        <f t="shared" si="20"/>
        <v>0</v>
      </c>
      <c r="AJ102" s="155">
        <f t="shared" si="20"/>
        <v>0</v>
      </c>
    </row>
    <row r="103" spans="1:36" ht="13" thickBot="1">
      <c r="A103" s="1"/>
      <c r="B103" s="1"/>
      <c r="C103" s="1"/>
      <c r="D103" s="76"/>
      <c r="E103" s="197"/>
      <c r="F103" s="149" t="str">
        <f t="shared" ref="F103:I103" si="21">F99</f>
        <v>RB660</v>
      </c>
      <c r="G103" s="150" t="str">
        <f t="shared" si="21"/>
        <v>Mianserin</v>
      </c>
      <c r="H103" s="150">
        <f t="shared" si="21"/>
        <v>50</v>
      </c>
      <c r="I103" s="151">
        <f t="shared" si="21"/>
        <v>61</v>
      </c>
      <c r="J103" s="154" t="s">
        <v>157</v>
      </c>
      <c r="K103" s="164" t="s">
        <v>133</v>
      </c>
      <c r="L103" s="156">
        <f>STDEV(L71:L94)</f>
        <v>1.5105923111258327E-2</v>
      </c>
      <c r="M103" s="156">
        <f>STDEV(M71:M94)</f>
        <v>1.5860642543226128E-2</v>
      </c>
      <c r="N103" s="157" t="e">
        <f>STDEV(N71:N94)</f>
        <v>#DIV/0!</v>
      </c>
      <c r="O103" s="156">
        <f t="shared" ref="O103:X103" si="22">STDEV(O71:O93)</f>
        <v>0</v>
      </c>
      <c r="P103" s="157">
        <f t="shared" si="22"/>
        <v>0.25922142463832715</v>
      </c>
      <c r="Q103" s="156">
        <f t="shared" si="22"/>
        <v>0</v>
      </c>
      <c r="R103" s="157">
        <f t="shared" si="22"/>
        <v>0</v>
      </c>
      <c r="S103" s="156">
        <f t="shared" si="22"/>
        <v>0</v>
      </c>
      <c r="T103" s="157">
        <f t="shared" si="22"/>
        <v>0</v>
      </c>
      <c r="U103" s="156">
        <f t="shared" si="22"/>
        <v>0</v>
      </c>
      <c r="V103" s="157">
        <f t="shared" si="22"/>
        <v>0</v>
      </c>
      <c r="W103" s="156">
        <f t="shared" si="22"/>
        <v>0</v>
      </c>
      <c r="X103" s="157">
        <f t="shared" si="22"/>
        <v>0</v>
      </c>
      <c r="Y103" s="156">
        <f t="shared" ref="Y103:AJ103" si="23">AVERAGE(Y71:Y93)</f>
        <v>0</v>
      </c>
      <c r="Z103" s="157">
        <f t="shared" si="23"/>
        <v>0</v>
      </c>
      <c r="AA103" s="156">
        <f t="shared" si="23"/>
        <v>0</v>
      </c>
      <c r="AB103" s="157">
        <f t="shared" si="23"/>
        <v>0</v>
      </c>
      <c r="AC103" s="156">
        <f t="shared" si="23"/>
        <v>0</v>
      </c>
      <c r="AD103" s="157">
        <f t="shared" si="23"/>
        <v>0</v>
      </c>
      <c r="AE103" s="156">
        <f t="shared" si="23"/>
        <v>0</v>
      </c>
      <c r="AF103" s="157">
        <f t="shared" si="23"/>
        <v>0</v>
      </c>
      <c r="AG103" s="156">
        <f t="shared" si="23"/>
        <v>0</v>
      </c>
      <c r="AH103" s="157">
        <f t="shared" si="23"/>
        <v>0</v>
      </c>
      <c r="AI103" s="156">
        <f t="shared" si="23"/>
        <v>0</v>
      </c>
      <c r="AJ103" s="157">
        <f t="shared" si="23"/>
        <v>0</v>
      </c>
    </row>
    <row r="104" spans="1:36">
      <c r="A104" s="82"/>
      <c r="B104" s="82"/>
      <c r="C104" s="82"/>
      <c r="D104" s="83"/>
      <c r="E104" s="197"/>
      <c r="F104" s="2" t="s">
        <v>158</v>
      </c>
      <c r="G104" s="2"/>
      <c r="H104" s="2"/>
      <c r="I104" s="92"/>
      <c r="J104" s="143"/>
      <c r="K104" s="153" t="s">
        <v>162</v>
      </c>
      <c r="L104" s="2">
        <f>TTEST(L5:L25,L26:L46,2,3)</f>
        <v>2.6818235693119072E-2</v>
      </c>
      <c r="M104" s="2">
        <f t="shared" ref="M104:AJ104" si="24">TTEST(M5:M25,M26:M46,2,3)</f>
        <v>7.3766447237510059E-5</v>
      </c>
      <c r="N104" s="81">
        <f>TTEST(N5:N25,N26:N46,2,3)</f>
        <v>6.5262309085498296E-12</v>
      </c>
      <c r="O104" s="2" t="e">
        <f t="shared" si="24"/>
        <v>#DIV/0!</v>
      </c>
      <c r="P104" s="81">
        <f t="shared" si="24"/>
        <v>0.57397645312159407</v>
      </c>
      <c r="Q104" s="2" t="e">
        <f t="shared" si="24"/>
        <v>#DIV/0!</v>
      </c>
      <c r="R104" s="81" t="e">
        <f>TTEST(R5:R25,R26:R46,2,3)</f>
        <v>#DIV/0!</v>
      </c>
      <c r="S104" s="2" t="e">
        <f t="shared" si="24"/>
        <v>#DIV/0!</v>
      </c>
      <c r="T104" s="81" t="e">
        <f>TTEST(T5:T25,T26:T46,2,3)</f>
        <v>#DIV/0!</v>
      </c>
      <c r="U104" s="2" t="e">
        <f t="shared" si="24"/>
        <v>#DIV/0!</v>
      </c>
      <c r="V104" s="81" t="e">
        <f t="shared" si="24"/>
        <v>#DIV/0!</v>
      </c>
      <c r="W104" s="2" t="e">
        <f t="shared" si="24"/>
        <v>#DIV/0!</v>
      </c>
      <c r="X104" s="81" t="e">
        <f t="shared" si="24"/>
        <v>#DIV/0!</v>
      </c>
      <c r="Y104" s="2" t="e">
        <f t="shared" si="24"/>
        <v>#DIV/0!</v>
      </c>
      <c r="Z104" s="81" t="e">
        <f t="shared" si="24"/>
        <v>#DIV/0!</v>
      </c>
      <c r="AA104" s="2" t="e">
        <f t="shared" si="24"/>
        <v>#DIV/0!</v>
      </c>
      <c r="AB104" s="81" t="e">
        <f t="shared" si="24"/>
        <v>#DIV/0!</v>
      </c>
      <c r="AC104" s="2" t="e">
        <f t="shared" si="24"/>
        <v>#DIV/0!</v>
      </c>
      <c r="AD104" s="81" t="e">
        <f t="shared" si="24"/>
        <v>#DIV/0!</v>
      </c>
      <c r="AE104" s="2" t="e">
        <f t="shared" si="24"/>
        <v>#DIV/0!</v>
      </c>
      <c r="AF104" s="81" t="e">
        <f t="shared" si="24"/>
        <v>#DIV/0!</v>
      </c>
      <c r="AG104" s="2" t="e">
        <f t="shared" si="24"/>
        <v>#DIV/0!</v>
      </c>
      <c r="AH104" s="81" t="e">
        <f t="shared" si="24"/>
        <v>#DIV/0!</v>
      </c>
      <c r="AI104" s="2" t="e">
        <f t="shared" si="24"/>
        <v>#DIV/0!</v>
      </c>
      <c r="AJ104" s="81" t="e">
        <f t="shared" si="24"/>
        <v>#DIV/0!</v>
      </c>
    </row>
    <row r="105" spans="1:36">
      <c r="A105" s="82"/>
      <c r="B105" s="82"/>
      <c r="C105" s="82"/>
      <c r="D105" s="83"/>
      <c r="E105" s="197"/>
      <c r="F105" s="2" t="s">
        <v>159</v>
      </c>
      <c r="G105" s="2"/>
      <c r="H105" s="2"/>
      <c r="I105" s="92"/>
      <c r="J105" s="144"/>
      <c r="K105" s="152" t="s">
        <v>162</v>
      </c>
      <c r="L105" s="2">
        <f>TTEST(L5:L25,L47:L70,2,3)</f>
        <v>6.2403876718301693E-2</v>
      </c>
      <c r="M105" s="2">
        <f>TTEST(M5:M25,M47:M70,2,3)</f>
        <v>5.1820715253864908E-6</v>
      </c>
      <c r="N105" s="81">
        <f>TTEST(N5:N25,N47:N70,2,3)</f>
        <v>1.8702138898788974E-14</v>
      </c>
      <c r="O105" s="2" t="e">
        <f t="shared" ref="O105:AJ105" si="25">TTEST(O5:O25,O47:O69,2,3)</f>
        <v>#DIV/0!</v>
      </c>
      <c r="P105" s="81">
        <f t="shared" si="25"/>
        <v>1.7107896704508463E-2</v>
      </c>
      <c r="Q105" s="2" t="e">
        <f t="shared" si="25"/>
        <v>#DIV/0!</v>
      </c>
      <c r="R105" s="81" t="e">
        <f t="shared" si="25"/>
        <v>#DIV/0!</v>
      </c>
      <c r="S105" s="2" t="e">
        <f t="shared" si="25"/>
        <v>#DIV/0!</v>
      </c>
      <c r="T105" s="81" t="e">
        <f t="shared" si="25"/>
        <v>#DIV/0!</v>
      </c>
      <c r="U105" s="2" t="e">
        <f t="shared" si="25"/>
        <v>#DIV/0!</v>
      </c>
      <c r="V105" s="81" t="e">
        <f t="shared" si="25"/>
        <v>#DIV/0!</v>
      </c>
      <c r="W105" s="2" t="e">
        <f t="shared" si="25"/>
        <v>#DIV/0!</v>
      </c>
      <c r="X105" s="81" t="e">
        <f t="shared" si="25"/>
        <v>#DIV/0!</v>
      </c>
      <c r="Y105" s="2" t="e">
        <f t="shared" si="25"/>
        <v>#DIV/0!</v>
      </c>
      <c r="Z105" s="81" t="e">
        <f t="shared" si="25"/>
        <v>#DIV/0!</v>
      </c>
      <c r="AA105" s="2" t="e">
        <f t="shared" si="25"/>
        <v>#DIV/0!</v>
      </c>
      <c r="AB105" s="81" t="e">
        <f t="shared" si="25"/>
        <v>#DIV/0!</v>
      </c>
      <c r="AC105" s="2" t="e">
        <f t="shared" si="25"/>
        <v>#DIV/0!</v>
      </c>
      <c r="AD105" s="81" t="e">
        <f t="shared" si="25"/>
        <v>#DIV/0!</v>
      </c>
      <c r="AE105" s="2" t="e">
        <f t="shared" si="25"/>
        <v>#DIV/0!</v>
      </c>
      <c r="AF105" s="81" t="e">
        <f t="shared" si="25"/>
        <v>#DIV/0!</v>
      </c>
      <c r="AG105" s="2" t="e">
        <f t="shared" si="25"/>
        <v>#DIV/0!</v>
      </c>
      <c r="AH105" s="81" t="e">
        <f t="shared" si="25"/>
        <v>#DIV/0!</v>
      </c>
      <c r="AI105" s="2" t="e">
        <f t="shared" si="25"/>
        <v>#DIV/0!</v>
      </c>
      <c r="AJ105" s="81" t="e">
        <f t="shared" si="25"/>
        <v>#DIV/0!</v>
      </c>
    </row>
    <row r="106" spans="1:36">
      <c r="A106" s="82"/>
      <c r="B106" s="82"/>
      <c r="C106" s="82"/>
      <c r="D106" s="83"/>
      <c r="E106" s="197"/>
      <c r="F106" s="2" t="s">
        <v>160</v>
      </c>
      <c r="G106" s="2"/>
      <c r="H106" s="2"/>
      <c r="I106" s="92"/>
      <c r="J106" s="144"/>
      <c r="K106" s="152" t="s">
        <v>162</v>
      </c>
      <c r="L106" s="2">
        <f>TTEST(L5:L25,L71:L94,2,3)</f>
        <v>0.25437907752657862</v>
      </c>
      <c r="M106" s="2">
        <f>TTEST(M5:M25,M71:M94,2,3)</f>
        <v>4.0405510123537672E-2</v>
      </c>
      <c r="N106" s="81" t="e">
        <f>TTEST(N5:N25,N71:N94,2,3)</f>
        <v>#DIV/0!</v>
      </c>
      <c r="O106" s="2" t="e">
        <f t="shared" ref="O106:AJ106" si="26">TTEST(O5:O25,O71:O93,2,3)</f>
        <v>#DIV/0!</v>
      </c>
      <c r="P106" s="81">
        <f t="shared" si="26"/>
        <v>0.15437600049816536</v>
      </c>
      <c r="Q106" s="2" t="e">
        <f t="shared" si="26"/>
        <v>#DIV/0!</v>
      </c>
      <c r="R106" s="81" t="e">
        <f t="shared" si="26"/>
        <v>#DIV/0!</v>
      </c>
      <c r="S106" s="2" t="e">
        <f t="shared" si="26"/>
        <v>#DIV/0!</v>
      </c>
      <c r="T106" s="81" t="e">
        <f t="shared" si="26"/>
        <v>#DIV/0!</v>
      </c>
      <c r="U106" s="2" t="e">
        <f t="shared" si="26"/>
        <v>#DIV/0!</v>
      </c>
      <c r="V106" s="81" t="e">
        <f t="shared" si="26"/>
        <v>#DIV/0!</v>
      </c>
      <c r="W106" s="2" t="e">
        <f t="shared" si="26"/>
        <v>#DIV/0!</v>
      </c>
      <c r="X106" s="81" t="e">
        <f t="shared" si="26"/>
        <v>#DIV/0!</v>
      </c>
      <c r="Y106" s="2" t="e">
        <f t="shared" si="26"/>
        <v>#DIV/0!</v>
      </c>
      <c r="Z106" s="81" t="e">
        <f t="shared" si="26"/>
        <v>#DIV/0!</v>
      </c>
      <c r="AA106" s="2" t="e">
        <f t="shared" si="26"/>
        <v>#DIV/0!</v>
      </c>
      <c r="AB106" s="81" t="e">
        <f t="shared" si="26"/>
        <v>#DIV/0!</v>
      </c>
      <c r="AC106" s="2" t="e">
        <f t="shared" si="26"/>
        <v>#DIV/0!</v>
      </c>
      <c r="AD106" s="81" t="e">
        <f t="shared" si="26"/>
        <v>#DIV/0!</v>
      </c>
      <c r="AE106" s="2" t="e">
        <f t="shared" si="26"/>
        <v>#DIV/0!</v>
      </c>
      <c r="AF106" s="81" t="e">
        <f t="shared" si="26"/>
        <v>#DIV/0!</v>
      </c>
      <c r="AG106" s="2" t="e">
        <f t="shared" si="26"/>
        <v>#DIV/0!</v>
      </c>
      <c r="AH106" s="81" t="e">
        <f t="shared" si="26"/>
        <v>#DIV/0!</v>
      </c>
      <c r="AI106" s="2" t="e">
        <f t="shared" si="26"/>
        <v>#DIV/0!</v>
      </c>
      <c r="AJ106" s="81" t="e">
        <f t="shared" si="26"/>
        <v>#DIV/0!</v>
      </c>
    </row>
    <row r="107" spans="1:36">
      <c r="A107" s="82"/>
      <c r="B107" s="82"/>
      <c r="C107" s="82"/>
      <c r="D107" s="83"/>
      <c r="E107" s="197"/>
      <c r="F107" s="2" t="s">
        <v>161</v>
      </c>
      <c r="G107" s="2"/>
      <c r="H107" s="2"/>
      <c r="I107" s="92"/>
      <c r="J107" s="144"/>
      <c r="K107" s="152" t="s">
        <v>162</v>
      </c>
      <c r="L107" s="2">
        <f>TTEST(L47:L70,L71:L94,2,3)</f>
        <v>2.6706181730681161E-4</v>
      </c>
      <c r="M107" s="2">
        <f>TTEST(M47:M70,M71:M94,2,3)</f>
        <v>2.0189782109949371E-5</v>
      </c>
      <c r="N107" s="81" t="e">
        <f>TTEST(N47:N70,N71:N94,2,3)</f>
        <v>#DIV/0!</v>
      </c>
      <c r="O107" s="2" t="e">
        <f t="shared" ref="O107:AJ107" si="27">TTEST(O47:O69,O71:O93,2,3)</f>
        <v>#DIV/0!</v>
      </c>
      <c r="P107" s="81">
        <f t="shared" si="27"/>
        <v>0.42450016671214708</v>
      </c>
      <c r="Q107" s="2" t="e">
        <f t="shared" si="27"/>
        <v>#DIV/0!</v>
      </c>
      <c r="R107" s="81" t="e">
        <f t="shared" si="27"/>
        <v>#DIV/0!</v>
      </c>
      <c r="S107" s="2" t="e">
        <f t="shared" si="27"/>
        <v>#DIV/0!</v>
      </c>
      <c r="T107" s="81" t="e">
        <f t="shared" si="27"/>
        <v>#DIV/0!</v>
      </c>
      <c r="U107" s="2" t="e">
        <f t="shared" si="27"/>
        <v>#DIV/0!</v>
      </c>
      <c r="V107" s="81" t="e">
        <f t="shared" si="27"/>
        <v>#DIV/0!</v>
      </c>
      <c r="W107" s="2" t="e">
        <f t="shared" si="27"/>
        <v>#DIV/0!</v>
      </c>
      <c r="X107" s="81" t="e">
        <f t="shared" si="27"/>
        <v>#DIV/0!</v>
      </c>
      <c r="Y107" s="2" t="e">
        <f t="shared" si="27"/>
        <v>#DIV/0!</v>
      </c>
      <c r="Z107" s="81" t="e">
        <f t="shared" si="27"/>
        <v>#DIV/0!</v>
      </c>
      <c r="AA107" s="2" t="e">
        <f t="shared" si="27"/>
        <v>#DIV/0!</v>
      </c>
      <c r="AB107" s="81" t="e">
        <f t="shared" si="27"/>
        <v>#DIV/0!</v>
      </c>
      <c r="AC107" s="2" t="e">
        <f t="shared" si="27"/>
        <v>#DIV/0!</v>
      </c>
      <c r="AD107" s="81" t="e">
        <f t="shared" si="27"/>
        <v>#DIV/0!</v>
      </c>
      <c r="AE107" s="2" t="e">
        <f t="shared" si="27"/>
        <v>#DIV/0!</v>
      </c>
      <c r="AF107" s="81" t="e">
        <f t="shared" si="27"/>
        <v>#DIV/0!</v>
      </c>
      <c r="AG107" s="2" t="e">
        <f t="shared" si="27"/>
        <v>#DIV/0!</v>
      </c>
      <c r="AH107" s="81" t="e">
        <f t="shared" si="27"/>
        <v>#DIV/0!</v>
      </c>
      <c r="AI107" s="2" t="e">
        <f t="shared" si="27"/>
        <v>#DIV/0!</v>
      </c>
      <c r="AJ107" s="81" t="e">
        <f t="shared" si="27"/>
        <v>#DIV/0!</v>
      </c>
    </row>
    <row r="137" spans="9:9">
      <c r="I137" t="s">
        <v>174</v>
      </c>
    </row>
  </sheetData>
  <mergeCells count="1">
    <mergeCell ref="E96:E107"/>
  </mergeCells>
  <phoneticPr fontId="34"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137"/>
  <sheetViews>
    <sheetView tabSelected="1" topLeftCell="F95" zoomScale="125" workbookViewId="0">
      <selection activeCell="AG119" sqref="AG119"/>
    </sheetView>
  </sheetViews>
  <sheetFormatPr baseColWidth="10" defaultColWidth="8.83203125" defaultRowHeight="12"/>
  <cols>
    <col min="11" max="37" width="4.6640625" customWidth="1"/>
  </cols>
  <sheetData>
    <row r="1" spans="1:36" s="138" customFormat="1" ht="56.25" customHeight="1"/>
    <row r="2" spans="1:36" ht="55.5" customHeight="1" thickBot="1">
      <c r="A2" s="19" t="str">
        <f>DATA!A1</f>
        <v>day 0</v>
      </c>
      <c r="B2" s="33">
        <f>DATA!B1</f>
        <v>41536</v>
      </c>
      <c r="C2">
        <f>DATA!C1</f>
        <v>0</v>
      </c>
      <c r="D2" t="str">
        <f>DATA!D1</f>
        <v>This sheet takes compound specific OP50 lysis into account</v>
      </c>
      <c r="E2">
        <f>DATA!E1</f>
        <v>0</v>
      </c>
      <c r="F2" s="14">
        <f>DATA!F1</f>
        <v>0</v>
      </c>
      <c r="G2">
        <f>DATA!G1</f>
        <v>0</v>
      </c>
      <c r="H2" s="15">
        <f>DATA!H1</f>
        <v>0</v>
      </c>
      <c r="I2">
        <f>DATA!I1</f>
        <v>0</v>
      </c>
      <c r="J2">
        <f>DATA!J1</f>
        <v>0</v>
      </c>
      <c r="K2">
        <f>DATA!K1</f>
        <v>0</v>
      </c>
      <c r="L2" s="84" t="str">
        <f>DATA!L1</f>
        <v>OD600 measured</v>
      </c>
      <c r="M2" s="84" t="str">
        <f>DATA!M1</f>
        <v>OD600 measured</v>
      </c>
      <c r="N2" s="73" t="str">
        <f>DATA!N1</f>
        <v>dOD600/X0</v>
      </c>
      <c r="O2" s="84" t="str">
        <f>DATA!O1</f>
        <v>OD600 measured</v>
      </c>
      <c r="P2" s="73" t="str">
        <f>DATA!P1</f>
        <v>dOD600/X0</v>
      </c>
      <c r="Q2" s="84" t="str">
        <f>DATA!Q1</f>
        <v>OD600 measured</v>
      </c>
      <c r="R2" s="73" t="str">
        <f>DATA!R1</f>
        <v>dOD600/X0</v>
      </c>
      <c r="S2" s="84" t="str">
        <f>DATA!S1</f>
        <v>OD600 measured</v>
      </c>
      <c r="T2" s="73" t="str">
        <f>DATA!T1</f>
        <v>dOD600/X0</v>
      </c>
      <c r="U2" s="84" t="str">
        <f>DATA!U1</f>
        <v>OD600 measured</v>
      </c>
      <c r="V2" s="73" t="str">
        <f>DATA!V1</f>
        <v>dOD600/X0</v>
      </c>
      <c r="W2" s="84" t="str">
        <f>DATA!W1</f>
        <v>OD600 measured</v>
      </c>
      <c r="X2" s="73" t="str">
        <f>DATA!X1</f>
        <v>dOD600/X0</v>
      </c>
      <c r="Y2" s="84" t="str">
        <f>DATA!Y1</f>
        <v>OD600 measured</v>
      </c>
      <c r="Z2" s="73" t="str">
        <f>DATA!Z1</f>
        <v>dOD600/X0</v>
      </c>
      <c r="AA2" s="84" t="str">
        <f>DATA!AA1</f>
        <v>OD600 measured</v>
      </c>
      <c r="AB2" s="73" t="str">
        <f>DATA!AB1</f>
        <v>dOD600/X0</v>
      </c>
      <c r="AC2" s="84" t="str">
        <f>DATA!AC1</f>
        <v>OD600 measured</v>
      </c>
      <c r="AD2" s="73" t="str">
        <f>DATA!AD1</f>
        <v>dOD600/X0</v>
      </c>
      <c r="AE2" s="84" t="str">
        <f>DATA!AE1</f>
        <v>OD600 measured</v>
      </c>
      <c r="AF2" s="73" t="str">
        <f>DATA!AF1</f>
        <v>dOD600/X0</v>
      </c>
      <c r="AG2" s="84" t="str">
        <f>DATA!AG1</f>
        <v>OD600 measured</v>
      </c>
      <c r="AH2" s="73" t="str">
        <f>DATA!AH1</f>
        <v>dOD600/X0</v>
      </c>
      <c r="AI2" s="84" t="str">
        <f>DATA!AI1</f>
        <v>OD600 measured</v>
      </c>
      <c r="AJ2" s="73" t="str">
        <f>DATA!AJ1</f>
        <v>dOD600/X0</v>
      </c>
    </row>
    <row r="3" spans="1:36" ht="21" thickBot="1">
      <c r="A3" s="20">
        <f>DATA!A2</f>
        <v>0</v>
      </c>
      <c r="B3" s="21">
        <f>DATA!B2</f>
        <v>0</v>
      </c>
      <c r="C3" s="9">
        <f>DATA!C2</f>
        <v>0</v>
      </c>
      <c r="D3" s="12">
        <f>DATA!D2</f>
        <v>0</v>
      </c>
      <c r="E3" s="22">
        <f>DATA!E2</f>
        <v>0</v>
      </c>
      <c r="F3" s="13">
        <f>DATA!F2</f>
        <v>0</v>
      </c>
      <c r="G3" s="13">
        <f>DATA!G2</f>
        <v>0</v>
      </c>
      <c r="H3" s="13">
        <f>DATA!H2</f>
        <v>0</v>
      </c>
      <c r="I3" s="13">
        <f>DATA!I2</f>
        <v>0</v>
      </c>
      <c r="J3" s="1">
        <f>DATA!J2</f>
        <v>0</v>
      </c>
      <c r="K3" s="10" t="str">
        <f>DATA!K2</f>
        <v>X0</v>
      </c>
      <c r="L3" s="23">
        <f>DATA!L2</f>
        <v>41537</v>
      </c>
      <c r="M3" s="23">
        <f>DATA!M2</f>
        <v>41540</v>
      </c>
      <c r="N3" s="79">
        <f>DATA!N2</f>
        <v>0</v>
      </c>
      <c r="O3" s="23">
        <f>DATA!O2</f>
        <v>0</v>
      </c>
      <c r="P3" s="79">
        <f>DATA!P2</f>
        <v>0</v>
      </c>
      <c r="Q3" s="23">
        <f>DATA!Q2</f>
        <v>0</v>
      </c>
      <c r="R3" s="79">
        <f>DATA!R2</f>
        <v>0</v>
      </c>
      <c r="S3" s="23">
        <f>DATA!S2</f>
        <v>0</v>
      </c>
      <c r="T3" s="79">
        <f>DATA!T2</f>
        <v>0</v>
      </c>
      <c r="U3" s="23">
        <f>DATA!U2</f>
        <v>0</v>
      </c>
      <c r="V3" s="79">
        <f>DATA!V2</f>
        <v>0</v>
      </c>
      <c r="W3" s="23">
        <f>DATA!W2</f>
        <v>0</v>
      </c>
      <c r="X3" s="79">
        <f>DATA!X2</f>
        <v>0</v>
      </c>
      <c r="Y3" s="23">
        <f>DATA!Y2</f>
        <v>0</v>
      </c>
      <c r="Z3" s="79">
        <f>DATA!Z2</f>
        <v>0</v>
      </c>
      <c r="AA3" s="23">
        <f>DATA!AA2</f>
        <v>0</v>
      </c>
      <c r="AB3" s="79">
        <f>DATA!AB2</f>
        <v>0</v>
      </c>
      <c r="AC3" s="23">
        <f>DATA!AC2</f>
        <v>0</v>
      </c>
      <c r="AD3" s="79">
        <f>DATA!AD2</f>
        <v>0</v>
      </c>
      <c r="AE3" s="23">
        <f>DATA!AE2</f>
        <v>0</v>
      </c>
      <c r="AF3" s="79">
        <f>DATA!AF2</f>
        <v>0</v>
      </c>
      <c r="AG3" s="23">
        <f>DATA!AG2</f>
        <v>0</v>
      </c>
      <c r="AH3" s="79">
        <f>DATA!AH2</f>
        <v>0</v>
      </c>
      <c r="AI3" s="23">
        <f>DATA!AI2</f>
        <v>0</v>
      </c>
      <c r="AJ3" s="79">
        <f>DATA!AJ2</f>
        <v>0</v>
      </c>
    </row>
    <row r="4" spans="1:36" ht="21" thickBot="1">
      <c r="A4" s="56" t="str">
        <f>DATA!A3</f>
        <v>plate</v>
      </c>
      <c r="B4" s="57" t="str">
        <f>DATA!B3</f>
        <v>col</v>
      </c>
      <c r="C4" s="57" t="str">
        <f>DATA!C3</f>
        <v>row</v>
      </c>
      <c r="D4" s="58" t="str">
        <f>DATA!D3</f>
        <v>date</v>
      </c>
      <c r="E4" s="56" t="str">
        <f>DATA!E3</f>
        <v>set</v>
      </c>
      <c r="F4" s="59" t="str">
        <f>DATA!F3</f>
        <v>strain</v>
      </c>
      <c r="G4" s="59" t="str">
        <f>DATA!G3</f>
        <v>Drug</v>
      </c>
      <c r="H4" s="59" t="str">
        <f>DATA!H3</f>
        <v>conc</v>
      </c>
      <c r="I4" s="59" t="str">
        <f>DATA!I3</f>
        <v>add</v>
      </c>
      <c r="J4" s="61" t="str">
        <f>DATA!J3</f>
        <v>well</v>
      </c>
      <c r="K4" s="60" t="str">
        <f>DATA!K3</f>
        <v>X0</v>
      </c>
      <c r="L4" s="11">
        <f>DATA!L3</f>
        <v>1</v>
      </c>
      <c r="M4" s="11">
        <f>DATA!M3</f>
        <v>4</v>
      </c>
      <c r="N4" s="80">
        <f>DATA!N3</f>
        <v>4</v>
      </c>
      <c r="O4" s="11">
        <f>DATA!O3</f>
        <v>-41536</v>
      </c>
      <c r="P4" s="80">
        <f>DATA!P3</f>
        <v>-41536</v>
      </c>
      <c r="Q4" s="11">
        <f>DATA!Q3</f>
        <v>-41536</v>
      </c>
      <c r="R4" s="80">
        <f>DATA!R3</f>
        <v>-41536</v>
      </c>
      <c r="S4" s="11">
        <f>DATA!S3</f>
        <v>-41536</v>
      </c>
      <c r="T4" s="80">
        <f>DATA!T3</f>
        <v>-41536</v>
      </c>
      <c r="U4" s="11">
        <f>DATA!U3</f>
        <v>-41536</v>
      </c>
      <c r="V4" s="80">
        <f>DATA!V3</f>
        <v>-41536</v>
      </c>
      <c r="W4" s="11">
        <f>DATA!W3</f>
        <v>-41536</v>
      </c>
      <c r="X4" s="80">
        <f>DATA!X3</f>
        <v>-41536</v>
      </c>
      <c r="Y4" s="11">
        <f>DATA!Y3</f>
        <v>-41536</v>
      </c>
      <c r="Z4" s="80">
        <f>DATA!Z3</f>
        <v>-41536</v>
      </c>
      <c r="AA4" s="11">
        <f>DATA!AA3</f>
        <v>-41536</v>
      </c>
      <c r="AB4" s="80">
        <f>DATA!AB3</f>
        <v>-41536</v>
      </c>
      <c r="AC4" s="11">
        <f>DATA!AC3</f>
        <v>-41536</v>
      </c>
      <c r="AD4" s="80">
        <f>DATA!AD3</f>
        <v>-41536</v>
      </c>
      <c r="AE4" s="11">
        <f>DATA!AE3</f>
        <v>-41536</v>
      </c>
      <c r="AF4" s="80">
        <f>DATA!AF3</f>
        <v>-41536</v>
      </c>
      <c r="AG4" s="11">
        <f>DATA!AG3</f>
        <v>-41536</v>
      </c>
      <c r="AH4" s="80">
        <f>DATA!AH3</f>
        <v>-41536</v>
      </c>
      <c r="AI4" s="11">
        <f>DATA!AI3</f>
        <v>-41536</v>
      </c>
      <c r="AJ4" s="80">
        <f>DATA!AJ3</f>
        <v>-41536</v>
      </c>
    </row>
    <row r="5" spans="1:36">
      <c r="A5" s="3">
        <f>DATA!A4</f>
        <v>1</v>
      </c>
      <c r="B5" s="6">
        <f>DATA!B4</f>
        <v>1</v>
      </c>
      <c r="C5" s="5" t="str">
        <f>DATA!C4</f>
        <v>A</v>
      </c>
      <c r="D5" s="18">
        <f>DATA!D4</f>
        <v>92313</v>
      </c>
      <c r="E5" s="5">
        <f>DATA!E4</f>
        <v>15</v>
      </c>
      <c r="F5" s="26" t="str">
        <f>DATA!F4</f>
        <v>N2</v>
      </c>
      <c r="G5" s="16" t="str">
        <f>DATA!G4</f>
        <v>water</v>
      </c>
      <c r="H5" s="29">
        <f>DATA!H4</f>
        <v>0</v>
      </c>
      <c r="I5" s="62">
        <f>DATA!I4</f>
        <v>41537</v>
      </c>
      <c r="J5" s="34" t="str">
        <f>DATA!J4</f>
        <v>A1</v>
      </c>
      <c r="K5" s="70">
        <f>DATA!K4</f>
        <v>5</v>
      </c>
      <c r="L5" s="46">
        <f>DATA!L4</f>
        <v>0.9002</v>
      </c>
      <c r="M5" s="47">
        <f>DATA!M4</f>
        <v>0.84119999999999995</v>
      </c>
      <c r="N5" s="103">
        <f>DATA!N4</f>
        <v>6.2466666666666816E-3</v>
      </c>
      <c r="O5" s="47">
        <f>DATA!O4</f>
        <v>0</v>
      </c>
      <c r="P5" s="103">
        <f>DATA!P4</f>
        <v>-1.6906666666666646E-2</v>
      </c>
      <c r="Q5" s="48">
        <f>DATA!Q4</f>
        <v>0</v>
      </c>
      <c r="R5" s="103">
        <f>DATA!R4</f>
        <v>0</v>
      </c>
      <c r="S5" s="47">
        <f>DATA!S4</f>
        <v>0</v>
      </c>
      <c r="T5" s="103">
        <f>DATA!T4</f>
        <v>0</v>
      </c>
      <c r="U5" s="47">
        <f>DATA!U4</f>
        <v>0</v>
      </c>
      <c r="V5" s="103">
        <f>DATA!V4</f>
        <v>0</v>
      </c>
      <c r="W5" s="46">
        <f>DATA!W4</f>
        <v>0</v>
      </c>
      <c r="X5" s="103">
        <f>DATA!X4</f>
        <v>0</v>
      </c>
      <c r="Y5" s="47">
        <f>DATA!Y4</f>
        <v>0</v>
      </c>
      <c r="Z5" s="103">
        <f>DATA!Z4</f>
        <v>0</v>
      </c>
      <c r="AA5" s="47">
        <f>DATA!AA4</f>
        <v>0</v>
      </c>
      <c r="AB5" s="103">
        <f>DATA!AB4</f>
        <v>0</v>
      </c>
      <c r="AC5" s="47">
        <f>DATA!AC4</f>
        <v>0</v>
      </c>
      <c r="AD5" s="103">
        <f>DATA!AD4</f>
        <v>0</v>
      </c>
      <c r="AE5" s="47">
        <f>DATA!AE4</f>
        <v>0</v>
      </c>
      <c r="AF5" s="103">
        <f>DATA!AF4</f>
        <v>0</v>
      </c>
      <c r="AG5" s="47">
        <f>DATA!AG4</f>
        <v>0</v>
      </c>
      <c r="AH5" s="103">
        <f>DATA!AH4</f>
        <v>0</v>
      </c>
      <c r="AI5" s="46">
        <f>DATA!AI4</f>
        <v>0</v>
      </c>
      <c r="AJ5" s="103">
        <f>DATA!AJ4</f>
        <v>0</v>
      </c>
    </row>
    <row r="6" spans="1:36">
      <c r="A6" s="3">
        <f>DATA!A5</f>
        <v>1</v>
      </c>
      <c r="B6" s="7">
        <f>DATA!B5</f>
        <v>1</v>
      </c>
      <c r="C6" s="16" t="str">
        <f>DATA!C5</f>
        <v>B</v>
      </c>
      <c r="D6" s="25">
        <f>DATA!D5</f>
        <v>92313</v>
      </c>
      <c r="E6" s="16">
        <f>DATA!E5</f>
        <v>15</v>
      </c>
      <c r="F6" s="27" t="str">
        <f>DATA!F5</f>
        <v>N2</v>
      </c>
      <c r="G6" s="16" t="str">
        <f>DATA!G5</f>
        <v>water</v>
      </c>
      <c r="H6" s="30">
        <f>DATA!H5</f>
        <v>0</v>
      </c>
      <c r="I6" s="17">
        <f>DATA!I5</f>
        <v>41537</v>
      </c>
      <c r="J6" s="35" t="str">
        <f>DATA!J5</f>
        <v>B1</v>
      </c>
      <c r="K6" s="70">
        <f>DATA!K5</f>
        <v>12</v>
      </c>
      <c r="L6" s="46">
        <f>DATA!L5</f>
        <v>0.88900000000000001</v>
      </c>
      <c r="M6" s="47">
        <f>DATA!M5</f>
        <v>0.79830000000000001</v>
      </c>
      <c r="N6" s="103">
        <f>DATA!N5</f>
        <v>5.2444444444444465E-3</v>
      </c>
      <c r="O6" s="47">
        <f>DATA!O5</f>
        <v>0</v>
      </c>
      <c r="P6" s="103">
        <f>DATA!P5</f>
        <v>-1.0619444444444431E-2</v>
      </c>
      <c r="Q6" s="48">
        <f>DATA!Q5</f>
        <v>0</v>
      </c>
      <c r="R6" s="103">
        <f>DATA!R5</f>
        <v>0</v>
      </c>
      <c r="S6" s="49">
        <f>DATA!S5</f>
        <v>0</v>
      </c>
      <c r="T6" s="103">
        <f>DATA!T5</f>
        <v>0</v>
      </c>
      <c r="U6" s="49">
        <f>DATA!U5</f>
        <v>0</v>
      </c>
      <c r="V6" s="103">
        <f>DATA!V5</f>
        <v>0</v>
      </c>
      <c r="W6" s="49">
        <f>DATA!W5</f>
        <v>0</v>
      </c>
      <c r="X6" s="103">
        <f>DATA!X5</f>
        <v>0</v>
      </c>
      <c r="Y6" s="49">
        <f>DATA!Y5</f>
        <v>0</v>
      </c>
      <c r="Z6" s="103">
        <f>DATA!Z5</f>
        <v>0</v>
      </c>
      <c r="AA6" s="49">
        <f>DATA!AA5</f>
        <v>0</v>
      </c>
      <c r="AB6" s="103">
        <f>DATA!AB5</f>
        <v>0</v>
      </c>
      <c r="AC6" s="49">
        <f>DATA!AC5</f>
        <v>0</v>
      </c>
      <c r="AD6" s="103">
        <f>DATA!AD5</f>
        <v>0</v>
      </c>
      <c r="AE6" s="49">
        <f>DATA!AE5</f>
        <v>0</v>
      </c>
      <c r="AF6" s="103">
        <f>DATA!AF5</f>
        <v>0</v>
      </c>
      <c r="AG6" s="49">
        <f>DATA!AG5</f>
        <v>0</v>
      </c>
      <c r="AH6" s="103">
        <f>DATA!AH5</f>
        <v>0</v>
      </c>
      <c r="AI6" s="49">
        <f>DATA!AI5</f>
        <v>0</v>
      </c>
      <c r="AJ6" s="103">
        <f>DATA!AJ5</f>
        <v>0</v>
      </c>
    </row>
    <row r="7" spans="1:36">
      <c r="A7" s="3">
        <f>DATA!A6</f>
        <v>1</v>
      </c>
      <c r="B7" s="7">
        <f>DATA!B6</f>
        <v>1</v>
      </c>
      <c r="C7" s="16" t="str">
        <f>DATA!C6</f>
        <v>C</v>
      </c>
      <c r="D7" s="25">
        <f>DATA!D6</f>
        <v>92313</v>
      </c>
      <c r="E7" s="16">
        <f>DATA!E6</f>
        <v>15</v>
      </c>
      <c r="F7" s="27" t="str">
        <f>DATA!F6</f>
        <v>N2</v>
      </c>
      <c r="G7" s="16" t="str">
        <f>DATA!G6</f>
        <v>water</v>
      </c>
      <c r="H7" s="30">
        <f>DATA!H6</f>
        <v>0</v>
      </c>
      <c r="I7" s="17">
        <f>DATA!I6</f>
        <v>41537</v>
      </c>
      <c r="J7" s="36" t="str">
        <f>DATA!J6</f>
        <v>C1</v>
      </c>
      <c r="K7" s="70">
        <f>DATA!K6</f>
        <v>5</v>
      </c>
      <c r="L7" s="46">
        <f>DATA!L6</f>
        <v>0.91100000000000003</v>
      </c>
      <c r="M7" s="47">
        <f>DATA!M6</f>
        <v>0.85229999999999995</v>
      </c>
      <c r="N7" s="103">
        <f>DATA!N6</f>
        <v>6.1866666666666884E-3</v>
      </c>
      <c r="O7" s="47">
        <f>DATA!O6</f>
        <v>0</v>
      </c>
      <c r="P7" s="103">
        <f>DATA!P6</f>
        <v>-1.4686666666666648E-2</v>
      </c>
      <c r="Q7" s="48">
        <f>DATA!Q6</f>
        <v>0</v>
      </c>
      <c r="R7" s="103">
        <f>DATA!R6</f>
        <v>0</v>
      </c>
      <c r="S7" s="49">
        <f>DATA!S6</f>
        <v>0</v>
      </c>
      <c r="T7" s="103">
        <f>DATA!T6</f>
        <v>0</v>
      </c>
      <c r="U7" s="49">
        <f>DATA!U6</f>
        <v>0</v>
      </c>
      <c r="V7" s="103">
        <f>DATA!V6</f>
        <v>0</v>
      </c>
      <c r="W7" s="49">
        <f>DATA!W6</f>
        <v>0</v>
      </c>
      <c r="X7" s="103">
        <f>DATA!X6</f>
        <v>0</v>
      </c>
      <c r="Y7" s="49">
        <f>DATA!Y6</f>
        <v>0</v>
      </c>
      <c r="Z7" s="103">
        <f>DATA!Z6</f>
        <v>0</v>
      </c>
      <c r="AA7" s="49">
        <f>DATA!AA6</f>
        <v>0</v>
      </c>
      <c r="AB7" s="103">
        <f>DATA!AB6</f>
        <v>0</v>
      </c>
      <c r="AC7" s="49">
        <f>DATA!AC6</f>
        <v>0</v>
      </c>
      <c r="AD7" s="103">
        <f>DATA!AD6</f>
        <v>0</v>
      </c>
      <c r="AE7" s="49">
        <f>DATA!AE6</f>
        <v>0</v>
      </c>
      <c r="AF7" s="103">
        <f>DATA!AF6</f>
        <v>0</v>
      </c>
      <c r="AG7" s="49">
        <f>DATA!AG6</f>
        <v>0</v>
      </c>
      <c r="AH7" s="103">
        <f>DATA!AH6</f>
        <v>0</v>
      </c>
      <c r="AI7" s="49">
        <f>DATA!AI6</f>
        <v>0</v>
      </c>
      <c r="AJ7" s="103">
        <f>DATA!AJ6</f>
        <v>0</v>
      </c>
    </row>
    <row r="8" spans="1:36">
      <c r="A8" s="3">
        <f>DATA!A7</f>
        <v>1</v>
      </c>
      <c r="B8" s="7">
        <f>DATA!B7</f>
        <v>1</v>
      </c>
      <c r="C8" s="16" t="str">
        <f>DATA!C7</f>
        <v>D</v>
      </c>
      <c r="D8" s="25">
        <f>DATA!D7</f>
        <v>92313</v>
      </c>
      <c r="E8" s="16">
        <f>DATA!E7</f>
        <v>15</v>
      </c>
      <c r="F8" s="27" t="str">
        <f>DATA!F7</f>
        <v>N2</v>
      </c>
      <c r="G8" s="16" t="str">
        <f>DATA!G7</f>
        <v>water</v>
      </c>
      <c r="H8" s="30">
        <f>DATA!H7</f>
        <v>0</v>
      </c>
      <c r="I8" s="17">
        <f>DATA!I7</f>
        <v>41537</v>
      </c>
      <c r="J8" s="37" t="str">
        <f>DATA!J7</f>
        <v>D1</v>
      </c>
      <c r="K8" s="70">
        <f>DATA!K7</f>
        <v>6</v>
      </c>
      <c r="L8" s="46">
        <f>DATA!L7</f>
        <v>0.94369999999999998</v>
      </c>
      <c r="M8" s="47">
        <f>DATA!M7</f>
        <v>0.87960000000000005</v>
      </c>
      <c r="N8" s="103">
        <f>DATA!N7</f>
        <v>6.0555555555555475E-3</v>
      </c>
      <c r="O8" s="47">
        <f>DATA!O7</f>
        <v>0</v>
      </c>
      <c r="P8" s="103">
        <f>DATA!P7</f>
        <v>-7.6888888888888562E-3</v>
      </c>
      <c r="Q8" s="48">
        <f>DATA!Q7</f>
        <v>0</v>
      </c>
      <c r="R8" s="103">
        <f>DATA!R7</f>
        <v>0</v>
      </c>
      <c r="S8" s="49">
        <f>DATA!S7</f>
        <v>0</v>
      </c>
      <c r="T8" s="103">
        <f>DATA!T7</f>
        <v>0</v>
      </c>
      <c r="U8" s="49">
        <f>DATA!U7</f>
        <v>0</v>
      </c>
      <c r="V8" s="103">
        <f>DATA!V7</f>
        <v>0</v>
      </c>
      <c r="W8" s="49">
        <f>DATA!W7</f>
        <v>0</v>
      </c>
      <c r="X8" s="103">
        <f>DATA!X7</f>
        <v>0</v>
      </c>
      <c r="Y8" s="49">
        <f>DATA!Y7</f>
        <v>0</v>
      </c>
      <c r="Z8" s="103">
        <f>DATA!Z7</f>
        <v>0</v>
      </c>
      <c r="AA8" s="49">
        <f>DATA!AA7</f>
        <v>0</v>
      </c>
      <c r="AB8" s="103">
        <f>DATA!AB7</f>
        <v>0</v>
      </c>
      <c r="AC8" s="49">
        <f>DATA!AC7</f>
        <v>0</v>
      </c>
      <c r="AD8" s="103">
        <f>DATA!AD7</f>
        <v>0</v>
      </c>
      <c r="AE8" s="49">
        <f>DATA!AE7</f>
        <v>0</v>
      </c>
      <c r="AF8" s="103">
        <f>DATA!AF7</f>
        <v>0</v>
      </c>
      <c r="AG8" s="49">
        <f>DATA!AG7</f>
        <v>0</v>
      </c>
      <c r="AH8" s="103">
        <f>DATA!AH7</f>
        <v>0</v>
      </c>
      <c r="AI8" s="49">
        <f>DATA!AI7</f>
        <v>0</v>
      </c>
      <c r="AJ8" s="103">
        <f>DATA!AJ7</f>
        <v>0</v>
      </c>
    </row>
    <row r="9" spans="1:36">
      <c r="A9" s="3">
        <f>DATA!A8</f>
        <v>1</v>
      </c>
      <c r="B9" s="7">
        <f>DATA!B8</f>
        <v>1</v>
      </c>
      <c r="C9" s="16" t="str">
        <f>DATA!C8</f>
        <v>E</v>
      </c>
      <c r="D9" s="25">
        <f>DATA!D8</f>
        <v>92313</v>
      </c>
      <c r="E9" s="16">
        <f>DATA!E8</f>
        <v>15</v>
      </c>
      <c r="F9" s="27" t="str">
        <f>DATA!F8</f>
        <v>N2</v>
      </c>
      <c r="G9" s="16" t="str">
        <f>DATA!G8</f>
        <v>water</v>
      </c>
      <c r="H9" s="30">
        <f>DATA!H8</f>
        <v>0</v>
      </c>
      <c r="I9" s="17">
        <f>DATA!I8</f>
        <v>41537</v>
      </c>
      <c r="J9" s="36" t="str">
        <f>DATA!J8</f>
        <v>E1</v>
      </c>
      <c r="K9" s="70">
        <f>DATA!K8</f>
        <v>6</v>
      </c>
      <c r="L9" s="46">
        <f>DATA!L8</f>
        <v>0.93700000000000006</v>
      </c>
      <c r="M9" s="47">
        <f>DATA!M8</f>
        <v>0.87609999999999999</v>
      </c>
      <c r="N9" s="103">
        <f>DATA!N8</f>
        <v>5.5222222222222365E-3</v>
      </c>
      <c r="O9" s="47">
        <f>DATA!O8</f>
        <v>0</v>
      </c>
      <c r="P9" s="103">
        <f>DATA!P8</f>
        <v>-8.2722222222221999E-3</v>
      </c>
      <c r="Q9" s="48">
        <f>DATA!Q8</f>
        <v>0</v>
      </c>
      <c r="R9" s="103">
        <f>DATA!R8</f>
        <v>0</v>
      </c>
      <c r="S9" s="49">
        <f>DATA!S8</f>
        <v>0</v>
      </c>
      <c r="T9" s="103">
        <f>DATA!T8</f>
        <v>0</v>
      </c>
      <c r="U9" s="49">
        <f>DATA!U8</f>
        <v>0</v>
      </c>
      <c r="V9" s="103">
        <f>DATA!V8</f>
        <v>0</v>
      </c>
      <c r="W9" s="49">
        <f>DATA!W8</f>
        <v>0</v>
      </c>
      <c r="X9" s="103">
        <f>DATA!X8</f>
        <v>0</v>
      </c>
      <c r="Y9" s="49">
        <f>DATA!Y8</f>
        <v>0</v>
      </c>
      <c r="Z9" s="103">
        <f>DATA!Z8</f>
        <v>0</v>
      </c>
      <c r="AA9" s="49">
        <f>DATA!AA8</f>
        <v>0</v>
      </c>
      <c r="AB9" s="103">
        <f>DATA!AB8</f>
        <v>0</v>
      </c>
      <c r="AC9" s="49">
        <f>DATA!AC8</f>
        <v>0</v>
      </c>
      <c r="AD9" s="103">
        <f>DATA!AD8</f>
        <v>0</v>
      </c>
      <c r="AE9" s="49">
        <f>DATA!AE8</f>
        <v>0</v>
      </c>
      <c r="AF9" s="103">
        <f>DATA!AF8</f>
        <v>0</v>
      </c>
      <c r="AG9" s="49">
        <f>DATA!AG8</f>
        <v>0</v>
      </c>
      <c r="AH9" s="103">
        <f>DATA!AH8</f>
        <v>0</v>
      </c>
      <c r="AI9" s="49">
        <f>DATA!AI8</f>
        <v>0</v>
      </c>
      <c r="AJ9" s="103">
        <f>DATA!AJ8</f>
        <v>0</v>
      </c>
    </row>
    <row r="10" spans="1:36">
      <c r="A10" s="3">
        <f>DATA!A9</f>
        <v>1</v>
      </c>
      <c r="B10" s="7">
        <f>DATA!B9</f>
        <v>1</v>
      </c>
      <c r="C10" s="16" t="str">
        <f>DATA!C9</f>
        <v>F</v>
      </c>
      <c r="D10" s="25">
        <f>DATA!D9</f>
        <v>92313</v>
      </c>
      <c r="E10" s="16">
        <f>DATA!E9</f>
        <v>15</v>
      </c>
      <c r="F10" s="27" t="str">
        <f>DATA!F9</f>
        <v>N2</v>
      </c>
      <c r="G10" s="16" t="str">
        <f>DATA!G9</f>
        <v>water</v>
      </c>
      <c r="H10" s="30">
        <f>DATA!H9</f>
        <v>0</v>
      </c>
      <c r="I10" s="17">
        <f>DATA!I9</f>
        <v>41537</v>
      </c>
      <c r="J10" s="36" t="str">
        <f>DATA!J9</f>
        <v>F1</v>
      </c>
      <c r="K10" s="70">
        <f>DATA!K9</f>
        <v>8</v>
      </c>
      <c r="L10" s="46">
        <f>DATA!L9</f>
        <v>0.93430000000000002</v>
      </c>
      <c r="M10" s="47">
        <f>DATA!M9</f>
        <v>0.86080000000000001</v>
      </c>
      <c r="N10" s="103">
        <f>DATA!N9</f>
        <v>5.7166666666666702E-3</v>
      </c>
      <c r="O10" s="47">
        <f>DATA!O9</f>
        <v>0</v>
      </c>
      <c r="P10" s="103">
        <f>DATA!P9</f>
        <v>-8.116666666666647E-3</v>
      </c>
      <c r="Q10" s="48">
        <f>DATA!Q9</f>
        <v>0</v>
      </c>
      <c r="R10" s="103">
        <f>DATA!R9</f>
        <v>0</v>
      </c>
      <c r="S10" s="49">
        <f>DATA!S9</f>
        <v>0</v>
      </c>
      <c r="T10" s="103">
        <f>DATA!T9</f>
        <v>0</v>
      </c>
      <c r="U10" s="49">
        <f>DATA!U9</f>
        <v>0</v>
      </c>
      <c r="V10" s="103">
        <f>DATA!V9</f>
        <v>0</v>
      </c>
      <c r="W10" s="49">
        <f>DATA!W9</f>
        <v>0</v>
      </c>
      <c r="X10" s="103">
        <f>DATA!X9</f>
        <v>0</v>
      </c>
      <c r="Y10" s="49">
        <f>DATA!Y9</f>
        <v>0</v>
      </c>
      <c r="Z10" s="103">
        <f>DATA!Z9</f>
        <v>0</v>
      </c>
      <c r="AA10" s="49">
        <f>DATA!AA9</f>
        <v>0</v>
      </c>
      <c r="AB10" s="103">
        <f>DATA!AB9</f>
        <v>0</v>
      </c>
      <c r="AC10" s="49">
        <f>DATA!AC9</f>
        <v>0</v>
      </c>
      <c r="AD10" s="103">
        <f>DATA!AD9</f>
        <v>0</v>
      </c>
      <c r="AE10" s="49">
        <f>DATA!AE9</f>
        <v>0</v>
      </c>
      <c r="AF10" s="103">
        <f>DATA!AF9</f>
        <v>0</v>
      </c>
      <c r="AG10" s="49">
        <f>DATA!AG9</f>
        <v>0</v>
      </c>
      <c r="AH10" s="103">
        <f>DATA!AH9</f>
        <v>0</v>
      </c>
      <c r="AI10" s="49">
        <f>DATA!AI9</f>
        <v>0</v>
      </c>
      <c r="AJ10" s="103">
        <f>DATA!AJ9</f>
        <v>0</v>
      </c>
    </row>
    <row r="11" spans="1:36" ht="13" thickBot="1">
      <c r="A11" s="3">
        <f>DATA!A10</f>
        <v>1</v>
      </c>
      <c r="B11" s="7">
        <f>DATA!B10</f>
        <v>1</v>
      </c>
      <c r="C11" s="16" t="str">
        <f>DATA!C10</f>
        <v>G</v>
      </c>
      <c r="D11" s="25">
        <f>DATA!D10</f>
        <v>92313</v>
      </c>
      <c r="E11" s="16">
        <f>DATA!E10</f>
        <v>15</v>
      </c>
      <c r="F11" s="27" t="str">
        <f>DATA!F10</f>
        <v>N2</v>
      </c>
      <c r="G11" s="16" t="str">
        <f>DATA!G10</f>
        <v>water</v>
      </c>
      <c r="H11" s="30">
        <f>DATA!H10</f>
        <v>0</v>
      </c>
      <c r="I11" s="17">
        <f>DATA!I10</f>
        <v>41537</v>
      </c>
      <c r="J11" s="37" t="str">
        <f>DATA!J10</f>
        <v>G1</v>
      </c>
      <c r="K11" s="70">
        <f>DATA!K10</f>
        <v>8</v>
      </c>
      <c r="L11" s="46">
        <f>DATA!L10</f>
        <v>0.93200000000000005</v>
      </c>
      <c r="M11" s="47">
        <f>DATA!M10</f>
        <v>0.85729999999999995</v>
      </c>
      <c r="N11" s="103">
        <f>DATA!N10</f>
        <v>5.8666666666666815E-3</v>
      </c>
      <c r="O11" s="47">
        <f>DATA!O10</f>
        <v>0</v>
      </c>
      <c r="P11" s="103">
        <f>DATA!P10</f>
        <v>-8.5541666666666544E-3</v>
      </c>
      <c r="Q11" s="48">
        <f>DATA!Q10</f>
        <v>0</v>
      </c>
      <c r="R11" s="103">
        <f>DATA!R10</f>
        <v>0</v>
      </c>
      <c r="S11" s="49">
        <f>DATA!S10</f>
        <v>0</v>
      </c>
      <c r="T11" s="103">
        <f>DATA!T10</f>
        <v>0</v>
      </c>
      <c r="U11" s="49">
        <f>DATA!U10</f>
        <v>0</v>
      </c>
      <c r="V11" s="103">
        <f>DATA!V10</f>
        <v>0</v>
      </c>
      <c r="W11" s="49">
        <f>DATA!W10</f>
        <v>0</v>
      </c>
      <c r="X11" s="103">
        <f>DATA!X10</f>
        <v>0</v>
      </c>
      <c r="Y11" s="49">
        <f>DATA!Y10</f>
        <v>0</v>
      </c>
      <c r="Z11" s="103">
        <f>DATA!Z10</f>
        <v>0</v>
      </c>
      <c r="AA11" s="49">
        <f>DATA!AA10</f>
        <v>0</v>
      </c>
      <c r="AB11" s="103">
        <f>DATA!AB10</f>
        <v>0</v>
      </c>
      <c r="AC11" s="49">
        <f>DATA!AC10</f>
        <v>0</v>
      </c>
      <c r="AD11" s="103">
        <f>DATA!AD10</f>
        <v>0</v>
      </c>
      <c r="AE11" s="49">
        <f>DATA!AE10</f>
        <v>0</v>
      </c>
      <c r="AF11" s="103">
        <f>DATA!AF10</f>
        <v>0</v>
      </c>
      <c r="AG11" s="49">
        <f>DATA!AG10</f>
        <v>0</v>
      </c>
      <c r="AH11" s="103">
        <f>DATA!AH10</f>
        <v>0</v>
      </c>
      <c r="AI11" s="49">
        <f>DATA!AI10</f>
        <v>0</v>
      </c>
      <c r="AJ11" s="103">
        <f>DATA!AJ10</f>
        <v>0</v>
      </c>
    </row>
    <row r="12" spans="1:36">
      <c r="A12" s="3">
        <f>DATA!A12</f>
        <v>1</v>
      </c>
      <c r="B12" s="6">
        <f>DATA!B12</f>
        <v>2</v>
      </c>
      <c r="C12" s="3" t="str">
        <f>DATA!C12</f>
        <v>A</v>
      </c>
      <c r="D12" s="25">
        <f>DATA!D12</f>
        <v>92313</v>
      </c>
      <c r="E12" s="16">
        <f>DATA!E12</f>
        <v>15</v>
      </c>
      <c r="F12" s="26" t="str">
        <f>DATA!F12</f>
        <v>N2</v>
      </c>
      <c r="G12" s="16" t="str">
        <f>DATA!G12</f>
        <v>water</v>
      </c>
      <c r="H12" s="29">
        <f>DATA!H12</f>
        <v>0</v>
      </c>
      <c r="I12" s="17">
        <f>DATA!I12</f>
        <v>41537</v>
      </c>
      <c r="J12" s="34" t="str">
        <f>DATA!J12</f>
        <v>A2</v>
      </c>
      <c r="K12" s="70">
        <f>DATA!K12</f>
        <v>8</v>
      </c>
      <c r="L12" s="46">
        <f>DATA!L12</f>
        <v>0.89559999999999995</v>
      </c>
      <c r="M12" s="47">
        <f>DATA!M12</f>
        <v>0.82299999999999995</v>
      </c>
      <c r="N12" s="103">
        <f>DATA!N12</f>
        <v>5.6041666666666688E-3</v>
      </c>
      <c r="O12" s="47">
        <f>DATA!O12</f>
        <v>0</v>
      </c>
      <c r="P12" s="103">
        <f>DATA!P12</f>
        <v>-1.2841666666666654E-2</v>
      </c>
      <c r="Q12" s="48">
        <f>DATA!Q12</f>
        <v>0</v>
      </c>
      <c r="R12" s="103">
        <f>DATA!R12</f>
        <v>0</v>
      </c>
      <c r="S12" s="47">
        <f>DATA!S12</f>
        <v>0</v>
      </c>
      <c r="T12" s="103">
        <f>DATA!T12</f>
        <v>0</v>
      </c>
      <c r="U12" s="47">
        <f>DATA!U12</f>
        <v>0</v>
      </c>
      <c r="V12" s="103">
        <f>DATA!V12</f>
        <v>0</v>
      </c>
      <c r="W12" s="47">
        <f>DATA!W12</f>
        <v>0</v>
      </c>
      <c r="X12" s="103">
        <f>DATA!X12</f>
        <v>0</v>
      </c>
      <c r="Y12" s="47">
        <f>DATA!Y12</f>
        <v>0</v>
      </c>
      <c r="Z12" s="103">
        <f>DATA!Z12</f>
        <v>0</v>
      </c>
      <c r="AA12" s="47">
        <f>DATA!AA12</f>
        <v>0</v>
      </c>
      <c r="AB12" s="103">
        <f>DATA!AB12</f>
        <v>0</v>
      </c>
      <c r="AC12" s="47">
        <f>DATA!AC12</f>
        <v>0</v>
      </c>
      <c r="AD12" s="103">
        <f>DATA!AD12</f>
        <v>0</v>
      </c>
      <c r="AE12" s="47">
        <f>DATA!AE12</f>
        <v>0</v>
      </c>
      <c r="AF12" s="103">
        <f>DATA!AF12</f>
        <v>0</v>
      </c>
      <c r="AG12" s="47">
        <f>DATA!AG12</f>
        <v>0</v>
      </c>
      <c r="AH12" s="103">
        <f>DATA!AH12</f>
        <v>0</v>
      </c>
      <c r="AI12" s="47">
        <f>DATA!AI12</f>
        <v>0</v>
      </c>
      <c r="AJ12" s="103">
        <f>DATA!AJ12</f>
        <v>0</v>
      </c>
    </row>
    <row r="13" spans="1:36">
      <c r="A13" s="3">
        <f>DATA!A13</f>
        <v>1</v>
      </c>
      <c r="B13" s="7">
        <f>DATA!B13</f>
        <v>2</v>
      </c>
      <c r="C13" s="16" t="str">
        <f>DATA!C13</f>
        <v>B</v>
      </c>
      <c r="D13" s="25">
        <f>DATA!D13</f>
        <v>92313</v>
      </c>
      <c r="E13" s="16">
        <f>DATA!E13</f>
        <v>15</v>
      </c>
      <c r="F13" s="27" t="str">
        <f>DATA!F13</f>
        <v>N2</v>
      </c>
      <c r="G13" s="16" t="str">
        <f>DATA!G13</f>
        <v>water</v>
      </c>
      <c r="H13" s="30">
        <f>DATA!H13</f>
        <v>0</v>
      </c>
      <c r="I13" s="17">
        <f>DATA!I13</f>
        <v>41537</v>
      </c>
      <c r="J13" s="35" t="str">
        <f>DATA!J13</f>
        <v>B2</v>
      </c>
      <c r="K13" s="70">
        <f>DATA!K13</f>
        <v>9</v>
      </c>
      <c r="L13" s="46">
        <f>DATA!L13</f>
        <v>0.87609999999999999</v>
      </c>
      <c r="M13" s="47">
        <f>DATA!M13</f>
        <v>0.80159999999999998</v>
      </c>
      <c r="N13" s="103">
        <f>DATA!N13</f>
        <v>5.1925925925925959E-3</v>
      </c>
      <c r="O13" s="47">
        <f>DATA!O13</f>
        <v>0</v>
      </c>
      <c r="P13" s="103">
        <f>DATA!P13</f>
        <v>-1.3792592592592579E-2</v>
      </c>
      <c r="Q13" s="48">
        <f>DATA!Q13</f>
        <v>0</v>
      </c>
      <c r="R13" s="103">
        <f>DATA!R13</f>
        <v>0</v>
      </c>
      <c r="S13" s="49">
        <f>DATA!S13</f>
        <v>0</v>
      </c>
      <c r="T13" s="103">
        <f>DATA!T13</f>
        <v>0</v>
      </c>
      <c r="U13" s="49">
        <f>DATA!U13</f>
        <v>0</v>
      </c>
      <c r="V13" s="103">
        <f>DATA!V13</f>
        <v>0</v>
      </c>
      <c r="W13" s="49">
        <f>DATA!W13</f>
        <v>0</v>
      </c>
      <c r="X13" s="103">
        <f>DATA!X13</f>
        <v>0</v>
      </c>
      <c r="Y13" s="49">
        <f>DATA!Y13</f>
        <v>0</v>
      </c>
      <c r="Z13" s="103">
        <f>DATA!Z13</f>
        <v>0</v>
      </c>
      <c r="AA13" s="49">
        <f>DATA!AA13</f>
        <v>0</v>
      </c>
      <c r="AB13" s="103">
        <f>DATA!AB13</f>
        <v>0</v>
      </c>
      <c r="AC13" s="49">
        <f>DATA!AC13</f>
        <v>0</v>
      </c>
      <c r="AD13" s="103">
        <f>DATA!AD13</f>
        <v>0</v>
      </c>
      <c r="AE13" s="49">
        <f>DATA!AE13</f>
        <v>0</v>
      </c>
      <c r="AF13" s="103">
        <f>DATA!AF13</f>
        <v>0</v>
      </c>
      <c r="AG13" s="49">
        <f>DATA!AG13</f>
        <v>0</v>
      </c>
      <c r="AH13" s="103">
        <f>DATA!AH13</f>
        <v>0</v>
      </c>
      <c r="AI13" s="49">
        <f>DATA!AI13</f>
        <v>0</v>
      </c>
      <c r="AJ13" s="103">
        <f>DATA!AJ13</f>
        <v>0</v>
      </c>
    </row>
    <row r="14" spans="1:36">
      <c r="A14" s="3">
        <f>DATA!A14</f>
        <v>1</v>
      </c>
      <c r="B14" s="7">
        <f>DATA!B14</f>
        <v>2</v>
      </c>
      <c r="C14" s="16" t="str">
        <f>DATA!C14</f>
        <v>C</v>
      </c>
      <c r="D14" s="25">
        <f>DATA!D14</f>
        <v>92313</v>
      </c>
      <c r="E14" s="16">
        <f>DATA!E14</f>
        <v>15</v>
      </c>
      <c r="F14" s="27" t="str">
        <f>DATA!F14</f>
        <v>N2</v>
      </c>
      <c r="G14" s="16" t="str">
        <f>DATA!G14</f>
        <v>water</v>
      </c>
      <c r="H14" s="30">
        <f>DATA!H14</f>
        <v>0</v>
      </c>
      <c r="I14" s="17">
        <f>DATA!I14</f>
        <v>41537</v>
      </c>
      <c r="J14" s="36" t="str">
        <f>DATA!J14</f>
        <v>C2</v>
      </c>
      <c r="K14" s="70">
        <f>DATA!K14</f>
        <v>3</v>
      </c>
      <c r="L14" s="46">
        <f>DATA!L14</f>
        <v>0.87790000000000001</v>
      </c>
      <c r="M14" s="47">
        <f>DATA!M14</f>
        <v>0.83199999999999996</v>
      </c>
      <c r="N14" s="103">
        <f>DATA!N14</f>
        <v>6.0444444444444695E-3</v>
      </c>
      <c r="O14" s="47">
        <f>DATA!O14</f>
        <v>0</v>
      </c>
      <c r="P14" s="103">
        <f>DATA!P14</f>
        <v>-3.1244444444444408E-2</v>
      </c>
      <c r="Q14" s="48">
        <f>DATA!Q14</f>
        <v>0</v>
      </c>
      <c r="R14" s="103">
        <f>DATA!R14</f>
        <v>0</v>
      </c>
      <c r="S14" s="49">
        <f>DATA!S14</f>
        <v>0</v>
      </c>
      <c r="T14" s="103">
        <f>DATA!T14</f>
        <v>0</v>
      </c>
      <c r="U14" s="49">
        <f>DATA!U14</f>
        <v>0</v>
      </c>
      <c r="V14" s="103">
        <f>DATA!V14</f>
        <v>0</v>
      </c>
      <c r="W14" s="49">
        <f>DATA!W14</f>
        <v>0</v>
      </c>
      <c r="X14" s="103">
        <f>DATA!X14</f>
        <v>0</v>
      </c>
      <c r="Y14" s="49">
        <f>DATA!Y14</f>
        <v>0</v>
      </c>
      <c r="Z14" s="103">
        <f>DATA!Z14</f>
        <v>0</v>
      </c>
      <c r="AA14" s="49">
        <f>DATA!AA14</f>
        <v>0</v>
      </c>
      <c r="AB14" s="103">
        <f>DATA!AB14</f>
        <v>0</v>
      </c>
      <c r="AC14" s="49">
        <f>DATA!AC14</f>
        <v>0</v>
      </c>
      <c r="AD14" s="103">
        <f>DATA!AD14</f>
        <v>0</v>
      </c>
      <c r="AE14" s="49">
        <f>DATA!AE14</f>
        <v>0</v>
      </c>
      <c r="AF14" s="103">
        <f>DATA!AF14</f>
        <v>0</v>
      </c>
      <c r="AG14" s="49">
        <f>DATA!AG14</f>
        <v>0</v>
      </c>
      <c r="AH14" s="103">
        <f>DATA!AH14</f>
        <v>0</v>
      </c>
      <c r="AI14" s="49">
        <f>DATA!AI14</f>
        <v>0</v>
      </c>
      <c r="AJ14" s="103">
        <f>DATA!AJ14</f>
        <v>0</v>
      </c>
    </row>
    <row r="15" spans="1:36">
      <c r="A15" s="3">
        <f>DATA!A15</f>
        <v>1</v>
      </c>
      <c r="B15" s="7">
        <f>DATA!B15</f>
        <v>2</v>
      </c>
      <c r="C15" s="16" t="str">
        <f>DATA!C15</f>
        <v>D</v>
      </c>
      <c r="D15" s="25">
        <f>DATA!D15</f>
        <v>92313</v>
      </c>
      <c r="E15" s="16">
        <f>DATA!E15</f>
        <v>15</v>
      </c>
      <c r="F15" s="27" t="str">
        <f>DATA!F15</f>
        <v>N2</v>
      </c>
      <c r="G15" s="16" t="str">
        <f>DATA!G15</f>
        <v>water</v>
      </c>
      <c r="H15" s="30">
        <f>DATA!H15</f>
        <v>0</v>
      </c>
      <c r="I15" s="17">
        <f>DATA!I15</f>
        <v>41537</v>
      </c>
      <c r="J15" s="37" t="str">
        <f>DATA!J15</f>
        <v>D2</v>
      </c>
      <c r="K15" s="70">
        <f>DATA!K15</f>
        <v>4</v>
      </c>
      <c r="L15" s="46">
        <f>DATA!L15</f>
        <v>0.91320000000000001</v>
      </c>
      <c r="M15" s="47">
        <f>DATA!M15</f>
        <v>0.86160000000000003</v>
      </c>
      <c r="N15" s="103">
        <f>DATA!N15</f>
        <v>5.9583333333333337E-3</v>
      </c>
      <c r="O15" s="47">
        <f>DATA!O15</f>
        <v>0</v>
      </c>
      <c r="P15" s="103">
        <f>DATA!P15</f>
        <v>-1.6033333333333288E-2</v>
      </c>
      <c r="Q15" s="48">
        <f>DATA!Q15</f>
        <v>0</v>
      </c>
      <c r="R15" s="103">
        <f>DATA!R15</f>
        <v>0</v>
      </c>
      <c r="S15" s="49">
        <f>DATA!S15</f>
        <v>0</v>
      </c>
      <c r="T15" s="103">
        <f>DATA!T15</f>
        <v>0</v>
      </c>
      <c r="U15" s="49">
        <f>DATA!U15</f>
        <v>0</v>
      </c>
      <c r="V15" s="103">
        <f>DATA!V15</f>
        <v>0</v>
      </c>
      <c r="W15" s="49">
        <f>DATA!W15</f>
        <v>0</v>
      </c>
      <c r="X15" s="103">
        <f>DATA!X15</f>
        <v>0</v>
      </c>
      <c r="Y15" s="49">
        <f>DATA!Y15</f>
        <v>0</v>
      </c>
      <c r="Z15" s="103">
        <f>DATA!Z15</f>
        <v>0</v>
      </c>
      <c r="AA15" s="49">
        <f>DATA!AA15</f>
        <v>0</v>
      </c>
      <c r="AB15" s="103">
        <f>DATA!AB15</f>
        <v>0</v>
      </c>
      <c r="AC15" s="49">
        <f>DATA!AC15</f>
        <v>0</v>
      </c>
      <c r="AD15" s="103">
        <f>DATA!AD15</f>
        <v>0</v>
      </c>
      <c r="AE15" s="49">
        <f>DATA!AE15</f>
        <v>0</v>
      </c>
      <c r="AF15" s="103">
        <f>DATA!AF15</f>
        <v>0</v>
      </c>
      <c r="AG15" s="49">
        <f>DATA!AG15</f>
        <v>0</v>
      </c>
      <c r="AH15" s="103">
        <f>DATA!AH15</f>
        <v>0</v>
      </c>
      <c r="AI15" s="49">
        <f>DATA!AI15</f>
        <v>0</v>
      </c>
      <c r="AJ15" s="103">
        <f>DATA!AJ15</f>
        <v>0</v>
      </c>
    </row>
    <row r="16" spans="1:36">
      <c r="A16" s="3">
        <f>DATA!A16</f>
        <v>1</v>
      </c>
      <c r="B16" s="7">
        <f>DATA!B16</f>
        <v>2</v>
      </c>
      <c r="C16" s="16" t="str">
        <f>DATA!C16</f>
        <v>E</v>
      </c>
      <c r="D16" s="25">
        <f>DATA!D16</f>
        <v>92313</v>
      </c>
      <c r="E16" s="16">
        <f>DATA!E16</f>
        <v>15</v>
      </c>
      <c r="F16" s="27" t="str">
        <f>DATA!F16</f>
        <v>N2</v>
      </c>
      <c r="G16" s="16" t="str">
        <f>DATA!G16</f>
        <v>water</v>
      </c>
      <c r="H16" s="30">
        <f>DATA!H16</f>
        <v>0</v>
      </c>
      <c r="I16" s="17">
        <f>DATA!I16</f>
        <v>41537</v>
      </c>
      <c r="J16" s="36" t="str">
        <f>DATA!J16</f>
        <v>E2</v>
      </c>
      <c r="K16" s="70">
        <f>DATA!K16</f>
        <v>7</v>
      </c>
      <c r="L16" s="46">
        <f>DATA!L16</f>
        <v>0.92469999999999997</v>
      </c>
      <c r="M16" s="47">
        <f>DATA!M16</f>
        <v>0.85960000000000003</v>
      </c>
      <c r="N16" s="103">
        <f>DATA!N16</f>
        <v>5.3333333333333271E-3</v>
      </c>
      <c r="O16" s="47">
        <f>DATA!O16</f>
        <v>0</v>
      </c>
      <c r="P16" s="103">
        <f>DATA!P16</f>
        <v>-9.4476190476190224E-3</v>
      </c>
      <c r="Q16" s="48">
        <f>DATA!Q16</f>
        <v>0</v>
      </c>
      <c r="R16" s="103">
        <f>DATA!R16</f>
        <v>0</v>
      </c>
      <c r="S16" s="49">
        <f>DATA!S16</f>
        <v>0</v>
      </c>
      <c r="T16" s="103">
        <f>DATA!T16</f>
        <v>0</v>
      </c>
      <c r="U16" s="49">
        <f>DATA!U16</f>
        <v>0</v>
      </c>
      <c r="V16" s="103">
        <f>DATA!V16</f>
        <v>0</v>
      </c>
      <c r="W16" s="49">
        <f>DATA!W16</f>
        <v>0</v>
      </c>
      <c r="X16" s="103">
        <f>DATA!X16</f>
        <v>0</v>
      </c>
      <c r="Y16" s="49">
        <f>DATA!Y16</f>
        <v>0</v>
      </c>
      <c r="Z16" s="103">
        <f>DATA!Z16</f>
        <v>0</v>
      </c>
      <c r="AA16" s="49">
        <f>DATA!AA16</f>
        <v>0</v>
      </c>
      <c r="AB16" s="103">
        <f>DATA!AB16</f>
        <v>0</v>
      </c>
      <c r="AC16" s="49">
        <f>DATA!AC16</f>
        <v>0</v>
      </c>
      <c r="AD16" s="103">
        <f>DATA!AD16</f>
        <v>0</v>
      </c>
      <c r="AE16" s="49">
        <f>DATA!AE16</f>
        <v>0</v>
      </c>
      <c r="AF16" s="103">
        <f>DATA!AF16</f>
        <v>0</v>
      </c>
      <c r="AG16" s="49">
        <f>DATA!AG16</f>
        <v>0</v>
      </c>
      <c r="AH16" s="103">
        <f>DATA!AH16</f>
        <v>0</v>
      </c>
      <c r="AI16" s="49">
        <f>DATA!AI16</f>
        <v>0</v>
      </c>
      <c r="AJ16" s="103">
        <f>DATA!AJ16</f>
        <v>0</v>
      </c>
    </row>
    <row r="17" spans="1:39">
      <c r="A17" s="3">
        <f>DATA!A17</f>
        <v>1</v>
      </c>
      <c r="B17" s="7">
        <f>DATA!B17</f>
        <v>2</v>
      </c>
      <c r="C17" s="16" t="str">
        <f>DATA!C17</f>
        <v>F</v>
      </c>
      <c r="D17" s="25">
        <f>DATA!D17</f>
        <v>92313</v>
      </c>
      <c r="E17" s="16">
        <f>DATA!E17</f>
        <v>15</v>
      </c>
      <c r="F17" s="27" t="str">
        <f>DATA!F17</f>
        <v>N2</v>
      </c>
      <c r="G17" s="16" t="str">
        <f>DATA!G17</f>
        <v>water</v>
      </c>
      <c r="H17" s="30">
        <f>DATA!H17</f>
        <v>0</v>
      </c>
      <c r="I17" s="17">
        <f>DATA!I17</f>
        <v>41537</v>
      </c>
      <c r="J17" s="36" t="str">
        <f>DATA!J17</f>
        <v>F2</v>
      </c>
      <c r="K17" s="70">
        <f>DATA!K17</f>
        <v>5</v>
      </c>
      <c r="L17" s="46">
        <f>DATA!L17</f>
        <v>0.92330000000000001</v>
      </c>
      <c r="M17" s="47">
        <f>DATA!M17</f>
        <v>0.86660000000000004</v>
      </c>
      <c r="N17" s="103">
        <f>DATA!N17</f>
        <v>5.7866666666666657E-3</v>
      </c>
      <c r="O17" s="47">
        <f>DATA!O17</f>
        <v>0</v>
      </c>
      <c r="P17" s="103">
        <f>DATA!P17</f>
        <v>-1.1826666666666629E-2</v>
      </c>
      <c r="Q17" s="48">
        <f>DATA!Q17</f>
        <v>0</v>
      </c>
      <c r="R17" s="103">
        <f>DATA!R17</f>
        <v>0</v>
      </c>
      <c r="S17" s="49">
        <f>DATA!S17</f>
        <v>0</v>
      </c>
      <c r="T17" s="103">
        <f>DATA!T17</f>
        <v>0</v>
      </c>
      <c r="U17" s="49">
        <f>DATA!U17</f>
        <v>0</v>
      </c>
      <c r="V17" s="103">
        <f>DATA!V17</f>
        <v>0</v>
      </c>
      <c r="W17" s="49">
        <f>DATA!W17</f>
        <v>0</v>
      </c>
      <c r="X17" s="103">
        <f>DATA!X17</f>
        <v>0</v>
      </c>
      <c r="Y17" s="49">
        <f>DATA!Y17</f>
        <v>0</v>
      </c>
      <c r="Z17" s="103">
        <f>DATA!Z17</f>
        <v>0</v>
      </c>
      <c r="AA17" s="49">
        <f>DATA!AA17</f>
        <v>0</v>
      </c>
      <c r="AB17" s="103">
        <f>DATA!AB17</f>
        <v>0</v>
      </c>
      <c r="AC17" s="49">
        <f>DATA!AC17</f>
        <v>0</v>
      </c>
      <c r="AD17" s="103">
        <f>DATA!AD17</f>
        <v>0</v>
      </c>
      <c r="AE17" s="49">
        <f>DATA!AE17</f>
        <v>0</v>
      </c>
      <c r="AF17" s="103">
        <f>DATA!AF17</f>
        <v>0</v>
      </c>
      <c r="AG17" s="49">
        <f>DATA!AG17</f>
        <v>0</v>
      </c>
      <c r="AH17" s="103">
        <f>DATA!AH17</f>
        <v>0</v>
      </c>
      <c r="AI17" s="49">
        <f>DATA!AI17</f>
        <v>0</v>
      </c>
      <c r="AJ17" s="103">
        <f>DATA!AJ17</f>
        <v>0</v>
      </c>
    </row>
    <row r="18" spans="1:39">
      <c r="A18" s="3">
        <f>DATA!A18</f>
        <v>1</v>
      </c>
      <c r="B18" s="7">
        <f>DATA!B18</f>
        <v>2</v>
      </c>
      <c r="C18" s="16" t="str">
        <f>DATA!C18</f>
        <v>G</v>
      </c>
      <c r="D18" s="25">
        <f>DATA!D18</f>
        <v>92313</v>
      </c>
      <c r="E18" s="16">
        <f>DATA!E18</f>
        <v>15</v>
      </c>
      <c r="F18" s="27" t="str">
        <f>DATA!F18</f>
        <v>N2</v>
      </c>
      <c r="G18" s="16" t="str">
        <f>DATA!G18</f>
        <v>water</v>
      </c>
      <c r="H18" s="30">
        <f>DATA!H18</f>
        <v>0</v>
      </c>
      <c r="I18" s="17">
        <f>DATA!I18</f>
        <v>41537</v>
      </c>
      <c r="J18" s="37" t="str">
        <f>DATA!J18</f>
        <v>G2</v>
      </c>
      <c r="K18" s="70">
        <f>DATA!K18</f>
        <v>9</v>
      </c>
      <c r="L18" s="46">
        <f>DATA!L18</f>
        <v>0.9173</v>
      </c>
      <c r="M18" s="47">
        <f>DATA!M18</f>
        <v>0.83799999999999997</v>
      </c>
      <c r="N18" s="103">
        <f>DATA!N18</f>
        <v>5.725925925925932E-3</v>
      </c>
      <c r="O18" s="47">
        <f>DATA!O18</f>
        <v>0</v>
      </c>
      <c r="P18" s="103">
        <f>DATA!P18</f>
        <v>-9.748148148148136E-3</v>
      </c>
      <c r="Q18" s="48">
        <f>DATA!Q18</f>
        <v>0</v>
      </c>
      <c r="R18" s="103">
        <f>DATA!R18</f>
        <v>0</v>
      </c>
      <c r="S18" s="49">
        <f>DATA!S18</f>
        <v>0</v>
      </c>
      <c r="T18" s="103">
        <f>DATA!T18</f>
        <v>0</v>
      </c>
      <c r="U18" s="49">
        <f>DATA!U18</f>
        <v>0</v>
      </c>
      <c r="V18" s="103">
        <f>DATA!V18</f>
        <v>0</v>
      </c>
      <c r="W18" s="49">
        <f>DATA!W18</f>
        <v>0</v>
      </c>
      <c r="X18" s="103">
        <f>DATA!X18</f>
        <v>0</v>
      </c>
      <c r="Y18" s="49">
        <f>DATA!Y18</f>
        <v>0</v>
      </c>
      <c r="Z18" s="103">
        <f>DATA!Z18</f>
        <v>0</v>
      </c>
      <c r="AA18" s="49">
        <f>DATA!AA18</f>
        <v>0</v>
      </c>
      <c r="AB18" s="103">
        <f>DATA!AB18</f>
        <v>0</v>
      </c>
      <c r="AC18" s="49">
        <f>DATA!AC18</f>
        <v>0</v>
      </c>
      <c r="AD18" s="103">
        <f>DATA!AD18</f>
        <v>0</v>
      </c>
      <c r="AE18" s="49">
        <f>DATA!AE18</f>
        <v>0</v>
      </c>
      <c r="AF18" s="103">
        <f>DATA!AF18</f>
        <v>0</v>
      </c>
      <c r="AG18" s="49">
        <f>DATA!AG18</f>
        <v>0</v>
      </c>
      <c r="AH18" s="103">
        <f>DATA!AH18</f>
        <v>0</v>
      </c>
      <c r="AI18" s="49">
        <f>DATA!AI18</f>
        <v>0</v>
      </c>
      <c r="AJ18" s="103">
        <f>DATA!AJ18</f>
        <v>0</v>
      </c>
    </row>
    <row r="19" spans="1:39">
      <c r="A19" s="3">
        <f>DATA!A20</f>
        <v>1</v>
      </c>
      <c r="B19" s="6">
        <f>DATA!B20</f>
        <v>3</v>
      </c>
      <c r="C19" s="3" t="str">
        <f>DATA!C20</f>
        <v>A</v>
      </c>
      <c r="D19" s="25">
        <f>DATA!D20</f>
        <v>92313</v>
      </c>
      <c r="E19" s="16">
        <f>DATA!E20</f>
        <v>15</v>
      </c>
      <c r="F19" s="26" t="str">
        <f>DATA!F20</f>
        <v>N2</v>
      </c>
      <c r="G19" s="16" t="str">
        <f>DATA!G20</f>
        <v>water</v>
      </c>
      <c r="H19" s="29">
        <f>DATA!H20</f>
        <v>0</v>
      </c>
      <c r="I19" s="17">
        <f>DATA!I20</f>
        <v>41537</v>
      </c>
      <c r="J19" s="39" t="str">
        <f>DATA!J20</f>
        <v>A3</v>
      </c>
      <c r="K19" s="70">
        <f>DATA!K20</f>
        <v>6</v>
      </c>
      <c r="L19" s="46">
        <f>DATA!L20</f>
        <v>0.89329999999999998</v>
      </c>
      <c r="M19" s="47">
        <f>DATA!M20</f>
        <v>0.83150000000000002</v>
      </c>
      <c r="N19" s="103">
        <f>DATA!N20</f>
        <v>5.67222222222222E-3</v>
      </c>
      <c r="O19" s="47">
        <f>DATA!O20</f>
        <v>0</v>
      </c>
      <c r="P19" s="103">
        <f>DATA!P20</f>
        <v>-1.5705555555555528E-2</v>
      </c>
      <c r="Q19" s="48">
        <f>DATA!Q20</f>
        <v>0</v>
      </c>
      <c r="R19" s="103">
        <f>DATA!R20</f>
        <v>0</v>
      </c>
      <c r="S19" s="47">
        <f>DATA!S20</f>
        <v>0</v>
      </c>
      <c r="T19" s="103">
        <f>DATA!T20</f>
        <v>0</v>
      </c>
      <c r="U19" s="47">
        <f>DATA!U20</f>
        <v>0</v>
      </c>
      <c r="V19" s="103">
        <f>DATA!V20</f>
        <v>0</v>
      </c>
      <c r="W19" s="47">
        <f>DATA!W20</f>
        <v>0</v>
      </c>
      <c r="X19" s="103">
        <f>DATA!X20</f>
        <v>0</v>
      </c>
      <c r="Y19" s="47">
        <f>DATA!Y20</f>
        <v>0</v>
      </c>
      <c r="Z19" s="103">
        <f>DATA!Z20</f>
        <v>0</v>
      </c>
      <c r="AA19" s="47">
        <f>DATA!AA20</f>
        <v>0</v>
      </c>
      <c r="AB19" s="103">
        <f>DATA!AB20</f>
        <v>0</v>
      </c>
      <c r="AC19" s="47">
        <f>DATA!AC20</f>
        <v>0</v>
      </c>
      <c r="AD19" s="103">
        <f>DATA!AD20</f>
        <v>0</v>
      </c>
      <c r="AE19" s="47">
        <f>DATA!AE20</f>
        <v>0</v>
      </c>
      <c r="AF19" s="103">
        <f>DATA!AF20</f>
        <v>0</v>
      </c>
      <c r="AG19" s="47">
        <f>DATA!AG20</f>
        <v>0</v>
      </c>
      <c r="AH19" s="103">
        <f>DATA!AH20</f>
        <v>0</v>
      </c>
      <c r="AI19" s="47">
        <f>DATA!AI20</f>
        <v>0</v>
      </c>
      <c r="AJ19" s="103">
        <f>DATA!AJ20</f>
        <v>0</v>
      </c>
    </row>
    <row r="20" spans="1:39">
      <c r="A20" s="3">
        <f>DATA!A21</f>
        <v>1</v>
      </c>
      <c r="B20" s="7">
        <f>DATA!B21</f>
        <v>3</v>
      </c>
      <c r="C20" s="16" t="str">
        <f>DATA!C21</f>
        <v>B</v>
      </c>
      <c r="D20" s="25">
        <f>DATA!D21</f>
        <v>92313</v>
      </c>
      <c r="E20" s="16">
        <f>DATA!E21</f>
        <v>15</v>
      </c>
      <c r="F20" s="27" t="str">
        <f>DATA!F21</f>
        <v>N2</v>
      </c>
      <c r="G20" s="16" t="str">
        <f>DATA!G21</f>
        <v>water</v>
      </c>
      <c r="H20" s="30">
        <f>DATA!H21</f>
        <v>0</v>
      </c>
      <c r="I20" s="17">
        <f>DATA!I21</f>
        <v>41537</v>
      </c>
      <c r="J20" s="35" t="str">
        <f>DATA!J21</f>
        <v>B3</v>
      </c>
      <c r="K20" s="70">
        <f>DATA!K21</f>
        <v>4</v>
      </c>
      <c r="L20" s="46">
        <f>DATA!L21</f>
        <v>0.93079999999999996</v>
      </c>
      <c r="M20" s="47">
        <f>DATA!M21</f>
        <v>0.8871</v>
      </c>
      <c r="N20" s="103">
        <f>DATA!N21</f>
        <v>3.9833333333333292E-3</v>
      </c>
      <c r="O20" s="47">
        <f>DATA!O21</f>
        <v>0</v>
      </c>
      <c r="P20" s="103">
        <f>DATA!P21</f>
        <v>-9.6583333333332966E-3</v>
      </c>
      <c r="Q20" s="48">
        <f>DATA!Q21</f>
        <v>0</v>
      </c>
      <c r="R20" s="103">
        <f>DATA!R21</f>
        <v>0</v>
      </c>
      <c r="S20" s="49">
        <f>DATA!S21</f>
        <v>0</v>
      </c>
      <c r="T20" s="103">
        <f>DATA!T21</f>
        <v>0</v>
      </c>
      <c r="U20" s="49">
        <f>DATA!U21</f>
        <v>0</v>
      </c>
      <c r="V20" s="103">
        <f>DATA!V21</f>
        <v>0</v>
      </c>
      <c r="W20" s="49">
        <f>DATA!W21</f>
        <v>0</v>
      </c>
      <c r="X20" s="103">
        <f>DATA!X21</f>
        <v>0</v>
      </c>
      <c r="Y20" s="49">
        <f>DATA!Y21</f>
        <v>0</v>
      </c>
      <c r="Z20" s="103">
        <f>DATA!Z21</f>
        <v>0</v>
      </c>
      <c r="AA20" s="49">
        <f>DATA!AA21</f>
        <v>0</v>
      </c>
      <c r="AB20" s="103">
        <f>DATA!AB21</f>
        <v>0</v>
      </c>
      <c r="AC20" s="49">
        <f>DATA!AC21</f>
        <v>0</v>
      </c>
      <c r="AD20" s="103">
        <f>DATA!AD21</f>
        <v>0</v>
      </c>
      <c r="AE20" s="49">
        <f>DATA!AE21</f>
        <v>0</v>
      </c>
      <c r="AF20" s="103">
        <f>DATA!AF21</f>
        <v>0</v>
      </c>
      <c r="AG20" s="49">
        <f>DATA!AG21</f>
        <v>0</v>
      </c>
      <c r="AH20" s="103">
        <f>DATA!AH21</f>
        <v>0</v>
      </c>
      <c r="AI20" s="49">
        <f>DATA!AI21</f>
        <v>0</v>
      </c>
      <c r="AJ20" s="103">
        <f>DATA!AJ21</f>
        <v>0</v>
      </c>
    </row>
    <row r="21" spans="1:39">
      <c r="A21" s="3">
        <f>DATA!A22</f>
        <v>1</v>
      </c>
      <c r="B21" s="7">
        <f>DATA!B22</f>
        <v>3</v>
      </c>
      <c r="C21" s="16" t="str">
        <f>DATA!C22</f>
        <v>C</v>
      </c>
      <c r="D21" s="25">
        <f>DATA!D22</f>
        <v>92313</v>
      </c>
      <c r="E21" s="16">
        <f>DATA!E22</f>
        <v>15</v>
      </c>
      <c r="F21" s="27" t="str">
        <f>DATA!F22</f>
        <v>N2</v>
      </c>
      <c r="G21" s="16" t="str">
        <f>DATA!G22</f>
        <v>water</v>
      </c>
      <c r="H21" s="30">
        <f>DATA!H22</f>
        <v>0</v>
      </c>
      <c r="I21" s="17">
        <f>DATA!I22</f>
        <v>41537</v>
      </c>
      <c r="J21" s="36" t="str">
        <f>DATA!J22</f>
        <v>C3</v>
      </c>
      <c r="K21" s="70">
        <f>DATA!K22</f>
        <v>8</v>
      </c>
      <c r="L21" s="46">
        <f>DATA!L22</f>
        <v>0.86339999999999995</v>
      </c>
      <c r="M21" s="47">
        <f>DATA!M22</f>
        <v>0.79669999999999996</v>
      </c>
      <c r="N21" s="103">
        <f>DATA!N22</f>
        <v>4.8666666666666667E-3</v>
      </c>
      <c r="O21" s="47">
        <f>DATA!O22</f>
        <v>0</v>
      </c>
      <c r="P21" s="103">
        <f>DATA!P22</f>
        <v>-1.6129166666666653E-2</v>
      </c>
      <c r="Q21" s="48">
        <f>DATA!Q22</f>
        <v>0</v>
      </c>
      <c r="R21" s="103">
        <f>DATA!R22</f>
        <v>0</v>
      </c>
      <c r="S21" s="49">
        <f>DATA!S22</f>
        <v>0</v>
      </c>
      <c r="T21" s="103">
        <f>DATA!T22</f>
        <v>0</v>
      </c>
      <c r="U21" s="49">
        <f>DATA!U22</f>
        <v>0</v>
      </c>
      <c r="V21" s="103">
        <f>DATA!V22</f>
        <v>0</v>
      </c>
      <c r="W21" s="49">
        <f>DATA!W22</f>
        <v>0</v>
      </c>
      <c r="X21" s="103">
        <f>DATA!X22</f>
        <v>0</v>
      </c>
      <c r="Y21" s="49">
        <f>DATA!Y22</f>
        <v>0</v>
      </c>
      <c r="Z21" s="103">
        <f>DATA!Z22</f>
        <v>0</v>
      </c>
      <c r="AA21" s="49">
        <f>DATA!AA22</f>
        <v>0</v>
      </c>
      <c r="AB21" s="103">
        <f>DATA!AB22</f>
        <v>0</v>
      </c>
      <c r="AC21" s="49">
        <f>DATA!AC22</f>
        <v>0</v>
      </c>
      <c r="AD21" s="103">
        <f>DATA!AD22</f>
        <v>0</v>
      </c>
      <c r="AE21" s="49">
        <f>DATA!AE22</f>
        <v>0</v>
      </c>
      <c r="AF21" s="103">
        <f>DATA!AF22</f>
        <v>0</v>
      </c>
      <c r="AG21" s="49">
        <f>DATA!AG22</f>
        <v>0</v>
      </c>
      <c r="AH21" s="103">
        <f>DATA!AH22</f>
        <v>0</v>
      </c>
      <c r="AI21" s="49">
        <f>DATA!AI22</f>
        <v>0</v>
      </c>
      <c r="AJ21" s="103">
        <f>DATA!AJ22</f>
        <v>0</v>
      </c>
    </row>
    <row r="22" spans="1:39">
      <c r="A22" s="3">
        <f>DATA!A23</f>
        <v>1</v>
      </c>
      <c r="B22" s="7">
        <f>DATA!B23</f>
        <v>3</v>
      </c>
      <c r="C22" s="16" t="str">
        <f>DATA!C23</f>
        <v>D</v>
      </c>
      <c r="D22" s="25">
        <f>DATA!D23</f>
        <v>92313</v>
      </c>
      <c r="E22" s="16">
        <f>DATA!E23</f>
        <v>15</v>
      </c>
      <c r="F22" s="27" t="str">
        <f>DATA!F23</f>
        <v>N2</v>
      </c>
      <c r="G22" s="16" t="str">
        <f>DATA!G23</f>
        <v>water</v>
      </c>
      <c r="H22" s="30">
        <f>DATA!H23</f>
        <v>0</v>
      </c>
      <c r="I22" s="17">
        <f>DATA!I23</f>
        <v>41537</v>
      </c>
      <c r="J22" s="37" t="str">
        <f>DATA!J23</f>
        <v>D3</v>
      </c>
      <c r="K22" s="70">
        <f>DATA!K23</f>
        <v>7</v>
      </c>
      <c r="L22" s="46">
        <f>DATA!L23</f>
        <v>0.90239999999999998</v>
      </c>
      <c r="M22" s="47">
        <f>DATA!M23</f>
        <v>0.83489999999999998</v>
      </c>
      <c r="N22" s="103">
        <f>DATA!N23</f>
        <v>5.6761904761904796E-3</v>
      </c>
      <c r="O22" s="47">
        <f>DATA!O23</f>
        <v>0</v>
      </c>
      <c r="P22" s="103">
        <f>DATA!P23</f>
        <v>-1.2976190476190459E-2</v>
      </c>
      <c r="Q22" s="48">
        <f>DATA!Q23</f>
        <v>0</v>
      </c>
      <c r="R22" s="103">
        <f>DATA!R23</f>
        <v>0</v>
      </c>
      <c r="S22" s="49">
        <f>DATA!S23</f>
        <v>0</v>
      </c>
      <c r="T22" s="103">
        <f>DATA!T23</f>
        <v>0</v>
      </c>
      <c r="U22" s="49">
        <f>DATA!U23</f>
        <v>0</v>
      </c>
      <c r="V22" s="103">
        <f>DATA!V23</f>
        <v>0</v>
      </c>
      <c r="W22" s="49">
        <f>DATA!W23</f>
        <v>0</v>
      </c>
      <c r="X22" s="103">
        <f>DATA!X23</f>
        <v>0</v>
      </c>
      <c r="Y22" s="49">
        <f>DATA!Y23</f>
        <v>0</v>
      </c>
      <c r="Z22" s="103">
        <f>DATA!Z23</f>
        <v>0</v>
      </c>
      <c r="AA22" s="49">
        <f>DATA!AA23</f>
        <v>0</v>
      </c>
      <c r="AB22" s="103">
        <f>DATA!AB23</f>
        <v>0</v>
      </c>
      <c r="AC22" s="49">
        <f>DATA!AC23</f>
        <v>0</v>
      </c>
      <c r="AD22" s="103">
        <f>DATA!AD23</f>
        <v>0</v>
      </c>
      <c r="AE22" s="49">
        <f>DATA!AE23</f>
        <v>0</v>
      </c>
      <c r="AF22" s="103">
        <f>DATA!AF23</f>
        <v>0</v>
      </c>
      <c r="AG22" s="49">
        <f>DATA!AG23</f>
        <v>0</v>
      </c>
      <c r="AH22" s="103">
        <f>DATA!AH23</f>
        <v>0</v>
      </c>
      <c r="AI22" s="49">
        <f>DATA!AI23</f>
        <v>0</v>
      </c>
      <c r="AJ22" s="103">
        <f>DATA!AJ23</f>
        <v>0</v>
      </c>
    </row>
    <row r="23" spans="1:39">
      <c r="A23" s="3">
        <f>DATA!A24</f>
        <v>1</v>
      </c>
      <c r="B23" s="7">
        <f>DATA!B24</f>
        <v>3</v>
      </c>
      <c r="C23" s="16" t="str">
        <f>DATA!C24</f>
        <v>E</v>
      </c>
      <c r="D23" s="25">
        <f>DATA!D24</f>
        <v>92313</v>
      </c>
      <c r="E23" s="16">
        <f>DATA!E24</f>
        <v>15</v>
      </c>
      <c r="F23" s="27" t="str">
        <f>DATA!F24</f>
        <v>N2</v>
      </c>
      <c r="G23" s="16" t="str">
        <f>DATA!G24</f>
        <v>water</v>
      </c>
      <c r="H23" s="30">
        <f>DATA!H24</f>
        <v>0</v>
      </c>
      <c r="I23" s="17">
        <f>DATA!I24</f>
        <v>41537</v>
      </c>
      <c r="J23" s="36" t="str">
        <f>DATA!J24</f>
        <v>E3</v>
      </c>
      <c r="K23" s="70">
        <f>DATA!K24</f>
        <v>7</v>
      </c>
      <c r="L23" s="46">
        <f>DATA!L24</f>
        <v>0.91459999999999997</v>
      </c>
      <c r="M23" s="47">
        <f>DATA!M24</f>
        <v>0.85309999999999997</v>
      </c>
      <c r="N23" s="103">
        <f>DATA!N24</f>
        <v>4.8190476190476212E-3</v>
      </c>
      <c r="O23" s="47">
        <f>DATA!O24</f>
        <v>0</v>
      </c>
      <c r="P23" s="103">
        <f>DATA!P24</f>
        <v>-1.0376190476190459E-2</v>
      </c>
      <c r="Q23" s="48">
        <f>DATA!Q24</f>
        <v>0</v>
      </c>
      <c r="R23" s="103">
        <f>DATA!R24</f>
        <v>0</v>
      </c>
      <c r="S23" s="49">
        <f>DATA!S24</f>
        <v>0</v>
      </c>
      <c r="T23" s="103">
        <f>DATA!T24</f>
        <v>0</v>
      </c>
      <c r="U23" s="49">
        <f>DATA!U24</f>
        <v>0</v>
      </c>
      <c r="V23" s="103">
        <f>DATA!V24</f>
        <v>0</v>
      </c>
      <c r="W23" s="49">
        <f>DATA!W24</f>
        <v>0</v>
      </c>
      <c r="X23" s="103">
        <f>DATA!X24</f>
        <v>0</v>
      </c>
      <c r="Y23" s="49">
        <f>DATA!Y24</f>
        <v>0</v>
      </c>
      <c r="Z23" s="103">
        <f>DATA!Z24</f>
        <v>0</v>
      </c>
      <c r="AA23" s="49">
        <f>DATA!AA24</f>
        <v>0</v>
      </c>
      <c r="AB23" s="103">
        <f>DATA!AB24</f>
        <v>0</v>
      </c>
      <c r="AC23" s="49">
        <f>DATA!AC24</f>
        <v>0</v>
      </c>
      <c r="AD23" s="103">
        <f>DATA!AD24</f>
        <v>0</v>
      </c>
      <c r="AE23" s="49">
        <f>DATA!AE24</f>
        <v>0</v>
      </c>
      <c r="AF23" s="103">
        <f>DATA!AF24</f>
        <v>0</v>
      </c>
      <c r="AG23" s="49">
        <f>DATA!AG24</f>
        <v>0</v>
      </c>
      <c r="AH23" s="103">
        <f>DATA!AH24</f>
        <v>0</v>
      </c>
      <c r="AI23" s="49">
        <f>DATA!AI24</f>
        <v>0</v>
      </c>
      <c r="AJ23" s="103">
        <f>DATA!AJ24</f>
        <v>0</v>
      </c>
      <c r="AL23" t="s">
        <v>175</v>
      </c>
      <c r="AM23" t="s">
        <v>56</v>
      </c>
    </row>
    <row r="24" spans="1:39">
      <c r="A24" s="3">
        <f>DATA!A25</f>
        <v>1</v>
      </c>
      <c r="B24" s="7">
        <f>DATA!B25</f>
        <v>3</v>
      </c>
      <c r="C24" s="16" t="str">
        <f>DATA!C25</f>
        <v>F</v>
      </c>
      <c r="D24" s="25">
        <f>DATA!D25</f>
        <v>92313</v>
      </c>
      <c r="E24" s="16">
        <f>DATA!E25</f>
        <v>15</v>
      </c>
      <c r="F24" s="27" t="str">
        <f>DATA!F25</f>
        <v>N2</v>
      </c>
      <c r="G24" s="16" t="str">
        <f>DATA!G25</f>
        <v>water</v>
      </c>
      <c r="H24" s="30">
        <f>DATA!H25</f>
        <v>0</v>
      </c>
      <c r="I24" s="17">
        <f>DATA!I25</f>
        <v>41537</v>
      </c>
      <c r="J24" s="36" t="str">
        <f>DATA!J25</f>
        <v>F3</v>
      </c>
      <c r="K24" s="70">
        <f>DATA!K25</f>
        <v>7</v>
      </c>
      <c r="L24" s="46">
        <f>DATA!L25</f>
        <v>0.91579999999999995</v>
      </c>
      <c r="M24" s="47">
        <f>DATA!M25</f>
        <v>0.85040000000000004</v>
      </c>
      <c r="N24" s="103">
        <f>DATA!N25</f>
        <v>5.376190476190465E-3</v>
      </c>
      <c r="O24" s="47">
        <f>DATA!O25</f>
        <v>0</v>
      </c>
      <c r="P24" s="103">
        <f>DATA!P25</f>
        <v>-1.0761904761904735E-2</v>
      </c>
      <c r="Q24" s="48">
        <f>DATA!Q25</f>
        <v>0</v>
      </c>
      <c r="R24" s="103">
        <f>DATA!R25</f>
        <v>0</v>
      </c>
      <c r="S24" s="49">
        <f>DATA!S25</f>
        <v>0</v>
      </c>
      <c r="T24" s="103">
        <f>DATA!T25</f>
        <v>0</v>
      </c>
      <c r="U24" s="49">
        <f>DATA!U25</f>
        <v>0</v>
      </c>
      <c r="V24" s="103">
        <f>DATA!V25</f>
        <v>0</v>
      </c>
      <c r="W24" s="49">
        <f>DATA!W25</f>
        <v>0</v>
      </c>
      <c r="X24" s="103">
        <f>DATA!X25</f>
        <v>0</v>
      </c>
      <c r="Y24" s="49">
        <f>DATA!Y25</f>
        <v>0</v>
      </c>
      <c r="Z24" s="103">
        <f>DATA!Z25</f>
        <v>0</v>
      </c>
      <c r="AA24" s="49">
        <f>DATA!AA25</f>
        <v>0</v>
      </c>
      <c r="AB24" s="103">
        <f>DATA!AB25</f>
        <v>0</v>
      </c>
      <c r="AC24" s="49">
        <f>DATA!AC25</f>
        <v>0</v>
      </c>
      <c r="AD24" s="103">
        <f>DATA!AD25</f>
        <v>0</v>
      </c>
      <c r="AE24" s="49">
        <f>DATA!AE25</f>
        <v>0</v>
      </c>
      <c r="AF24" s="103">
        <f>DATA!AF25</f>
        <v>0</v>
      </c>
      <c r="AG24" s="49">
        <f>DATA!AG25</f>
        <v>0</v>
      </c>
      <c r="AH24" s="103">
        <f>DATA!AH25</f>
        <v>0</v>
      </c>
      <c r="AI24" s="49">
        <f>DATA!AI25</f>
        <v>0</v>
      </c>
      <c r="AJ24" s="103">
        <f>DATA!AJ25</f>
        <v>0</v>
      </c>
    </row>
    <row r="25" spans="1:39" ht="13" thickBot="1">
      <c r="A25" s="3">
        <f>DATA!A26</f>
        <v>1</v>
      </c>
      <c r="B25" s="7">
        <f>DATA!B26</f>
        <v>3</v>
      </c>
      <c r="C25" s="16" t="str">
        <f>DATA!C26</f>
        <v>G</v>
      </c>
      <c r="D25" s="25">
        <f>DATA!D26</f>
        <v>92313</v>
      </c>
      <c r="E25" s="16">
        <f>DATA!E26</f>
        <v>15</v>
      </c>
      <c r="F25" s="27" t="str">
        <f>DATA!F26</f>
        <v>N2</v>
      </c>
      <c r="G25" s="16" t="str">
        <f>DATA!G26</f>
        <v>water</v>
      </c>
      <c r="H25" s="30">
        <f>DATA!H26</f>
        <v>0</v>
      </c>
      <c r="I25" s="17">
        <f>DATA!I26</f>
        <v>41537</v>
      </c>
      <c r="J25" s="37" t="str">
        <f>DATA!J26</f>
        <v>G3</v>
      </c>
      <c r="K25" s="70">
        <f>DATA!K26</f>
        <v>13</v>
      </c>
      <c r="L25" s="46">
        <f>DATA!L26</f>
        <v>0.90910000000000002</v>
      </c>
      <c r="M25" s="47">
        <f>DATA!M26</f>
        <v>0.80379999999999996</v>
      </c>
      <c r="N25" s="103">
        <f>DATA!N26</f>
        <v>5.96410256410257E-3</v>
      </c>
      <c r="O25" s="47">
        <f>DATA!O26</f>
        <v>0</v>
      </c>
      <c r="P25" s="103">
        <f>DATA!P26</f>
        <v>-9.3794871794871705E-3</v>
      </c>
      <c r="Q25" s="48">
        <f>DATA!Q26</f>
        <v>0</v>
      </c>
      <c r="R25" s="103">
        <f>DATA!R26</f>
        <v>0</v>
      </c>
      <c r="S25" s="49">
        <f>DATA!S26</f>
        <v>0</v>
      </c>
      <c r="T25" s="103">
        <f>DATA!T26</f>
        <v>0</v>
      </c>
      <c r="U25" s="49">
        <f>DATA!U26</f>
        <v>0</v>
      </c>
      <c r="V25" s="103">
        <f>DATA!V26</f>
        <v>0</v>
      </c>
      <c r="W25" s="49">
        <f>DATA!W26</f>
        <v>0</v>
      </c>
      <c r="X25" s="103">
        <f>DATA!X26</f>
        <v>0</v>
      </c>
      <c r="Y25" s="49">
        <f>DATA!Y26</f>
        <v>0</v>
      </c>
      <c r="Z25" s="103">
        <f>DATA!Z26</f>
        <v>0</v>
      </c>
      <c r="AA25" s="49">
        <f>DATA!AA26</f>
        <v>0</v>
      </c>
      <c r="AB25" s="103">
        <f>DATA!AB26</f>
        <v>0</v>
      </c>
      <c r="AC25" s="49">
        <f>DATA!AC26</f>
        <v>0</v>
      </c>
      <c r="AD25" s="103">
        <f>DATA!AD26</f>
        <v>0</v>
      </c>
      <c r="AE25" s="49">
        <f>DATA!AE26</f>
        <v>0</v>
      </c>
      <c r="AF25" s="103">
        <f>DATA!AF26</f>
        <v>0</v>
      </c>
      <c r="AG25" s="49">
        <f>DATA!AG26</f>
        <v>0</v>
      </c>
      <c r="AH25" s="103">
        <f>DATA!AH26</f>
        <v>0</v>
      </c>
      <c r="AI25" s="49">
        <f>DATA!AI26</f>
        <v>0</v>
      </c>
      <c r="AJ25" s="103">
        <f>DATA!AJ26</f>
        <v>0</v>
      </c>
    </row>
    <row r="26" spans="1:39">
      <c r="A26" s="3">
        <f>DATA!A28</f>
        <v>1</v>
      </c>
      <c r="B26" s="6">
        <f>DATA!B28</f>
        <v>4</v>
      </c>
      <c r="C26" s="3" t="str">
        <f>DATA!C28</f>
        <v>A</v>
      </c>
      <c r="D26" s="25">
        <f>DATA!D28</f>
        <v>92313</v>
      </c>
      <c r="E26" s="16">
        <f>DATA!E28</f>
        <v>15</v>
      </c>
      <c r="F26" s="28" t="str">
        <f>DATA!F28</f>
        <v>N2</v>
      </c>
      <c r="G26" s="5" t="str">
        <f>DATA!G28</f>
        <v>Mianserin</v>
      </c>
      <c r="H26" s="32">
        <f>DATA!H28</f>
        <v>50</v>
      </c>
      <c r="I26" s="17">
        <f>DATA!I28</f>
        <v>41537</v>
      </c>
      <c r="J26" s="39" t="str">
        <f>DATA!J28</f>
        <v>A4</v>
      </c>
      <c r="K26" s="71">
        <f>DATA!K28</f>
        <v>5</v>
      </c>
      <c r="L26" s="46">
        <f>DATA!L28</f>
        <v>0.89259999999999995</v>
      </c>
      <c r="M26" s="47">
        <f>DATA!M28</f>
        <v>0.81850000000000001</v>
      </c>
      <c r="N26" s="103">
        <f>DATA!N28</f>
        <v>7.5733333333333208E-3</v>
      </c>
      <c r="O26" s="47">
        <f>DATA!O28</f>
        <v>0</v>
      </c>
      <c r="P26" s="103">
        <f>DATA!P28</f>
        <v>-1.6973333333333306E-2</v>
      </c>
      <c r="Q26" s="48">
        <f>DATA!Q28</f>
        <v>0</v>
      </c>
      <c r="R26" s="103">
        <f>DATA!R28</f>
        <v>0</v>
      </c>
      <c r="S26" s="47">
        <f>DATA!S28</f>
        <v>0</v>
      </c>
      <c r="T26" s="103">
        <f>DATA!T28</f>
        <v>0</v>
      </c>
      <c r="U26" s="47">
        <f>DATA!U28</f>
        <v>0</v>
      </c>
      <c r="V26" s="103">
        <f>DATA!V28</f>
        <v>0</v>
      </c>
      <c r="W26" s="47">
        <f>DATA!W28</f>
        <v>0</v>
      </c>
      <c r="X26" s="103">
        <f>DATA!X28</f>
        <v>0</v>
      </c>
      <c r="Y26" s="47">
        <f>DATA!Y28</f>
        <v>0</v>
      </c>
      <c r="Z26" s="103">
        <f>DATA!Z28</f>
        <v>0</v>
      </c>
      <c r="AA26" s="47">
        <f>DATA!AA28</f>
        <v>0</v>
      </c>
      <c r="AB26" s="103">
        <f>DATA!AB28</f>
        <v>0</v>
      </c>
      <c r="AC26" s="47">
        <f>DATA!AC28</f>
        <v>0</v>
      </c>
      <c r="AD26" s="103">
        <f>DATA!AD28</f>
        <v>0</v>
      </c>
      <c r="AE26" s="47">
        <f>DATA!AE28</f>
        <v>0</v>
      </c>
      <c r="AF26" s="103">
        <f>DATA!AF28</f>
        <v>0</v>
      </c>
      <c r="AG26" s="47">
        <f>DATA!AG28</f>
        <v>0</v>
      </c>
      <c r="AH26" s="103">
        <f>DATA!AH28</f>
        <v>0</v>
      </c>
      <c r="AI26" s="47">
        <f>DATA!AI28</f>
        <v>0</v>
      </c>
      <c r="AJ26" s="103">
        <f>DATA!AJ28</f>
        <v>0</v>
      </c>
    </row>
    <row r="27" spans="1:39">
      <c r="A27" s="3">
        <f>DATA!A29</f>
        <v>1</v>
      </c>
      <c r="B27" s="7">
        <f>DATA!B29</f>
        <v>4</v>
      </c>
      <c r="C27" s="16" t="str">
        <f>DATA!C29</f>
        <v>B</v>
      </c>
      <c r="D27" s="25">
        <f>DATA!D29</f>
        <v>92313</v>
      </c>
      <c r="E27" s="16">
        <f>DATA!E29</f>
        <v>15</v>
      </c>
      <c r="F27" s="27" t="str">
        <f>DATA!F29</f>
        <v>N2</v>
      </c>
      <c r="G27" s="16" t="str">
        <f>DATA!G29</f>
        <v>Mianserin</v>
      </c>
      <c r="H27" s="31">
        <f>DATA!H29</f>
        <v>50</v>
      </c>
      <c r="I27" s="17">
        <f>DATA!I29</f>
        <v>41537</v>
      </c>
      <c r="J27" s="35" t="str">
        <f>DATA!J29</f>
        <v>B4</v>
      </c>
      <c r="K27" s="71">
        <f>DATA!K29</f>
        <v>8</v>
      </c>
      <c r="L27" s="46">
        <f>DATA!L29</f>
        <v>0.89949999999999997</v>
      </c>
      <c r="M27" s="47">
        <f>DATA!M29</f>
        <v>0.80400000000000005</v>
      </c>
      <c r="N27" s="103">
        <f>DATA!N29</f>
        <v>7.4083333333333223E-3</v>
      </c>
      <c r="O27" s="47">
        <f>DATA!O29</f>
        <v>0</v>
      </c>
      <c r="P27" s="103">
        <f>DATA!P29</f>
        <v>-1.2420833333333312E-2</v>
      </c>
      <c r="Q27" s="48">
        <f>DATA!Q29</f>
        <v>0</v>
      </c>
      <c r="R27" s="103">
        <f>DATA!R29</f>
        <v>0</v>
      </c>
      <c r="S27" s="49">
        <f>DATA!S29</f>
        <v>0</v>
      </c>
      <c r="T27" s="103">
        <f>DATA!T29</f>
        <v>0</v>
      </c>
      <c r="U27" s="49">
        <f>DATA!U29</f>
        <v>0</v>
      </c>
      <c r="V27" s="103">
        <f>DATA!V29</f>
        <v>0</v>
      </c>
      <c r="W27" s="49">
        <f>DATA!W29</f>
        <v>0</v>
      </c>
      <c r="X27" s="103">
        <f>DATA!X29</f>
        <v>0</v>
      </c>
      <c r="Y27" s="49">
        <f>DATA!Y29</f>
        <v>0</v>
      </c>
      <c r="Z27" s="103">
        <f>DATA!Z29</f>
        <v>0</v>
      </c>
      <c r="AA27" s="49">
        <f>DATA!AA29</f>
        <v>0</v>
      </c>
      <c r="AB27" s="103">
        <f>DATA!AB29</f>
        <v>0</v>
      </c>
      <c r="AC27" s="49">
        <f>DATA!AC29</f>
        <v>0</v>
      </c>
      <c r="AD27" s="103">
        <f>DATA!AD29</f>
        <v>0</v>
      </c>
      <c r="AE27" s="49">
        <f>DATA!AE29</f>
        <v>0</v>
      </c>
      <c r="AF27" s="103">
        <f>DATA!AF29</f>
        <v>0</v>
      </c>
      <c r="AG27" s="49">
        <f>DATA!AG29</f>
        <v>0</v>
      </c>
      <c r="AH27" s="103">
        <f>DATA!AH29</f>
        <v>0</v>
      </c>
      <c r="AI27" s="49">
        <f>DATA!AI29</f>
        <v>0</v>
      </c>
      <c r="AJ27" s="103">
        <f>DATA!AJ29</f>
        <v>0</v>
      </c>
    </row>
    <row r="28" spans="1:39">
      <c r="A28" s="3">
        <f>DATA!A30</f>
        <v>1</v>
      </c>
      <c r="B28" s="7">
        <f>DATA!B30</f>
        <v>4</v>
      </c>
      <c r="C28" s="16" t="str">
        <f>DATA!C30</f>
        <v>C</v>
      </c>
      <c r="D28" s="25">
        <f>DATA!D30</f>
        <v>92313</v>
      </c>
      <c r="E28" s="16">
        <f>DATA!E30</f>
        <v>15</v>
      </c>
      <c r="F28" s="27" t="str">
        <f>DATA!F30</f>
        <v>N2</v>
      </c>
      <c r="G28" s="16" t="str">
        <f>DATA!G30</f>
        <v>Mianserin</v>
      </c>
      <c r="H28" s="31">
        <f>DATA!H30</f>
        <v>50</v>
      </c>
      <c r="I28" s="17">
        <f>DATA!I30</f>
        <v>41537</v>
      </c>
      <c r="J28" s="36" t="str">
        <f>DATA!J30</f>
        <v>C4</v>
      </c>
      <c r="K28" s="71">
        <f>DATA!K30</f>
        <v>12</v>
      </c>
      <c r="L28" s="46">
        <f>DATA!L30</f>
        <v>0.85980000000000001</v>
      </c>
      <c r="M28" s="47">
        <f>DATA!M30</f>
        <v>0.73909999999999998</v>
      </c>
      <c r="N28" s="103">
        <f>DATA!N30</f>
        <v>7.0388888888888905E-3</v>
      </c>
      <c r="O28" s="47">
        <f>DATA!O30</f>
        <v>0</v>
      </c>
      <c r="P28" s="103">
        <f>DATA!P30</f>
        <v>-1.3688888888888881E-2</v>
      </c>
      <c r="Q28" s="48">
        <f>DATA!Q30</f>
        <v>0</v>
      </c>
      <c r="R28" s="103">
        <f>DATA!R30</f>
        <v>0</v>
      </c>
      <c r="S28" s="49">
        <f>DATA!S30</f>
        <v>0</v>
      </c>
      <c r="T28" s="103">
        <f>DATA!T30</f>
        <v>0</v>
      </c>
      <c r="U28" s="49">
        <f>DATA!U30</f>
        <v>0</v>
      </c>
      <c r="V28" s="103">
        <f>DATA!V30</f>
        <v>0</v>
      </c>
      <c r="W28" s="49">
        <f>DATA!W30</f>
        <v>0</v>
      </c>
      <c r="X28" s="103">
        <f>DATA!X30</f>
        <v>0</v>
      </c>
      <c r="Y28" s="49">
        <f>DATA!Y30</f>
        <v>0</v>
      </c>
      <c r="Z28" s="103">
        <f>DATA!Z30</f>
        <v>0</v>
      </c>
      <c r="AA28" s="49">
        <f>DATA!AA30</f>
        <v>0</v>
      </c>
      <c r="AB28" s="103">
        <f>DATA!AB30</f>
        <v>0</v>
      </c>
      <c r="AC28" s="49">
        <f>DATA!AC30</f>
        <v>0</v>
      </c>
      <c r="AD28" s="103">
        <f>DATA!AD30</f>
        <v>0</v>
      </c>
      <c r="AE28" s="49">
        <f>DATA!AE30</f>
        <v>0</v>
      </c>
      <c r="AF28" s="103">
        <f>DATA!AF30</f>
        <v>0</v>
      </c>
      <c r="AG28" s="49">
        <f>DATA!AG30</f>
        <v>0</v>
      </c>
      <c r="AH28" s="103">
        <f>DATA!AH30</f>
        <v>0</v>
      </c>
      <c r="AI28" s="49">
        <f>DATA!AI30</f>
        <v>0</v>
      </c>
      <c r="AJ28" s="103">
        <f>DATA!AJ30</f>
        <v>0</v>
      </c>
    </row>
    <row r="29" spans="1:39">
      <c r="A29" s="3">
        <f>DATA!A31</f>
        <v>1</v>
      </c>
      <c r="B29" s="7">
        <f>DATA!B31</f>
        <v>4</v>
      </c>
      <c r="C29" s="16" t="str">
        <f>DATA!C31</f>
        <v>D</v>
      </c>
      <c r="D29" s="25">
        <f>DATA!D31</f>
        <v>92313</v>
      </c>
      <c r="E29" s="16">
        <f>DATA!E31</f>
        <v>15</v>
      </c>
      <c r="F29" s="27" t="str">
        <f>DATA!F31</f>
        <v>N2</v>
      </c>
      <c r="G29" s="16" t="str">
        <f>DATA!G31</f>
        <v>Mianserin</v>
      </c>
      <c r="H29" s="31">
        <f>DATA!H31</f>
        <v>50</v>
      </c>
      <c r="I29" s="17">
        <f>DATA!I31</f>
        <v>41537</v>
      </c>
      <c r="J29" s="37" t="str">
        <f>DATA!J31</f>
        <v>D4</v>
      </c>
      <c r="K29" s="71">
        <f>DATA!K31</f>
        <v>8</v>
      </c>
      <c r="L29" s="46">
        <f>DATA!L31</f>
        <v>0.90400000000000003</v>
      </c>
      <c r="M29" s="47">
        <f>DATA!M31</f>
        <v>0.8125</v>
      </c>
      <c r="N29" s="103">
        <f>DATA!N31</f>
        <v>6.9083333333333358E-3</v>
      </c>
      <c r="O29" s="47">
        <f>DATA!O31</f>
        <v>0</v>
      </c>
      <c r="P29" s="103">
        <f>DATA!P31</f>
        <v>-1.1358333333333318E-2</v>
      </c>
      <c r="Q29" s="48">
        <f>DATA!Q31</f>
        <v>0</v>
      </c>
      <c r="R29" s="103">
        <f>DATA!R31</f>
        <v>0</v>
      </c>
      <c r="S29" s="49">
        <f>DATA!S31</f>
        <v>0</v>
      </c>
      <c r="T29" s="103">
        <f>DATA!T31</f>
        <v>0</v>
      </c>
      <c r="U29" s="49">
        <f>DATA!U31</f>
        <v>0</v>
      </c>
      <c r="V29" s="103">
        <f>DATA!V31</f>
        <v>0</v>
      </c>
      <c r="W29" s="49">
        <f>DATA!W31</f>
        <v>0</v>
      </c>
      <c r="X29" s="103">
        <f>DATA!X31</f>
        <v>0</v>
      </c>
      <c r="Y29" s="49">
        <f>DATA!Y31</f>
        <v>0</v>
      </c>
      <c r="Z29" s="103">
        <f>DATA!Z31</f>
        <v>0</v>
      </c>
      <c r="AA29" s="49">
        <f>DATA!AA31</f>
        <v>0</v>
      </c>
      <c r="AB29" s="103">
        <f>DATA!AB31</f>
        <v>0</v>
      </c>
      <c r="AC29" s="49">
        <f>DATA!AC31</f>
        <v>0</v>
      </c>
      <c r="AD29" s="103">
        <f>DATA!AD31</f>
        <v>0</v>
      </c>
      <c r="AE29" s="49">
        <f>DATA!AE31</f>
        <v>0</v>
      </c>
      <c r="AF29" s="103">
        <f>DATA!AF31</f>
        <v>0</v>
      </c>
      <c r="AG29" s="49">
        <f>DATA!AG31</f>
        <v>0</v>
      </c>
      <c r="AH29" s="103">
        <f>DATA!AH31</f>
        <v>0</v>
      </c>
      <c r="AI29" s="49">
        <f>DATA!AI31</f>
        <v>0</v>
      </c>
      <c r="AJ29" s="103">
        <f>DATA!AJ31</f>
        <v>0</v>
      </c>
    </row>
    <row r="30" spans="1:39">
      <c r="A30" s="3">
        <f>DATA!A32</f>
        <v>1</v>
      </c>
      <c r="B30" s="7">
        <f>DATA!B32</f>
        <v>4</v>
      </c>
      <c r="C30" s="16" t="str">
        <f>DATA!C32</f>
        <v>E</v>
      </c>
      <c r="D30" s="25">
        <f>DATA!D32</f>
        <v>92313</v>
      </c>
      <c r="E30" s="16">
        <f>DATA!E32</f>
        <v>15</v>
      </c>
      <c r="F30" s="27" t="str">
        <f>DATA!F32</f>
        <v>N2</v>
      </c>
      <c r="G30" s="16" t="str">
        <f>DATA!G32</f>
        <v>Mianserin</v>
      </c>
      <c r="H30" s="31">
        <f>DATA!H32</f>
        <v>50</v>
      </c>
      <c r="I30" s="17">
        <f>DATA!I32</f>
        <v>41537</v>
      </c>
      <c r="J30" s="36" t="str">
        <f>DATA!J32</f>
        <v>E4</v>
      </c>
      <c r="K30" s="71">
        <f>DATA!K32</f>
        <v>11</v>
      </c>
      <c r="L30" s="46">
        <f>DATA!L32</f>
        <v>0.90859999999999996</v>
      </c>
      <c r="M30" s="47">
        <f>DATA!M32</f>
        <v>0.79790000000000005</v>
      </c>
      <c r="N30" s="103">
        <f>DATA!N32</f>
        <v>6.7696969696969611E-3</v>
      </c>
      <c r="O30" s="47">
        <f>DATA!O32</f>
        <v>0</v>
      </c>
      <c r="P30" s="103">
        <f>DATA!P32</f>
        <v>-9.587878787878772E-3</v>
      </c>
      <c r="Q30" s="48">
        <f>DATA!Q32</f>
        <v>0</v>
      </c>
      <c r="R30" s="103">
        <f>DATA!R32</f>
        <v>0</v>
      </c>
      <c r="S30" s="49">
        <f>DATA!S32</f>
        <v>0</v>
      </c>
      <c r="T30" s="103">
        <f>DATA!T32</f>
        <v>0</v>
      </c>
      <c r="U30" s="49">
        <f>DATA!U32</f>
        <v>0</v>
      </c>
      <c r="V30" s="103">
        <f>DATA!V32</f>
        <v>0</v>
      </c>
      <c r="W30" s="49">
        <f>DATA!W32</f>
        <v>0</v>
      </c>
      <c r="X30" s="103">
        <f>DATA!X32</f>
        <v>0</v>
      </c>
      <c r="Y30" s="49">
        <f>DATA!Y32</f>
        <v>0</v>
      </c>
      <c r="Z30" s="103">
        <f>DATA!Z32</f>
        <v>0</v>
      </c>
      <c r="AA30" s="49">
        <f>DATA!AA32</f>
        <v>0</v>
      </c>
      <c r="AB30" s="103">
        <f>DATA!AB32</f>
        <v>0</v>
      </c>
      <c r="AC30" s="49">
        <f>DATA!AC32</f>
        <v>0</v>
      </c>
      <c r="AD30" s="103">
        <f>DATA!AD32</f>
        <v>0</v>
      </c>
      <c r="AE30" s="49">
        <f>DATA!AE32</f>
        <v>0</v>
      </c>
      <c r="AF30" s="103">
        <f>DATA!AF32</f>
        <v>0</v>
      </c>
      <c r="AG30" s="49">
        <f>DATA!AG32</f>
        <v>0</v>
      </c>
      <c r="AH30" s="103">
        <f>DATA!AH32</f>
        <v>0</v>
      </c>
      <c r="AI30" s="49">
        <f>DATA!AI32</f>
        <v>0</v>
      </c>
      <c r="AJ30" s="103">
        <f>DATA!AJ32</f>
        <v>0</v>
      </c>
    </row>
    <row r="31" spans="1:39">
      <c r="A31" s="3">
        <f>DATA!A33</f>
        <v>1</v>
      </c>
      <c r="B31" s="7">
        <f>DATA!B33</f>
        <v>4</v>
      </c>
      <c r="C31" s="16" t="str">
        <f>DATA!C33</f>
        <v>F</v>
      </c>
      <c r="D31" s="25">
        <f>DATA!D33</f>
        <v>92313</v>
      </c>
      <c r="E31" s="16">
        <f>DATA!E33</f>
        <v>15</v>
      </c>
      <c r="F31" s="27" t="str">
        <f>DATA!F33</f>
        <v>N2</v>
      </c>
      <c r="G31" s="16" t="str">
        <f>DATA!G33</f>
        <v>Mianserin</v>
      </c>
      <c r="H31" s="31">
        <f>DATA!H33</f>
        <v>50</v>
      </c>
      <c r="I31" s="17">
        <f>DATA!I33</f>
        <v>41537</v>
      </c>
      <c r="J31" s="36" t="str">
        <f>DATA!J33</f>
        <v>F4</v>
      </c>
      <c r="K31" s="71">
        <f>DATA!K33</f>
        <v>5</v>
      </c>
      <c r="L31" s="46">
        <f>DATA!L33</f>
        <v>0.91359999999999997</v>
      </c>
      <c r="M31" s="47">
        <f>DATA!M33</f>
        <v>0.83760000000000001</v>
      </c>
      <c r="N31" s="103">
        <f>DATA!N33</f>
        <v>7.9533333333333227E-3</v>
      </c>
      <c r="O31" s="47">
        <f>DATA!O33</f>
        <v>0</v>
      </c>
      <c r="P31" s="103">
        <f>DATA!P33</f>
        <v>-1.3153333333333305E-2</v>
      </c>
      <c r="Q31" s="48">
        <f>DATA!Q33</f>
        <v>0</v>
      </c>
      <c r="R31" s="103">
        <f>DATA!R33</f>
        <v>0</v>
      </c>
      <c r="S31" s="49">
        <f>DATA!S33</f>
        <v>0</v>
      </c>
      <c r="T31" s="103">
        <f>DATA!T33</f>
        <v>0</v>
      </c>
      <c r="U31" s="49">
        <f>DATA!U33</f>
        <v>0</v>
      </c>
      <c r="V31" s="103">
        <f>DATA!V33</f>
        <v>0</v>
      </c>
      <c r="W31" s="49">
        <f>DATA!W33</f>
        <v>0</v>
      </c>
      <c r="X31" s="103">
        <f>DATA!X33</f>
        <v>0</v>
      </c>
      <c r="Y31" s="49">
        <f>DATA!Y33</f>
        <v>0</v>
      </c>
      <c r="Z31" s="103">
        <f>DATA!Z33</f>
        <v>0</v>
      </c>
      <c r="AA31" s="49">
        <f>DATA!AA33</f>
        <v>0</v>
      </c>
      <c r="AB31" s="103">
        <f>DATA!AB33</f>
        <v>0</v>
      </c>
      <c r="AC31" s="49">
        <f>DATA!AC33</f>
        <v>0</v>
      </c>
      <c r="AD31" s="103">
        <f>DATA!AD33</f>
        <v>0</v>
      </c>
      <c r="AE31" s="49">
        <f>DATA!AE33</f>
        <v>0</v>
      </c>
      <c r="AF31" s="103">
        <f>DATA!AF33</f>
        <v>0</v>
      </c>
      <c r="AG31" s="49">
        <f>DATA!AG33</f>
        <v>0</v>
      </c>
      <c r="AH31" s="103">
        <f>DATA!AH33</f>
        <v>0</v>
      </c>
      <c r="AI31" s="49">
        <f>DATA!AI33</f>
        <v>0</v>
      </c>
      <c r="AJ31" s="103">
        <f>DATA!AJ33</f>
        <v>0</v>
      </c>
    </row>
    <row r="32" spans="1:39" ht="13" thickBot="1">
      <c r="A32" s="3">
        <f>DATA!A34</f>
        <v>1</v>
      </c>
      <c r="B32" s="7">
        <f>DATA!B34</f>
        <v>4</v>
      </c>
      <c r="C32" s="16" t="str">
        <f>DATA!C34</f>
        <v>G</v>
      </c>
      <c r="D32" s="25">
        <f>DATA!D34</f>
        <v>92313</v>
      </c>
      <c r="E32" s="16">
        <f>DATA!E34</f>
        <v>15</v>
      </c>
      <c r="F32" s="27" t="str">
        <f>DATA!F34</f>
        <v>N2</v>
      </c>
      <c r="G32" s="16" t="str">
        <f>DATA!G34</f>
        <v>Mianserin</v>
      </c>
      <c r="H32" s="31">
        <f>DATA!H34</f>
        <v>50</v>
      </c>
      <c r="I32" s="17">
        <f>DATA!I34</f>
        <v>41537</v>
      </c>
      <c r="J32" s="37" t="str">
        <f>DATA!J34</f>
        <v>G4</v>
      </c>
      <c r="K32" s="71">
        <f>DATA!K34</f>
        <v>7</v>
      </c>
      <c r="L32" s="46">
        <f>DATA!L34</f>
        <v>0.91180000000000005</v>
      </c>
      <c r="M32" s="47">
        <f>DATA!M34</f>
        <v>0.82830000000000004</v>
      </c>
      <c r="N32" s="103">
        <f>DATA!N34</f>
        <v>6.7523809523809541E-3</v>
      </c>
      <c r="O32" s="47">
        <f>DATA!O34</f>
        <v>0</v>
      </c>
      <c r="P32" s="103">
        <f>DATA!P34</f>
        <v>-1.07238095238095E-2</v>
      </c>
      <c r="Q32" s="48">
        <f>DATA!Q34</f>
        <v>0</v>
      </c>
      <c r="R32" s="103">
        <f>DATA!R34</f>
        <v>0</v>
      </c>
      <c r="S32" s="49">
        <f>DATA!S34</f>
        <v>0</v>
      </c>
      <c r="T32" s="103">
        <f>DATA!T34</f>
        <v>0</v>
      </c>
      <c r="U32" s="49">
        <f>DATA!U34</f>
        <v>0</v>
      </c>
      <c r="V32" s="103">
        <f>DATA!V34</f>
        <v>0</v>
      </c>
      <c r="W32" s="49">
        <f>DATA!W34</f>
        <v>0</v>
      </c>
      <c r="X32" s="103">
        <f>DATA!X34</f>
        <v>0</v>
      </c>
      <c r="Y32" s="49">
        <f>DATA!Y34</f>
        <v>0</v>
      </c>
      <c r="Z32" s="103">
        <f>DATA!Z34</f>
        <v>0</v>
      </c>
      <c r="AA32" s="49">
        <f>DATA!AA34</f>
        <v>0</v>
      </c>
      <c r="AB32" s="103">
        <f>DATA!AB34</f>
        <v>0</v>
      </c>
      <c r="AC32" s="49">
        <f>DATA!AC34</f>
        <v>0</v>
      </c>
      <c r="AD32" s="103">
        <f>DATA!AD34</f>
        <v>0</v>
      </c>
      <c r="AE32" s="49">
        <f>DATA!AE34</f>
        <v>0</v>
      </c>
      <c r="AF32" s="103">
        <f>DATA!AF34</f>
        <v>0</v>
      </c>
      <c r="AG32" s="49">
        <f>DATA!AG34</f>
        <v>0</v>
      </c>
      <c r="AH32" s="103">
        <f>DATA!AH34</f>
        <v>0</v>
      </c>
      <c r="AI32" s="49">
        <f>DATA!AI34</f>
        <v>0</v>
      </c>
      <c r="AJ32" s="103">
        <f>DATA!AJ34</f>
        <v>0</v>
      </c>
    </row>
    <row r="33" spans="1:36">
      <c r="A33" s="3">
        <f>DATA!A36</f>
        <v>1</v>
      </c>
      <c r="B33" s="6">
        <f>DATA!B36</f>
        <v>5</v>
      </c>
      <c r="C33" s="3" t="str">
        <f>DATA!C36</f>
        <v>A</v>
      </c>
      <c r="D33" s="25">
        <f>DATA!D36</f>
        <v>92313</v>
      </c>
      <c r="E33" s="16">
        <f>DATA!E36</f>
        <v>15</v>
      </c>
      <c r="F33" s="28" t="str">
        <f>DATA!F36</f>
        <v>N2</v>
      </c>
      <c r="G33" s="5" t="str">
        <f>DATA!G36</f>
        <v>Mianserin</v>
      </c>
      <c r="H33" s="32">
        <f>DATA!H36</f>
        <v>50</v>
      </c>
      <c r="I33" s="17">
        <f>DATA!I36</f>
        <v>41537</v>
      </c>
      <c r="J33" s="39" t="str">
        <f>DATA!J36</f>
        <v>A5</v>
      </c>
      <c r="K33" s="71">
        <f>DATA!K36</f>
        <v>7</v>
      </c>
      <c r="L33" s="46">
        <f>DATA!L36</f>
        <v>0.88790000000000002</v>
      </c>
      <c r="M33" s="47">
        <f>DATA!M36</f>
        <v>0.79600000000000004</v>
      </c>
      <c r="N33" s="103">
        <f>DATA!N36</f>
        <v>7.9523809523809486E-3</v>
      </c>
      <c r="O33" s="47">
        <f>DATA!O36</f>
        <v>0</v>
      </c>
      <c r="P33" s="103">
        <f>DATA!P36</f>
        <v>-1.5338095238095215E-2</v>
      </c>
      <c r="Q33" s="48">
        <f>DATA!Q36</f>
        <v>0</v>
      </c>
      <c r="R33" s="103">
        <f>DATA!R36</f>
        <v>0</v>
      </c>
      <c r="S33" s="47">
        <f>DATA!S36</f>
        <v>0</v>
      </c>
      <c r="T33" s="103">
        <f>DATA!T36</f>
        <v>0</v>
      </c>
      <c r="U33" s="47">
        <f>DATA!U36</f>
        <v>0</v>
      </c>
      <c r="V33" s="103">
        <f>DATA!V36</f>
        <v>0</v>
      </c>
      <c r="W33" s="47">
        <f>DATA!W36</f>
        <v>0</v>
      </c>
      <c r="X33" s="103">
        <f>DATA!X36</f>
        <v>0</v>
      </c>
      <c r="Y33" s="47">
        <f>DATA!Y36</f>
        <v>0</v>
      </c>
      <c r="Z33" s="103">
        <f>DATA!Z36</f>
        <v>0</v>
      </c>
      <c r="AA33" s="47">
        <f>DATA!AA36</f>
        <v>0</v>
      </c>
      <c r="AB33" s="103">
        <f>DATA!AB36</f>
        <v>0</v>
      </c>
      <c r="AC33" s="47">
        <f>DATA!AC36</f>
        <v>0</v>
      </c>
      <c r="AD33" s="103">
        <f>DATA!AD36</f>
        <v>0</v>
      </c>
      <c r="AE33" s="47">
        <f>DATA!AE36</f>
        <v>0</v>
      </c>
      <c r="AF33" s="103">
        <f>DATA!AF36</f>
        <v>0</v>
      </c>
      <c r="AG33" s="47">
        <f>DATA!AG36</f>
        <v>0</v>
      </c>
      <c r="AH33" s="103">
        <f>DATA!AH36</f>
        <v>0</v>
      </c>
      <c r="AI33" s="47">
        <f>DATA!AI36</f>
        <v>0</v>
      </c>
      <c r="AJ33" s="103">
        <f>DATA!AJ36</f>
        <v>0</v>
      </c>
    </row>
    <row r="34" spans="1:36">
      <c r="A34" s="3">
        <f>DATA!A37</f>
        <v>1</v>
      </c>
      <c r="B34" s="7">
        <f>DATA!B37</f>
        <v>5</v>
      </c>
      <c r="C34" s="16" t="str">
        <f>DATA!C37</f>
        <v>B</v>
      </c>
      <c r="D34" s="25">
        <f>DATA!D37</f>
        <v>92313</v>
      </c>
      <c r="E34" s="16">
        <f>DATA!E37</f>
        <v>15</v>
      </c>
      <c r="F34" s="27" t="str">
        <f>DATA!F37</f>
        <v>N2</v>
      </c>
      <c r="G34" s="16" t="str">
        <f>DATA!G37</f>
        <v>Mianserin</v>
      </c>
      <c r="H34" s="31">
        <f>DATA!H37</f>
        <v>50</v>
      </c>
      <c r="I34" s="17">
        <f>DATA!I37</f>
        <v>41537</v>
      </c>
      <c r="J34" s="35" t="str">
        <f>DATA!J37</f>
        <v>B5</v>
      </c>
      <c r="K34" s="71">
        <f>DATA!K37</f>
        <v>7</v>
      </c>
      <c r="L34" s="46">
        <f>DATA!L37</f>
        <v>0.8952</v>
      </c>
      <c r="M34" s="47">
        <f>DATA!M37</f>
        <v>0.80810000000000004</v>
      </c>
      <c r="N34" s="103">
        <f>DATA!N37</f>
        <v>7.2666666666666591E-3</v>
      </c>
      <c r="O34" s="47">
        <f>DATA!O37</f>
        <v>0</v>
      </c>
      <c r="P34" s="103">
        <f>DATA!P37</f>
        <v>-1.3609523809523785E-2</v>
      </c>
      <c r="Q34" s="48">
        <f>DATA!Q37</f>
        <v>0</v>
      </c>
      <c r="R34" s="103">
        <f>DATA!R37</f>
        <v>0</v>
      </c>
      <c r="S34" s="49">
        <f>DATA!S37</f>
        <v>0</v>
      </c>
      <c r="T34" s="103">
        <f>DATA!T37</f>
        <v>0</v>
      </c>
      <c r="U34" s="49">
        <f>DATA!U37</f>
        <v>0</v>
      </c>
      <c r="V34" s="103">
        <f>DATA!V37</f>
        <v>0</v>
      </c>
      <c r="W34" s="49">
        <f>DATA!W37</f>
        <v>0</v>
      </c>
      <c r="X34" s="103">
        <f>DATA!X37</f>
        <v>0</v>
      </c>
      <c r="Y34" s="49">
        <f>DATA!Y37</f>
        <v>0</v>
      </c>
      <c r="Z34" s="103">
        <f>DATA!Z37</f>
        <v>0</v>
      </c>
      <c r="AA34" s="49">
        <f>DATA!AA37</f>
        <v>0</v>
      </c>
      <c r="AB34" s="103">
        <f>DATA!AB37</f>
        <v>0</v>
      </c>
      <c r="AC34" s="49">
        <f>DATA!AC37</f>
        <v>0</v>
      </c>
      <c r="AD34" s="103">
        <f>DATA!AD37</f>
        <v>0</v>
      </c>
      <c r="AE34" s="49">
        <f>DATA!AE37</f>
        <v>0</v>
      </c>
      <c r="AF34" s="103">
        <f>DATA!AF37</f>
        <v>0</v>
      </c>
      <c r="AG34" s="49">
        <f>DATA!AG37</f>
        <v>0</v>
      </c>
      <c r="AH34" s="103">
        <f>DATA!AH37</f>
        <v>0</v>
      </c>
      <c r="AI34" s="49">
        <f>DATA!AI37</f>
        <v>0</v>
      </c>
      <c r="AJ34" s="103">
        <f>DATA!AJ37</f>
        <v>0</v>
      </c>
    </row>
    <row r="35" spans="1:36">
      <c r="A35" s="3">
        <f>DATA!A38</f>
        <v>1</v>
      </c>
      <c r="B35" s="7">
        <f>DATA!B38</f>
        <v>5</v>
      </c>
      <c r="C35" s="16" t="str">
        <f>DATA!C38</f>
        <v>C</v>
      </c>
      <c r="D35" s="25">
        <f>DATA!D38</f>
        <v>92313</v>
      </c>
      <c r="E35" s="16">
        <f>DATA!E38</f>
        <v>15</v>
      </c>
      <c r="F35" s="27" t="str">
        <f>DATA!F38</f>
        <v>N2</v>
      </c>
      <c r="G35" s="16" t="str">
        <f>DATA!G38</f>
        <v>Mianserin</v>
      </c>
      <c r="H35" s="31">
        <f>DATA!H38</f>
        <v>50</v>
      </c>
      <c r="I35" s="17">
        <f>DATA!I38</f>
        <v>41537</v>
      </c>
      <c r="J35" s="36" t="str">
        <f>DATA!J38</f>
        <v>C5</v>
      </c>
      <c r="K35" s="71">
        <f>DATA!K38</f>
        <v>9</v>
      </c>
      <c r="L35" s="46">
        <f>DATA!L38</f>
        <v>0.85850000000000004</v>
      </c>
      <c r="M35" s="47">
        <f>DATA!M38</f>
        <v>0.75170000000000003</v>
      </c>
      <c r="N35" s="103">
        <f>DATA!N38</f>
        <v>7.8407407407407401E-3</v>
      </c>
      <c r="O35" s="47">
        <f>DATA!O38</f>
        <v>0</v>
      </c>
      <c r="P35" s="103">
        <f>DATA!P38</f>
        <v>-1.6851851851851833E-2</v>
      </c>
      <c r="Q35" s="48">
        <f>DATA!Q38</f>
        <v>0</v>
      </c>
      <c r="R35" s="103">
        <f>DATA!R38</f>
        <v>0</v>
      </c>
      <c r="S35" s="49">
        <f>DATA!S38</f>
        <v>0</v>
      </c>
      <c r="T35" s="103">
        <f>DATA!T38</f>
        <v>0</v>
      </c>
      <c r="U35" s="49">
        <f>DATA!U38</f>
        <v>0</v>
      </c>
      <c r="V35" s="103">
        <f>DATA!V38</f>
        <v>0</v>
      </c>
      <c r="W35" s="49">
        <f>DATA!W38</f>
        <v>0</v>
      </c>
      <c r="X35" s="103">
        <f>DATA!X38</f>
        <v>0</v>
      </c>
      <c r="Y35" s="49">
        <f>DATA!Y38</f>
        <v>0</v>
      </c>
      <c r="Z35" s="103">
        <f>DATA!Z38</f>
        <v>0</v>
      </c>
      <c r="AA35" s="49">
        <f>DATA!AA38</f>
        <v>0</v>
      </c>
      <c r="AB35" s="103">
        <f>DATA!AB38</f>
        <v>0</v>
      </c>
      <c r="AC35" s="49">
        <f>DATA!AC38</f>
        <v>0</v>
      </c>
      <c r="AD35" s="103">
        <f>DATA!AD38</f>
        <v>0</v>
      </c>
      <c r="AE35" s="49">
        <f>DATA!AE38</f>
        <v>0</v>
      </c>
      <c r="AF35" s="103">
        <f>DATA!AF38</f>
        <v>0</v>
      </c>
      <c r="AG35" s="49">
        <f>DATA!AG38</f>
        <v>0</v>
      </c>
      <c r="AH35" s="103">
        <f>DATA!AH38</f>
        <v>0</v>
      </c>
      <c r="AI35" s="49">
        <f>DATA!AI38</f>
        <v>0</v>
      </c>
      <c r="AJ35" s="103">
        <f>DATA!AJ38</f>
        <v>0</v>
      </c>
    </row>
    <row r="36" spans="1:36">
      <c r="A36" s="3">
        <f>DATA!A39</f>
        <v>1</v>
      </c>
      <c r="B36" s="7">
        <f>DATA!B39</f>
        <v>5</v>
      </c>
      <c r="C36" s="16" t="str">
        <f>DATA!C39</f>
        <v>D</v>
      </c>
      <c r="D36" s="25">
        <f>DATA!D39</f>
        <v>92313</v>
      </c>
      <c r="E36" s="16">
        <f>DATA!E39</f>
        <v>15</v>
      </c>
      <c r="F36" s="27" t="str">
        <f>DATA!F39</f>
        <v>N2</v>
      </c>
      <c r="G36" s="16" t="str">
        <f>DATA!G39</f>
        <v>Mianserin</v>
      </c>
      <c r="H36" s="31">
        <f>DATA!H39</f>
        <v>50</v>
      </c>
      <c r="I36" s="17">
        <f>DATA!I39</f>
        <v>41537</v>
      </c>
      <c r="J36" s="37" t="str">
        <f>DATA!J39</f>
        <v>D5</v>
      </c>
      <c r="K36" s="71">
        <f>DATA!K39</f>
        <v>13</v>
      </c>
      <c r="L36" s="46">
        <f>DATA!L39</f>
        <v>0.88619999999999999</v>
      </c>
      <c r="M36" s="47">
        <f>DATA!M39</f>
        <v>0.75460000000000005</v>
      </c>
      <c r="N36" s="103">
        <f>DATA!N39</f>
        <v>7.3358974358974311E-3</v>
      </c>
      <c r="O36" s="47">
        <f>DATA!O39</f>
        <v>0</v>
      </c>
      <c r="P36" s="103">
        <f>DATA!P39</f>
        <v>-1.144358974358973E-2</v>
      </c>
      <c r="Q36" s="48">
        <f>DATA!Q39</f>
        <v>0</v>
      </c>
      <c r="R36" s="103">
        <f>DATA!R39</f>
        <v>0</v>
      </c>
      <c r="S36" s="49">
        <f>DATA!S39</f>
        <v>0</v>
      </c>
      <c r="T36" s="103">
        <f>DATA!T39</f>
        <v>0</v>
      </c>
      <c r="U36" s="49">
        <f>DATA!U39</f>
        <v>0</v>
      </c>
      <c r="V36" s="103">
        <f>DATA!V39</f>
        <v>0</v>
      </c>
      <c r="W36" s="49">
        <f>DATA!W39</f>
        <v>0</v>
      </c>
      <c r="X36" s="103">
        <f>DATA!X39</f>
        <v>0</v>
      </c>
      <c r="Y36" s="49">
        <f>DATA!Y39</f>
        <v>0</v>
      </c>
      <c r="Z36" s="103">
        <f>DATA!Z39</f>
        <v>0</v>
      </c>
      <c r="AA36" s="49">
        <f>DATA!AA39</f>
        <v>0</v>
      </c>
      <c r="AB36" s="103">
        <f>DATA!AB39</f>
        <v>0</v>
      </c>
      <c r="AC36" s="49">
        <f>DATA!AC39</f>
        <v>0</v>
      </c>
      <c r="AD36" s="103">
        <f>DATA!AD39</f>
        <v>0</v>
      </c>
      <c r="AE36" s="49">
        <f>DATA!AE39</f>
        <v>0</v>
      </c>
      <c r="AF36" s="103">
        <f>DATA!AF39</f>
        <v>0</v>
      </c>
      <c r="AG36" s="49">
        <f>DATA!AG39</f>
        <v>0</v>
      </c>
      <c r="AH36" s="103">
        <f>DATA!AH39</f>
        <v>0</v>
      </c>
      <c r="AI36" s="49">
        <f>DATA!AI39</f>
        <v>0</v>
      </c>
      <c r="AJ36" s="103">
        <f>DATA!AJ39</f>
        <v>0</v>
      </c>
    </row>
    <row r="37" spans="1:36">
      <c r="A37" s="3">
        <f>DATA!A40</f>
        <v>1</v>
      </c>
      <c r="B37" s="7">
        <f>DATA!B40</f>
        <v>5</v>
      </c>
      <c r="C37" s="16" t="str">
        <f>DATA!C40</f>
        <v>E</v>
      </c>
      <c r="D37" s="25">
        <f>DATA!D40</f>
        <v>92313</v>
      </c>
      <c r="E37" s="16">
        <f>DATA!E40</f>
        <v>15</v>
      </c>
      <c r="F37" s="27" t="str">
        <f>DATA!F40</f>
        <v>N2</v>
      </c>
      <c r="G37" s="16" t="str">
        <f>DATA!G40</f>
        <v>Mianserin</v>
      </c>
      <c r="H37" s="31">
        <f>DATA!H40</f>
        <v>50</v>
      </c>
      <c r="I37" s="17">
        <f>DATA!I40</f>
        <v>41537</v>
      </c>
      <c r="J37" s="36" t="str">
        <f>DATA!J40</f>
        <v>E5</v>
      </c>
      <c r="K37" s="71">
        <f>DATA!K40</f>
        <v>4</v>
      </c>
      <c r="L37" s="46">
        <f>DATA!L40</f>
        <v>0.90739999999999998</v>
      </c>
      <c r="M37" s="47">
        <f>DATA!M40</f>
        <v>0.84330000000000005</v>
      </c>
      <c r="N37" s="103">
        <f>DATA!N40</f>
        <v>6.9666666666666488E-3</v>
      </c>
      <c r="O37" s="47">
        <f>DATA!O40</f>
        <v>0</v>
      </c>
      <c r="P37" s="103">
        <f>DATA!P40</f>
        <v>-1.5016666666666623E-2</v>
      </c>
      <c r="Q37" s="48">
        <f>DATA!Q40</f>
        <v>0</v>
      </c>
      <c r="R37" s="103">
        <f>DATA!R40</f>
        <v>0</v>
      </c>
      <c r="S37" s="49">
        <f>DATA!S40</f>
        <v>0</v>
      </c>
      <c r="T37" s="103">
        <f>DATA!T40</f>
        <v>0</v>
      </c>
      <c r="U37" s="49">
        <f>DATA!U40</f>
        <v>0</v>
      </c>
      <c r="V37" s="103">
        <f>DATA!V40</f>
        <v>0</v>
      </c>
      <c r="W37" s="49">
        <f>DATA!W40</f>
        <v>0</v>
      </c>
      <c r="X37" s="103">
        <f>DATA!X40</f>
        <v>0</v>
      </c>
      <c r="Y37" s="49">
        <f>DATA!Y40</f>
        <v>0</v>
      </c>
      <c r="Z37" s="103">
        <f>DATA!Z40</f>
        <v>0</v>
      </c>
      <c r="AA37" s="49">
        <f>DATA!AA40</f>
        <v>0</v>
      </c>
      <c r="AB37" s="103">
        <f>DATA!AB40</f>
        <v>0</v>
      </c>
      <c r="AC37" s="49">
        <f>DATA!AC40</f>
        <v>0</v>
      </c>
      <c r="AD37" s="103">
        <f>DATA!AD40</f>
        <v>0</v>
      </c>
      <c r="AE37" s="49">
        <f>DATA!AE40</f>
        <v>0</v>
      </c>
      <c r="AF37" s="103">
        <f>DATA!AF40</f>
        <v>0</v>
      </c>
      <c r="AG37" s="49">
        <f>DATA!AG40</f>
        <v>0</v>
      </c>
      <c r="AH37" s="103">
        <f>DATA!AH40</f>
        <v>0</v>
      </c>
      <c r="AI37" s="49">
        <f>DATA!AI40</f>
        <v>0</v>
      </c>
      <c r="AJ37" s="103">
        <f>DATA!AJ40</f>
        <v>0</v>
      </c>
    </row>
    <row r="38" spans="1:36">
      <c r="A38" s="3">
        <f>DATA!A41</f>
        <v>1</v>
      </c>
      <c r="B38" s="7">
        <f>DATA!B41</f>
        <v>5</v>
      </c>
      <c r="C38" s="16" t="str">
        <f>DATA!C41</f>
        <v>F</v>
      </c>
      <c r="D38" s="25">
        <f>DATA!D41</f>
        <v>92313</v>
      </c>
      <c r="E38" s="16">
        <f>DATA!E41</f>
        <v>15</v>
      </c>
      <c r="F38" s="27" t="str">
        <f>DATA!F41</f>
        <v>N2</v>
      </c>
      <c r="G38" s="16" t="str">
        <f>DATA!G41</f>
        <v>Mianserin</v>
      </c>
      <c r="H38" s="31">
        <f>DATA!H41</f>
        <v>50</v>
      </c>
      <c r="I38" s="17">
        <f>DATA!I41</f>
        <v>41537</v>
      </c>
      <c r="J38" s="36" t="str">
        <f>DATA!J41</f>
        <v>F5</v>
      </c>
      <c r="K38" s="71">
        <f>DATA!K41</f>
        <v>5</v>
      </c>
      <c r="L38" s="46">
        <f>DATA!L41</f>
        <v>0.90600000000000003</v>
      </c>
      <c r="M38" s="47">
        <f>DATA!M41</f>
        <v>0.82809999999999995</v>
      </c>
      <c r="N38" s="103">
        <f>DATA!N41</f>
        <v>8.3333333333333488E-3</v>
      </c>
      <c r="O38" s="47">
        <f>DATA!O41</f>
        <v>0</v>
      </c>
      <c r="P38" s="103">
        <f>DATA!P41</f>
        <v>-1.5053333333333318E-2</v>
      </c>
      <c r="Q38" s="48">
        <f>DATA!Q41</f>
        <v>0</v>
      </c>
      <c r="R38" s="103">
        <f>DATA!R41</f>
        <v>0</v>
      </c>
      <c r="S38" s="49">
        <f>DATA!S41</f>
        <v>0</v>
      </c>
      <c r="T38" s="103">
        <f>DATA!T41</f>
        <v>0</v>
      </c>
      <c r="U38" s="49">
        <f>DATA!U41</f>
        <v>0</v>
      </c>
      <c r="V38" s="103">
        <f>DATA!V41</f>
        <v>0</v>
      </c>
      <c r="W38" s="49">
        <f>DATA!W41</f>
        <v>0</v>
      </c>
      <c r="X38" s="103">
        <f>DATA!X41</f>
        <v>0</v>
      </c>
      <c r="Y38" s="49">
        <f>DATA!Y41</f>
        <v>0</v>
      </c>
      <c r="Z38" s="103">
        <f>DATA!Z41</f>
        <v>0</v>
      </c>
      <c r="AA38" s="49">
        <f>DATA!AA41</f>
        <v>0</v>
      </c>
      <c r="AB38" s="103">
        <f>DATA!AB41</f>
        <v>0</v>
      </c>
      <c r="AC38" s="49">
        <f>DATA!AC41</f>
        <v>0</v>
      </c>
      <c r="AD38" s="103">
        <f>DATA!AD41</f>
        <v>0</v>
      </c>
      <c r="AE38" s="49">
        <f>DATA!AE41</f>
        <v>0</v>
      </c>
      <c r="AF38" s="103">
        <f>DATA!AF41</f>
        <v>0</v>
      </c>
      <c r="AG38" s="49">
        <f>DATA!AG41</f>
        <v>0</v>
      </c>
      <c r="AH38" s="103">
        <f>DATA!AH41</f>
        <v>0</v>
      </c>
      <c r="AI38" s="49">
        <f>DATA!AI41</f>
        <v>0</v>
      </c>
      <c r="AJ38" s="103">
        <f>DATA!AJ41</f>
        <v>0</v>
      </c>
    </row>
    <row r="39" spans="1:36" ht="13" thickBot="1">
      <c r="A39" s="3">
        <f>DATA!A42</f>
        <v>1</v>
      </c>
      <c r="B39" s="7">
        <f>DATA!B42</f>
        <v>5</v>
      </c>
      <c r="C39" s="16" t="str">
        <f>DATA!C42</f>
        <v>G</v>
      </c>
      <c r="D39" s="25">
        <f>DATA!D42</f>
        <v>92313</v>
      </c>
      <c r="E39" s="16">
        <f>DATA!E42</f>
        <v>15</v>
      </c>
      <c r="F39" s="27" t="str">
        <f>DATA!F42</f>
        <v>N2</v>
      </c>
      <c r="G39" s="16" t="str">
        <f>DATA!G42</f>
        <v>Mianserin</v>
      </c>
      <c r="H39" s="31">
        <f>DATA!H42</f>
        <v>50</v>
      </c>
      <c r="I39" s="17">
        <f>DATA!I42</f>
        <v>41537</v>
      </c>
      <c r="J39" s="37" t="str">
        <f>DATA!J42</f>
        <v>G5</v>
      </c>
      <c r="K39" s="71">
        <f>DATA!K42</f>
        <v>8</v>
      </c>
      <c r="L39" s="46">
        <f>DATA!L42</f>
        <v>0.90069999999999995</v>
      </c>
      <c r="M39" s="47">
        <f>DATA!M42</f>
        <v>0.80989999999999995</v>
      </c>
      <c r="N39" s="103">
        <f>DATA!N42</f>
        <v>6.8208333333333315E-3</v>
      </c>
      <c r="O39" s="47">
        <f>DATA!O42</f>
        <v>0</v>
      </c>
      <c r="P39" s="103">
        <f>DATA!P42</f>
        <v>-1.1683333333333323E-2</v>
      </c>
      <c r="Q39" s="48">
        <f>DATA!Q42</f>
        <v>0</v>
      </c>
      <c r="R39" s="103">
        <f>DATA!R42</f>
        <v>0</v>
      </c>
      <c r="S39" s="49">
        <f>DATA!S42</f>
        <v>0</v>
      </c>
      <c r="T39" s="103">
        <f>DATA!T42</f>
        <v>0</v>
      </c>
      <c r="U39" s="49">
        <f>DATA!U42</f>
        <v>0</v>
      </c>
      <c r="V39" s="103">
        <f>DATA!V42</f>
        <v>0</v>
      </c>
      <c r="W39" s="49">
        <f>DATA!W42</f>
        <v>0</v>
      </c>
      <c r="X39" s="103">
        <f>DATA!X42</f>
        <v>0</v>
      </c>
      <c r="Y39" s="49">
        <f>DATA!Y42</f>
        <v>0</v>
      </c>
      <c r="Z39" s="103">
        <f>DATA!Z42</f>
        <v>0</v>
      </c>
      <c r="AA39" s="49">
        <f>DATA!AA42</f>
        <v>0</v>
      </c>
      <c r="AB39" s="103">
        <f>DATA!AB42</f>
        <v>0</v>
      </c>
      <c r="AC39" s="49">
        <f>DATA!AC42</f>
        <v>0</v>
      </c>
      <c r="AD39" s="103">
        <f>DATA!AD42</f>
        <v>0</v>
      </c>
      <c r="AE39" s="49">
        <f>DATA!AE42</f>
        <v>0</v>
      </c>
      <c r="AF39" s="103">
        <f>DATA!AF42</f>
        <v>0</v>
      </c>
      <c r="AG39" s="49">
        <f>DATA!AG42</f>
        <v>0</v>
      </c>
      <c r="AH39" s="103">
        <f>DATA!AH42</f>
        <v>0</v>
      </c>
      <c r="AI39" s="49">
        <f>DATA!AI42</f>
        <v>0</v>
      </c>
      <c r="AJ39" s="103">
        <f>DATA!AJ42</f>
        <v>0</v>
      </c>
    </row>
    <row r="40" spans="1:36">
      <c r="A40" s="3">
        <f>DATA!A44</f>
        <v>1</v>
      </c>
      <c r="B40" s="6">
        <f>DATA!B44</f>
        <v>6</v>
      </c>
      <c r="C40" s="3" t="str">
        <f>DATA!C44</f>
        <v>A</v>
      </c>
      <c r="D40" s="25">
        <f>DATA!D44</f>
        <v>92313</v>
      </c>
      <c r="E40" s="16">
        <f>DATA!E44</f>
        <v>15</v>
      </c>
      <c r="F40" s="28" t="str">
        <f>DATA!F44</f>
        <v>N2</v>
      </c>
      <c r="G40" s="5" t="str">
        <f>DATA!G44</f>
        <v>Mianserin</v>
      </c>
      <c r="H40" s="32">
        <f>DATA!H44</f>
        <v>50</v>
      </c>
      <c r="I40" s="17">
        <f>DATA!I44</f>
        <v>41537</v>
      </c>
      <c r="J40" s="39" t="str">
        <f>DATA!J44</f>
        <v>A6</v>
      </c>
      <c r="K40" s="71">
        <f>DATA!K44</f>
        <v>9</v>
      </c>
      <c r="L40" s="46">
        <f>DATA!L44</f>
        <v>0.88980000000000004</v>
      </c>
      <c r="M40" s="47">
        <f>DATA!M44</f>
        <v>0.78449999999999998</v>
      </c>
      <c r="N40" s="103">
        <f>DATA!N44</f>
        <v>7.6740740740740797E-3</v>
      </c>
      <c r="O40" s="47">
        <f>DATA!O44</f>
        <v>0</v>
      </c>
      <c r="P40" s="103">
        <f>DATA!P44</f>
        <v>-1.3207407407407397E-2</v>
      </c>
      <c r="Q40" s="48">
        <f>DATA!Q44</f>
        <v>0</v>
      </c>
      <c r="R40" s="103">
        <f>DATA!R44</f>
        <v>0</v>
      </c>
      <c r="S40" s="47">
        <f>DATA!S44</f>
        <v>0</v>
      </c>
      <c r="T40" s="103">
        <f>DATA!T44</f>
        <v>0</v>
      </c>
      <c r="U40" s="53">
        <f>DATA!U44</f>
        <v>0</v>
      </c>
      <c r="V40" s="103">
        <f>DATA!V44</f>
        <v>0</v>
      </c>
      <c r="W40" s="53">
        <f>DATA!W44</f>
        <v>0</v>
      </c>
      <c r="X40" s="103">
        <f>DATA!X44</f>
        <v>0</v>
      </c>
      <c r="Y40" s="53">
        <f>DATA!Y44</f>
        <v>0</v>
      </c>
      <c r="Z40" s="103">
        <f>DATA!Z44</f>
        <v>0</v>
      </c>
      <c r="AA40" s="53">
        <f>DATA!AA44</f>
        <v>0</v>
      </c>
      <c r="AB40" s="103">
        <f>DATA!AB44</f>
        <v>0</v>
      </c>
      <c r="AC40" s="53">
        <f>DATA!AC44</f>
        <v>0</v>
      </c>
      <c r="AD40" s="103">
        <f>DATA!AD44</f>
        <v>0</v>
      </c>
      <c r="AE40" s="53">
        <f>DATA!AE44</f>
        <v>0</v>
      </c>
      <c r="AF40" s="103">
        <f>DATA!AF44</f>
        <v>0</v>
      </c>
      <c r="AG40" s="53">
        <f>DATA!AG44</f>
        <v>0</v>
      </c>
      <c r="AH40" s="103">
        <f>DATA!AH44</f>
        <v>0</v>
      </c>
      <c r="AI40" s="53">
        <f>DATA!AI44</f>
        <v>0</v>
      </c>
      <c r="AJ40" s="103">
        <f>DATA!AJ44</f>
        <v>0</v>
      </c>
    </row>
    <row r="41" spans="1:36">
      <c r="A41" s="3">
        <f>DATA!A45</f>
        <v>1</v>
      </c>
      <c r="B41" s="7">
        <f>DATA!B45</f>
        <v>6</v>
      </c>
      <c r="C41" s="16" t="str">
        <f>DATA!C45</f>
        <v>B</v>
      </c>
      <c r="D41" s="25">
        <f>DATA!D45</f>
        <v>92313</v>
      </c>
      <c r="E41" s="16">
        <f>DATA!E45</f>
        <v>15</v>
      </c>
      <c r="F41" s="27" t="str">
        <f>DATA!F45</f>
        <v>N2</v>
      </c>
      <c r="G41" s="16" t="str">
        <f>DATA!G45</f>
        <v>Mianserin</v>
      </c>
      <c r="H41" s="31">
        <f>DATA!H45</f>
        <v>50</v>
      </c>
      <c r="I41" s="17">
        <f>DATA!I45</f>
        <v>41537</v>
      </c>
      <c r="J41" s="35" t="str">
        <f>DATA!J45</f>
        <v>B6</v>
      </c>
      <c r="K41" s="71">
        <f>DATA!K45</f>
        <v>6</v>
      </c>
      <c r="L41" s="46">
        <f>DATA!L45</f>
        <v>0.90169999999999995</v>
      </c>
      <c r="M41" s="47">
        <f>DATA!M45</f>
        <v>0.83040000000000003</v>
      </c>
      <c r="N41" s="103">
        <f>DATA!N45</f>
        <v>5.8444444444444299E-3</v>
      </c>
      <c r="O41" s="47">
        <f>DATA!O45</f>
        <v>0</v>
      </c>
      <c r="P41" s="103">
        <f>DATA!P45</f>
        <v>-1.2161111111111086E-2</v>
      </c>
      <c r="Q41" s="48">
        <f>DATA!Q45</f>
        <v>0</v>
      </c>
      <c r="R41" s="103">
        <f>DATA!R45</f>
        <v>0</v>
      </c>
      <c r="S41" s="49">
        <f>DATA!S45</f>
        <v>0</v>
      </c>
      <c r="T41" s="103">
        <f>DATA!T45</f>
        <v>0</v>
      </c>
      <c r="U41" s="49">
        <f>DATA!U45</f>
        <v>0</v>
      </c>
      <c r="V41" s="103">
        <f>DATA!V45</f>
        <v>0</v>
      </c>
      <c r="W41" s="49">
        <f>DATA!W45</f>
        <v>0</v>
      </c>
      <c r="X41" s="103">
        <f>DATA!X45</f>
        <v>0</v>
      </c>
      <c r="Y41" s="49">
        <f>DATA!Y45</f>
        <v>0</v>
      </c>
      <c r="Z41" s="103">
        <f>DATA!Z45</f>
        <v>0</v>
      </c>
      <c r="AA41" s="49">
        <f>DATA!AA45</f>
        <v>0</v>
      </c>
      <c r="AB41" s="103">
        <f>DATA!AB45</f>
        <v>0</v>
      </c>
      <c r="AC41" s="49">
        <f>DATA!AC45</f>
        <v>0</v>
      </c>
      <c r="AD41" s="103">
        <f>DATA!AD45</f>
        <v>0</v>
      </c>
      <c r="AE41" s="49">
        <f>DATA!AE45</f>
        <v>0</v>
      </c>
      <c r="AF41" s="103">
        <f>DATA!AF45</f>
        <v>0</v>
      </c>
      <c r="AG41" s="49">
        <f>DATA!AG45</f>
        <v>0</v>
      </c>
      <c r="AH41" s="103">
        <f>DATA!AH45</f>
        <v>0</v>
      </c>
      <c r="AI41" s="49">
        <f>DATA!AI45</f>
        <v>0</v>
      </c>
      <c r="AJ41" s="103">
        <f>DATA!AJ45</f>
        <v>0</v>
      </c>
    </row>
    <row r="42" spans="1:36">
      <c r="A42" s="3">
        <f>DATA!A46</f>
        <v>1</v>
      </c>
      <c r="B42" s="7">
        <f>DATA!B46</f>
        <v>6</v>
      </c>
      <c r="C42" s="16" t="str">
        <f>DATA!C46</f>
        <v>C</v>
      </c>
      <c r="D42" s="25">
        <f>DATA!D46</f>
        <v>92313</v>
      </c>
      <c r="E42" s="16">
        <f>DATA!E46</f>
        <v>15</v>
      </c>
      <c r="F42" s="27" t="str">
        <f>DATA!F46</f>
        <v>N2</v>
      </c>
      <c r="G42" s="16" t="str">
        <f>DATA!G46</f>
        <v>Mianserin</v>
      </c>
      <c r="H42" s="31">
        <f>DATA!H46</f>
        <v>50</v>
      </c>
      <c r="I42" s="17">
        <f>DATA!I46</f>
        <v>41537</v>
      </c>
      <c r="J42" s="36" t="str">
        <f>DATA!J46</f>
        <v>C6</v>
      </c>
      <c r="K42" s="71">
        <f>DATA!K46</f>
        <v>5</v>
      </c>
      <c r="L42" s="46">
        <f>DATA!L46</f>
        <v>0.87719999999999998</v>
      </c>
      <c r="M42" s="47">
        <f>DATA!M46</f>
        <v>0.80169999999999997</v>
      </c>
      <c r="N42" s="103">
        <f>DATA!N46</f>
        <v>7.8533333333333337E-3</v>
      </c>
      <c r="O42" s="47">
        <f>DATA!O46</f>
        <v>0</v>
      </c>
      <c r="P42" s="103">
        <f>DATA!P46</f>
        <v>-2.0333333333333314E-2</v>
      </c>
      <c r="Q42" s="48">
        <f>DATA!Q46</f>
        <v>0</v>
      </c>
      <c r="R42" s="103">
        <f>DATA!R46</f>
        <v>0</v>
      </c>
      <c r="S42" s="47">
        <f>DATA!S46</f>
        <v>0</v>
      </c>
      <c r="T42" s="103">
        <f>DATA!T46</f>
        <v>0</v>
      </c>
      <c r="U42" s="47">
        <f>DATA!U46</f>
        <v>0</v>
      </c>
      <c r="V42" s="103">
        <f>DATA!V46</f>
        <v>0</v>
      </c>
      <c r="W42" s="46">
        <f>DATA!W46</f>
        <v>0</v>
      </c>
      <c r="X42" s="103">
        <f>DATA!X46</f>
        <v>0</v>
      </c>
      <c r="Y42" s="49">
        <f>DATA!Y46</f>
        <v>0</v>
      </c>
      <c r="Z42" s="103">
        <f>DATA!Z46</f>
        <v>0</v>
      </c>
      <c r="AA42" s="49">
        <f>DATA!AA46</f>
        <v>0</v>
      </c>
      <c r="AB42" s="103">
        <f>DATA!AB46</f>
        <v>0</v>
      </c>
      <c r="AC42" s="49">
        <f>DATA!AC46</f>
        <v>0</v>
      </c>
      <c r="AD42" s="103">
        <f>DATA!AD46</f>
        <v>0</v>
      </c>
      <c r="AE42" s="49">
        <f>DATA!AE46</f>
        <v>0</v>
      </c>
      <c r="AF42" s="103">
        <f>DATA!AF46</f>
        <v>0</v>
      </c>
      <c r="AG42" s="49">
        <f>DATA!AG46</f>
        <v>0</v>
      </c>
      <c r="AH42" s="103">
        <f>DATA!AH46</f>
        <v>0</v>
      </c>
      <c r="AI42" s="49">
        <f>DATA!AI46</f>
        <v>0</v>
      </c>
      <c r="AJ42" s="103">
        <f>DATA!AJ46</f>
        <v>0</v>
      </c>
    </row>
    <row r="43" spans="1:36">
      <c r="A43" s="3">
        <f>DATA!A47</f>
        <v>1</v>
      </c>
      <c r="B43" s="7">
        <f>DATA!B47</f>
        <v>6</v>
      </c>
      <c r="C43" s="16" t="str">
        <f>DATA!C47</f>
        <v>D</v>
      </c>
      <c r="D43" s="25">
        <f>DATA!D47</f>
        <v>92313</v>
      </c>
      <c r="E43" s="16">
        <f>DATA!E47</f>
        <v>15</v>
      </c>
      <c r="F43" s="27" t="str">
        <f>DATA!F47</f>
        <v>N2</v>
      </c>
      <c r="G43" s="16" t="str">
        <f>DATA!G47</f>
        <v>Mianserin</v>
      </c>
      <c r="H43" s="31">
        <f>DATA!H47</f>
        <v>50</v>
      </c>
      <c r="I43" s="17">
        <f>DATA!I47</f>
        <v>41537</v>
      </c>
      <c r="J43" s="37" t="str">
        <f>DATA!J47</f>
        <v>D6</v>
      </c>
      <c r="K43" s="71">
        <f>DATA!K47</f>
        <v>8</v>
      </c>
      <c r="L43" s="46">
        <f>DATA!L47</f>
        <v>0.90949999999999998</v>
      </c>
      <c r="M43" s="47">
        <f>DATA!M47</f>
        <v>0.81240000000000001</v>
      </c>
      <c r="N43" s="103">
        <f>DATA!N47</f>
        <v>7.6083333333333281E-3</v>
      </c>
      <c r="O43" s="47">
        <f>DATA!O47</f>
        <v>0</v>
      </c>
      <c r="P43" s="103">
        <f>DATA!P47</f>
        <v>-1.1370833333333316E-2</v>
      </c>
      <c r="Q43" s="48">
        <f>DATA!Q47</f>
        <v>0</v>
      </c>
      <c r="R43" s="103">
        <f>DATA!R47</f>
        <v>0</v>
      </c>
      <c r="S43" s="49">
        <f>DATA!S47</f>
        <v>0</v>
      </c>
      <c r="T43" s="103">
        <f>DATA!T47</f>
        <v>0</v>
      </c>
      <c r="U43" s="49">
        <f>DATA!U47</f>
        <v>0</v>
      </c>
      <c r="V43" s="103">
        <f>DATA!V47</f>
        <v>0</v>
      </c>
      <c r="W43" s="49">
        <f>DATA!W47</f>
        <v>0</v>
      </c>
      <c r="X43" s="103">
        <f>DATA!X47</f>
        <v>0</v>
      </c>
      <c r="Y43" s="49">
        <f>DATA!Y47</f>
        <v>0</v>
      </c>
      <c r="Z43" s="103">
        <f>DATA!Z47</f>
        <v>0</v>
      </c>
      <c r="AA43" s="49">
        <f>DATA!AA47</f>
        <v>0</v>
      </c>
      <c r="AB43" s="103">
        <f>DATA!AB47</f>
        <v>0</v>
      </c>
      <c r="AC43" s="49">
        <f>DATA!AC47</f>
        <v>0</v>
      </c>
      <c r="AD43" s="103">
        <f>DATA!AD47</f>
        <v>0</v>
      </c>
      <c r="AE43" s="49">
        <f>DATA!AE47</f>
        <v>0</v>
      </c>
      <c r="AF43" s="103">
        <f>DATA!AF47</f>
        <v>0</v>
      </c>
      <c r="AG43" s="49">
        <f>DATA!AG47</f>
        <v>0</v>
      </c>
      <c r="AH43" s="103">
        <f>DATA!AH47</f>
        <v>0</v>
      </c>
      <c r="AI43" s="49">
        <f>DATA!AI47</f>
        <v>0</v>
      </c>
      <c r="AJ43" s="103">
        <f>DATA!AJ47</f>
        <v>0</v>
      </c>
    </row>
    <row r="44" spans="1:36">
      <c r="A44" s="3">
        <f>DATA!A48</f>
        <v>1</v>
      </c>
      <c r="B44" s="7">
        <f>DATA!B48</f>
        <v>6</v>
      </c>
      <c r="C44" s="16" t="str">
        <f>DATA!C48</f>
        <v>E</v>
      </c>
      <c r="D44" s="25">
        <f>DATA!D48</f>
        <v>92313</v>
      </c>
      <c r="E44" s="16">
        <f>DATA!E48</f>
        <v>15</v>
      </c>
      <c r="F44" s="27" t="str">
        <f>DATA!F48</f>
        <v>N2</v>
      </c>
      <c r="G44" s="16" t="str">
        <f>DATA!G48</f>
        <v>Mianserin</v>
      </c>
      <c r="H44" s="31">
        <f>DATA!H48</f>
        <v>50</v>
      </c>
      <c r="I44" s="17">
        <f>DATA!I48</f>
        <v>41537</v>
      </c>
      <c r="J44" s="36" t="str">
        <f>DATA!J48</f>
        <v>E6</v>
      </c>
      <c r="K44" s="71">
        <f>DATA!K48</f>
        <v>8</v>
      </c>
      <c r="L44" s="46">
        <f>DATA!L48</f>
        <v>0.90469999999999995</v>
      </c>
      <c r="M44" s="47">
        <f>DATA!M48</f>
        <v>0.81499999999999995</v>
      </c>
      <c r="N44" s="103">
        <f>DATA!N48</f>
        <v>6.6833333333333328E-3</v>
      </c>
      <c r="O44" s="47">
        <f>DATA!O48</f>
        <v>0</v>
      </c>
      <c r="P44" s="103">
        <f>DATA!P48</f>
        <v>-1.1045833333333324E-2</v>
      </c>
      <c r="Q44" s="48">
        <f>DATA!Q48</f>
        <v>0</v>
      </c>
      <c r="R44" s="103">
        <f>DATA!R48</f>
        <v>0</v>
      </c>
      <c r="S44" s="49">
        <f>DATA!S48</f>
        <v>0</v>
      </c>
      <c r="T44" s="103">
        <f>DATA!T48</f>
        <v>0</v>
      </c>
      <c r="U44" s="49">
        <f>DATA!U48</f>
        <v>0</v>
      </c>
      <c r="V44" s="103">
        <f>DATA!V48</f>
        <v>0</v>
      </c>
      <c r="W44" s="49">
        <f>DATA!W48</f>
        <v>0</v>
      </c>
      <c r="X44" s="103">
        <f>DATA!X48</f>
        <v>0</v>
      </c>
      <c r="Y44" s="49">
        <f>DATA!Y48</f>
        <v>0</v>
      </c>
      <c r="Z44" s="103">
        <f>DATA!Z48</f>
        <v>0</v>
      </c>
      <c r="AA44" s="49">
        <f>DATA!AA48</f>
        <v>0</v>
      </c>
      <c r="AB44" s="103">
        <f>DATA!AB48</f>
        <v>0</v>
      </c>
      <c r="AC44" s="49">
        <f>DATA!AC48</f>
        <v>0</v>
      </c>
      <c r="AD44" s="103">
        <f>DATA!AD48</f>
        <v>0</v>
      </c>
      <c r="AE44" s="49">
        <f>DATA!AE48</f>
        <v>0</v>
      </c>
      <c r="AF44" s="103">
        <f>DATA!AF48</f>
        <v>0</v>
      </c>
      <c r="AG44" s="49">
        <f>DATA!AG48</f>
        <v>0</v>
      </c>
      <c r="AH44" s="103">
        <f>DATA!AH48</f>
        <v>0</v>
      </c>
      <c r="AI44" s="49">
        <f>DATA!AI48</f>
        <v>0</v>
      </c>
      <c r="AJ44" s="103">
        <f>DATA!AJ48</f>
        <v>0</v>
      </c>
    </row>
    <row r="45" spans="1:36">
      <c r="A45" s="3">
        <f>DATA!A49</f>
        <v>1</v>
      </c>
      <c r="B45" s="7">
        <f>DATA!B49</f>
        <v>6</v>
      </c>
      <c r="C45" s="16" t="str">
        <f>DATA!C49</f>
        <v>F</v>
      </c>
      <c r="D45" s="25">
        <f>DATA!D49</f>
        <v>92313</v>
      </c>
      <c r="E45" s="16">
        <f>DATA!E49</f>
        <v>15</v>
      </c>
      <c r="F45" s="27" t="str">
        <f>DATA!F49</f>
        <v>N2</v>
      </c>
      <c r="G45" s="16" t="str">
        <f>DATA!G49</f>
        <v>Mianserin</v>
      </c>
      <c r="H45" s="31">
        <f>DATA!H49</f>
        <v>50</v>
      </c>
      <c r="I45" s="17">
        <f>DATA!I49</f>
        <v>41537</v>
      </c>
      <c r="J45" s="36" t="str">
        <f>DATA!J49</f>
        <v>F6</v>
      </c>
      <c r="K45" s="71">
        <f>DATA!K49</f>
        <v>7</v>
      </c>
      <c r="L45" s="46">
        <f>DATA!L49</f>
        <v>0.8992</v>
      </c>
      <c r="M45" s="47">
        <f>DATA!M49</f>
        <v>0.81820000000000004</v>
      </c>
      <c r="N45" s="103">
        <f>DATA!N49</f>
        <v>6.3952380952380884E-3</v>
      </c>
      <c r="O45" s="47">
        <f>DATA!O49</f>
        <v>0</v>
      </c>
      <c r="P45" s="103">
        <f>DATA!P49</f>
        <v>-1.2166666666666643E-2</v>
      </c>
      <c r="Q45" s="48">
        <f>DATA!Q49</f>
        <v>0</v>
      </c>
      <c r="R45" s="103">
        <f>DATA!R49</f>
        <v>0</v>
      </c>
      <c r="S45" s="49">
        <f>DATA!S49</f>
        <v>0</v>
      </c>
      <c r="T45" s="103">
        <f>DATA!T49</f>
        <v>0</v>
      </c>
      <c r="U45" s="49">
        <f>DATA!U49</f>
        <v>0</v>
      </c>
      <c r="V45" s="103">
        <f>DATA!V49</f>
        <v>0</v>
      </c>
      <c r="W45" s="49">
        <f>DATA!W49</f>
        <v>0</v>
      </c>
      <c r="X45" s="103">
        <f>DATA!X49</f>
        <v>0</v>
      </c>
      <c r="Y45" s="49">
        <f>DATA!Y49</f>
        <v>0</v>
      </c>
      <c r="Z45" s="103">
        <f>DATA!Z49</f>
        <v>0</v>
      </c>
      <c r="AA45" s="49">
        <f>DATA!AA49</f>
        <v>0</v>
      </c>
      <c r="AB45" s="103">
        <f>DATA!AB49</f>
        <v>0</v>
      </c>
      <c r="AC45" s="49">
        <f>DATA!AC49</f>
        <v>0</v>
      </c>
      <c r="AD45" s="103">
        <f>DATA!AD49</f>
        <v>0</v>
      </c>
      <c r="AE45" s="49">
        <f>DATA!AE49</f>
        <v>0</v>
      </c>
      <c r="AF45" s="103">
        <f>DATA!AF49</f>
        <v>0</v>
      </c>
      <c r="AG45" s="49">
        <f>DATA!AG49</f>
        <v>0</v>
      </c>
      <c r="AH45" s="103">
        <f>DATA!AH49</f>
        <v>0</v>
      </c>
      <c r="AI45" s="49">
        <f>DATA!AI49</f>
        <v>0</v>
      </c>
      <c r="AJ45" s="103">
        <f>DATA!AJ49</f>
        <v>0</v>
      </c>
    </row>
    <row r="46" spans="1:36" ht="13" thickBot="1">
      <c r="A46" s="3">
        <f>DATA!A50</f>
        <v>1</v>
      </c>
      <c r="B46" s="7">
        <f>DATA!B50</f>
        <v>6</v>
      </c>
      <c r="C46" s="16" t="str">
        <f>DATA!C50</f>
        <v>G</v>
      </c>
      <c r="D46" s="25">
        <f>DATA!D50</f>
        <v>92313</v>
      </c>
      <c r="E46" s="16">
        <f>DATA!E50</f>
        <v>15</v>
      </c>
      <c r="F46" s="27" t="str">
        <f>DATA!F50</f>
        <v>N2</v>
      </c>
      <c r="G46" s="16" t="str">
        <f>DATA!G50</f>
        <v>Mianserin</v>
      </c>
      <c r="H46" s="31">
        <f>DATA!H50</f>
        <v>50</v>
      </c>
      <c r="I46" s="17">
        <f>DATA!I50</f>
        <v>41537</v>
      </c>
      <c r="J46" s="37" t="str">
        <f>DATA!J50</f>
        <v>G6</v>
      </c>
      <c r="K46" s="71">
        <f>DATA!K50</f>
        <v>6</v>
      </c>
      <c r="L46" s="46">
        <f>DATA!L50</f>
        <v>0.90969999999999995</v>
      </c>
      <c r="M46" s="47">
        <f>DATA!M50</f>
        <v>0.82779999999999998</v>
      </c>
      <c r="N46" s="103">
        <f>DATA!N50</f>
        <v>7.6111111111111058E-3</v>
      </c>
      <c r="O46" s="47">
        <f>DATA!O50</f>
        <v>0</v>
      </c>
      <c r="P46" s="103">
        <f>DATA!P50</f>
        <v>-1.2594444444444427E-2</v>
      </c>
      <c r="Q46" s="48">
        <f>DATA!Q50</f>
        <v>0</v>
      </c>
      <c r="R46" s="103">
        <f>DATA!R50</f>
        <v>0</v>
      </c>
      <c r="S46" s="49">
        <f>DATA!S50</f>
        <v>0</v>
      </c>
      <c r="T46" s="103">
        <f>DATA!T50</f>
        <v>0</v>
      </c>
      <c r="U46" s="49">
        <f>DATA!U50</f>
        <v>0</v>
      </c>
      <c r="V46" s="103">
        <f>DATA!V50</f>
        <v>0</v>
      </c>
      <c r="W46" s="49">
        <f>DATA!W50</f>
        <v>0</v>
      </c>
      <c r="X46" s="103">
        <f>DATA!X50</f>
        <v>0</v>
      </c>
      <c r="Y46" s="49">
        <f>DATA!Y50</f>
        <v>0</v>
      </c>
      <c r="Z46" s="103">
        <f>DATA!Z50</f>
        <v>0</v>
      </c>
      <c r="AA46" s="49">
        <f>DATA!AA50</f>
        <v>0</v>
      </c>
      <c r="AB46" s="103">
        <f>DATA!AB50</f>
        <v>0</v>
      </c>
      <c r="AC46" s="49">
        <f>DATA!AC50</f>
        <v>0</v>
      </c>
      <c r="AD46" s="103">
        <f>DATA!AD50</f>
        <v>0</v>
      </c>
      <c r="AE46" s="49">
        <f>DATA!AE50</f>
        <v>0</v>
      </c>
      <c r="AF46" s="103">
        <f>DATA!AF50</f>
        <v>0</v>
      </c>
      <c r="AG46" s="49">
        <f>DATA!AG50</f>
        <v>0</v>
      </c>
      <c r="AH46" s="103">
        <f>DATA!AH50</f>
        <v>0</v>
      </c>
      <c r="AI46" s="49">
        <f>DATA!AI50</f>
        <v>0</v>
      </c>
      <c r="AJ46" s="103">
        <f>DATA!AJ50</f>
        <v>0</v>
      </c>
    </row>
    <row r="47" spans="1:36">
      <c r="A47" s="3">
        <f>DATA!A52</f>
        <v>1</v>
      </c>
      <c r="B47" s="6">
        <f>DATA!B52</f>
        <v>7</v>
      </c>
      <c r="C47" s="3" t="str">
        <f>DATA!C52</f>
        <v>A</v>
      </c>
      <c r="D47" s="25">
        <f>DATA!D52</f>
        <v>92313</v>
      </c>
      <c r="E47" s="16">
        <f>DATA!E52</f>
        <v>15</v>
      </c>
      <c r="F47" s="28" t="str">
        <f>DATA!F52</f>
        <v>RB660</v>
      </c>
      <c r="G47" s="16" t="str">
        <f>DATA!G52</f>
        <v>water</v>
      </c>
      <c r="H47" s="29">
        <f>DATA!H52</f>
        <v>0</v>
      </c>
      <c r="I47" s="17">
        <f>DATA!I52</f>
        <v>41537</v>
      </c>
      <c r="J47" s="39" t="str">
        <f>DATA!J52</f>
        <v>A7</v>
      </c>
      <c r="K47" s="68">
        <f>DATA!K52</f>
        <v>4</v>
      </c>
      <c r="L47" s="46">
        <f>DATA!L52</f>
        <v>0.89680000000000004</v>
      </c>
      <c r="M47" s="47">
        <f>DATA!M52</f>
        <v>0.85650000000000004</v>
      </c>
      <c r="N47" s="103">
        <f>DATA!N52</f>
        <v>3.1333333333333395E-3</v>
      </c>
      <c r="O47" s="47">
        <f>DATA!O52</f>
        <v>0</v>
      </c>
      <c r="P47" s="103">
        <f>DATA!P52</f>
        <v>-1.1733333333333346E-2</v>
      </c>
      <c r="Q47" s="48">
        <f>DATA!Q52</f>
        <v>0</v>
      </c>
      <c r="R47" s="103">
        <f>DATA!R52</f>
        <v>0</v>
      </c>
      <c r="S47" s="47">
        <f>DATA!S52</f>
        <v>0</v>
      </c>
      <c r="T47" s="103">
        <f>DATA!T52</f>
        <v>0</v>
      </c>
      <c r="U47" s="47">
        <f>DATA!U52</f>
        <v>0</v>
      </c>
      <c r="V47" s="103">
        <f>DATA!V52</f>
        <v>0</v>
      </c>
      <c r="W47" s="47">
        <f>DATA!W52</f>
        <v>0</v>
      </c>
      <c r="X47" s="103">
        <f>DATA!X52</f>
        <v>0</v>
      </c>
      <c r="Y47" s="47">
        <f>DATA!Y52</f>
        <v>0</v>
      </c>
      <c r="Z47" s="103">
        <f>DATA!Z52</f>
        <v>0</v>
      </c>
      <c r="AA47" s="47">
        <f>DATA!AA52</f>
        <v>0</v>
      </c>
      <c r="AB47" s="103">
        <f>DATA!AB52</f>
        <v>0</v>
      </c>
      <c r="AC47" s="47">
        <f>DATA!AC52</f>
        <v>0</v>
      </c>
      <c r="AD47" s="103">
        <f>DATA!AD52</f>
        <v>0</v>
      </c>
      <c r="AE47" s="47">
        <f>DATA!AE52</f>
        <v>0</v>
      </c>
      <c r="AF47" s="103">
        <f>DATA!AF52</f>
        <v>0</v>
      </c>
      <c r="AG47" s="47">
        <f>DATA!AG52</f>
        <v>0</v>
      </c>
      <c r="AH47" s="103">
        <f>DATA!AH52</f>
        <v>0</v>
      </c>
      <c r="AI47" s="47">
        <f>DATA!AI52</f>
        <v>0</v>
      </c>
      <c r="AJ47" s="103">
        <f>DATA!AJ52</f>
        <v>0</v>
      </c>
    </row>
    <row r="48" spans="1:36">
      <c r="A48" s="3">
        <f>DATA!A53</f>
        <v>1</v>
      </c>
      <c r="B48" s="7">
        <f>DATA!B53</f>
        <v>7</v>
      </c>
      <c r="C48" s="16" t="str">
        <f>DATA!C53</f>
        <v>B</v>
      </c>
      <c r="D48" s="25">
        <f>DATA!D53</f>
        <v>92313</v>
      </c>
      <c r="E48" s="16">
        <f>DATA!E53</f>
        <v>15</v>
      </c>
      <c r="F48" s="27" t="str">
        <f>DATA!F53</f>
        <v>RB660</v>
      </c>
      <c r="G48" s="16" t="str">
        <f>DATA!G53</f>
        <v>water</v>
      </c>
      <c r="H48" s="30">
        <f>DATA!H53</f>
        <v>0</v>
      </c>
      <c r="I48" s="17">
        <f>DATA!I53</f>
        <v>41537</v>
      </c>
      <c r="J48" s="35" t="str">
        <f>DATA!J53</f>
        <v>B7</v>
      </c>
      <c r="K48" s="68">
        <f>DATA!K53</f>
        <v>6</v>
      </c>
      <c r="L48" s="46">
        <f>DATA!L53</f>
        <v>0.93200000000000005</v>
      </c>
      <c r="M48" s="47">
        <f>DATA!M53</f>
        <v>0.88970000000000005</v>
      </c>
      <c r="N48" s="103">
        <f>DATA!N53</f>
        <v>2.4222222222222266E-3</v>
      </c>
      <c r="O48" s="47">
        <f>DATA!O53</f>
        <v>0</v>
      </c>
      <c r="P48" s="103">
        <f>DATA!P53</f>
        <v>-2.2888888888888959E-3</v>
      </c>
      <c r="Q48" s="48">
        <f>DATA!Q53</f>
        <v>0</v>
      </c>
      <c r="R48" s="103">
        <f>DATA!R53</f>
        <v>0</v>
      </c>
      <c r="S48" s="49">
        <f>DATA!S53</f>
        <v>0</v>
      </c>
      <c r="T48" s="103">
        <f>DATA!T53</f>
        <v>0</v>
      </c>
      <c r="U48" s="49">
        <f>DATA!U53</f>
        <v>0</v>
      </c>
      <c r="V48" s="103">
        <f>DATA!V53</f>
        <v>0</v>
      </c>
      <c r="W48" s="49">
        <f>DATA!W53</f>
        <v>0</v>
      </c>
      <c r="X48" s="103">
        <f>DATA!X53</f>
        <v>0</v>
      </c>
      <c r="Y48" s="49">
        <f>DATA!Y53</f>
        <v>0</v>
      </c>
      <c r="Z48" s="103">
        <f>DATA!Z53</f>
        <v>0</v>
      </c>
      <c r="AA48" s="49">
        <f>DATA!AA53</f>
        <v>0</v>
      </c>
      <c r="AB48" s="103">
        <f>DATA!AB53</f>
        <v>0</v>
      </c>
      <c r="AC48" s="49">
        <f>DATA!AC53</f>
        <v>0</v>
      </c>
      <c r="AD48" s="103">
        <f>DATA!AD53</f>
        <v>0</v>
      </c>
      <c r="AE48" s="49">
        <f>DATA!AE53</f>
        <v>0</v>
      </c>
      <c r="AF48" s="103">
        <f>DATA!AF53</f>
        <v>0</v>
      </c>
      <c r="AG48" s="49">
        <f>DATA!AG53</f>
        <v>0</v>
      </c>
      <c r="AH48" s="103">
        <f>DATA!AH53</f>
        <v>0</v>
      </c>
      <c r="AI48" s="49">
        <f>DATA!AI53</f>
        <v>0</v>
      </c>
      <c r="AJ48" s="103">
        <f>DATA!AJ53</f>
        <v>0</v>
      </c>
    </row>
    <row r="49" spans="1:36">
      <c r="A49" s="3">
        <f>DATA!A54</f>
        <v>1</v>
      </c>
      <c r="B49" s="7">
        <f>DATA!B54</f>
        <v>7</v>
      </c>
      <c r="C49" s="16" t="str">
        <f>DATA!C54</f>
        <v>C</v>
      </c>
      <c r="D49" s="25">
        <f>DATA!D54</f>
        <v>92313</v>
      </c>
      <c r="E49" s="16">
        <f>DATA!E54</f>
        <v>15</v>
      </c>
      <c r="F49" s="27" t="str">
        <f>DATA!F54</f>
        <v>RB660</v>
      </c>
      <c r="G49" s="16" t="str">
        <f>DATA!G54</f>
        <v>water</v>
      </c>
      <c r="H49" s="30">
        <f>DATA!H54</f>
        <v>0</v>
      </c>
      <c r="I49" s="17">
        <f>DATA!I54</f>
        <v>41537</v>
      </c>
      <c r="J49" s="36" t="str">
        <f>DATA!J54</f>
        <v>C7</v>
      </c>
      <c r="K49" s="68">
        <f>DATA!K54</f>
        <v>4</v>
      </c>
      <c r="L49" s="46">
        <f>DATA!L54</f>
        <v>0.89790000000000003</v>
      </c>
      <c r="M49" s="47">
        <f>DATA!M54</f>
        <v>0.86309999999999998</v>
      </c>
      <c r="N49" s="103">
        <f>DATA!N54</f>
        <v>1.7583333333333522E-3</v>
      </c>
      <c r="O49" s="47">
        <f>DATA!O54</f>
        <v>0</v>
      </c>
      <c r="P49" s="103">
        <f>DATA!P54</f>
        <v>-1.0083333333333361E-2</v>
      </c>
      <c r="Q49" s="48">
        <f>DATA!Q54</f>
        <v>0</v>
      </c>
      <c r="R49" s="103">
        <f>DATA!R54</f>
        <v>0</v>
      </c>
      <c r="S49" s="49">
        <f>DATA!S54</f>
        <v>0</v>
      </c>
      <c r="T49" s="103">
        <f>DATA!T54</f>
        <v>0</v>
      </c>
      <c r="U49" s="49">
        <f>DATA!U54</f>
        <v>0</v>
      </c>
      <c r="V49" s="103">
        <f>DATA!V54</f>
        <v>0</v>
      </c>
      <c r="W49" s="49">
        <f>DATA!W54</f>
        <v>0</v>
      </c>
      <c r="X49" s="103">
        <f>DATA!X54</f>
        <v>0</v>
      </c>
      <c r="Y49" s="49">
        <f>DATA!Y54</f>
        <v>0</v>
      </c>
      <c r="Z49" s="103">
        <f>DATA!Z54</f>
        <v>0</v>
      </c>
      <c r="AA49" s="49">
        <f>DATA!AA54</f>
        <v>0</v>
      </c>
      <c r="AB49" s="103">
        <f>DATA!AB54</f>
        <v>0</v>
      </c>
      <c r="AC49" s="49">
        <f>DATA!AC54</f>
        <v>0</v>
      </c>
      <c r="AD49" s="103">
        <f>DATA!AD54</f>
        <v>0</v>
      </c>
      <c r="AE49" s="49">
        <f>DATA!AE54</f>
        <v>0</v>
      </c>
      <c r="AF49" s="103">
        <f>DATA!AF54</f>
        <v>0</v>
      </c>
      <c r="AG49" s="49">
        <f>DATA!AG54</f>
        <v>0</v>
      </c>
      <c r="AH49" s="103">
        <f>DATA!AH54</f>
        <v>0</v>
      </c>
      <c r="AI49" s="49">
        <f>DATA!AI54</f>
        <v>0</v>
      </c>
      <c r="AJ49" s="103">
        <f>DATA!AJ54</f>
        <v>0</v>
      </c>
    </row>
    <row r="50" spans="1:36">
      <c r="A50" s="3">
        <f>DATA!A55</f>
        <v>1</v>
      </c>
      <c r="B50" s="7">
        <f>DATA!B55</f>
        <v>7</v>
      </c>
      <c r="C50" s="16" t="str">
        <f>DATA!C55</f>
        <v>D</v>
      </c>
      <c r="D50" s="25">
        <f>DATA!D55</f>
        <v>92313</v>
      </c>
      <c r="E50" s="16">
        <f>DATA!E55</f>
        <v>15</v>
      </c>
      <c r="F50" s="27" t="str">
        <f>DATA!F55</f>
        <v>RB660</v>
      </c>
      <c r="G50" s="16" t="str">
        <f>DATA!G55</f>
        <v>water</v>
      </c>
      <c r="H50" s="30">
        <f>DATA!H55</f>
        <v>0</v>
      </c>
      <c r="I50" s="17">
        <f>DATA!I55</f>
        <v>41537</v>
      </c>
      <c r="J50" s="37" t="str">
        <f>DATA!J55</f>
        <v>D7</v>
      </c>
      <c r="K50" s="68">
        <f>DATA!K55</f>
        <v>6</v>
      </c>
      <c r="L50" s="46">
        <f>DATA!L55</f>
        <v>0.93200000000000005</v>
      </c>
      <c r="M50" s="47">
        <f>DATA!M55</f>
        <v>0.88660000000000005</v>
      </c>
      <c r="N50" s="103">
        <f>DATA!N55</f>
        <v>2.9388888888888919E-3</v>
      </c>
      <c r="O50" s="47">
        <f>DATA!O55</f>
        <v>0</v>
      </c>
      <c r="P50" s="103">
        <f>DATA!P55</f>
        <v>-2.8055555555555611E-3</v>
      </c>
      <c r="Q50" s="48">
        <f>DATA!Q55</f>
        <v>0</v>
      </c>
      <c r="R50" s="103">
        <f>DATA!R55</f>
        <v>0</v>
      </c>
      <c r="S50" s="49">
        <f>DATA!S55</f>
        <v>0</v>
      </c>
      <c r="T50" s="103">
        <f>DATA!T55</f>
        <v>0</v>
      </c>
      <c r="U50" s="49">
        <f>DATA!U55</f>
        <v>0</v>
      </c>
      <c r="V50" s="103">
        <f>DATA!V55</f>
        <v>0</v>
      </c>
      <c r="W50" s="49">
        <f>DATA!W55</f>
        <v>0</v>
      </c>
      <c r="X50" s="103">
        <f>DATA!X55</f>
        <v>0</v>
      </c>
      <c r="Y50" s="49">
        <f>DATA!Y55</f>
        <v>0</v>
      </c>
      <c r="Z50" s="103">
        <f>DATA!Z55</f>
        <v>0</v>
      </c>
      <c r="AA50" s="49">
        <f>DATA!AA55</f>
        <v>0</v>
      </c>
      <c r="AB50" s="103">
        <f>DATA!AB55</f>
        <v>0</v>
      </c>
      <c r="AC50" s="49">
        <f>DATA!AC55</f>
        <v>0</v>
      </c>
      <c r="AD50" s="103">
        <f>DATA!AD55</f>
        <v>0</v>
      </c>
      <c r="AE50" s="49">
        <f>DATA!AE55</f>
        <v>0</v>
      </c>
      <c r="AF50" s="103">
        <f>DATA!AF55</f>
        <v>0</v>
      </c>
      <c r="AG50" s="49">
        <f>DATA!AG55</f>
        <v>0</v>
      </c>
      <c r="AH50" s="103">
        <f>DATA!AH55</f>
        <v>0</v>
      </c>
      <c r="AI50" s="49">
        <f>DATA!AI55</f>
        <v>0</v>
      </c>
      <c r="AJ50" s="103">
        <f>DATA!AJ55</f>
        <v>0</v>
      </c>
    </row>
    <row r="51" spans="1:36">
      <c r="A51" s="3">
        <f>DATA!A56</f>
        <v>1</v>
      </c>
      <c r="B51" s="7">
        <f>DATA!B56</f>
        <v>7</v>
      </c>
      <c r="C51" s="16" t="str">
        <f>DATA!C56</f>
        <v>E</v>
      </c>
      <c r="D51" s="25">
        <f>DATA!D56</f>
        <v>92313</v>
      </c>
      <c r="E51" s="16">
        <f>DATA!E56</f>
        <v>15</v>
      </c>
      <c r="F51" s="27" t="str">
        <f>DATA!F56</f>
        <v>RB660</v>
      </c>
      <c r="G51" s="16" t="str">
        <f>DATA!G56</f>
        <v>water</v>
      </c>
      <c r="H51" s="30">
        <f>DATA!H56</f>
        <v>0</v>
      </c>
      <c r="I51" s="17">
        <f>DATA!I56</f>
        <v>41537</v>
      </c>
      <c r="J51" s="36" t="str">
        <f>DATA!J56</f>
        <v>E7</v>
      </c>
      <c r="K51" s="68"/>
      <c r="L51" s="46"/>
      <c r="M51" s="47"/>
      <c r="N51" s="103"/>
      <c r="O51" s="47"/>
      <c r="P51" s="103"/>
      <c r="Q51" s="48"/>
      <c r="R51" s="103"/>
      <c r="S51" s="47"/>
      <c r="T51" s="103"/>
      <c r="U51" s="47"/>
      <c r="V51" s="103"/>
      <c r="W51" s="46"/>
      <c r="X51" s="103"/>
      <c r="Y51" s="49"/>
      <c r="Z51" s="103"/>
      <c r="AA51" s="49"/>
      <c r="AB51" s="103"/>
      <c r="AC51" s="49"/>
      <c r="AD51" s="103"/>
      <c r="AE51" s="49"/>
      <c r="AF51" s="103"/>
      <c r="AG51" s="49"/>
      <c r="AH51" s="103"/>
      <c r="AI51" s="49"/>
      <c r="AJ51" s="103"/>
    </row>
    <row r="52" spans="1:36">
      <c r="A52" s="3">
        <f>DATA!A57</f>
        <v>1</v>
      </c>
      <c r="B52" s="7">
        <f>DATA!B57</f>
        <v>7</v>
      </c>
      <c r="C52" s="16" t="str">
        <f>DATA!C57</f>
        <v>F</v>
      </c>
      <c r="D52" s="25">
        <f>DATA!D57</f>
        <v>92313</v>
      </c>
      <c r="E52" s="16">
        <f>DATA!E57</f>
        <v>15</v>
      </c>
      <c r="F52" s="27" t="str">
        <f>DATA!F57</f>
        <v>RB660</v>
      </c>
      <c r="G52" s="16" t="str">
        <f>DATA!G57</f>
        <v>water</v>
      </c>
      <c r="H52" s="30">
        <f>DATA!H57</f>
        <v>0</v>
      </c>
      <c r="I52" s="17">
        <f>DATA!I57</f>
        <v>41537</v>
      </c>
      <c r="J52" s="36" t="str">
        <f>DATA!J57</f>
        <v>F7</v>
      </c>
      <c r="K52" s="68">
        <f>DATA!K57</f>
        <v>3</v>
      </c>
      <c r="L52" s="46">
        <f>DATA!L57</f>
        <v>0.92610000000000003</v>
      </c>
      <c r="M52" s="47">
        <f>DATA!M57</f>
        <v>0.89280000000000004</v>
      </c>
      <c r="N52" s="103">
        <f>DATA!N57</f>
        <v>1.8444444444444506E-3</v>
      </c>
      <c r="O52" s="47">
        <f>DATA!O57</f>
        <v>0</v>
      </c>
      <c r="P52" s="103">
        <f>DATA!P57</f>
        <v>-3.5444444444444612E-3</v>
      </c>
      <c r="Q52" s="48">
        <f>DATA!Q57</f>
        <v>0</v>
      </c>
      <c r="R52" s="103">
        <f>DATA!R57</f>
        <v>0</v>
      </c>
      <c r="S52" s="49">
        <f>DATA!S57</f>
        <v>0</v>
      </c>
      <c r="T52" s="103">
        <f>DATA!T57</f>
        <v>0</v>
      </c>
      <c r="U52" s="49">
        <f>DATA!U57</f>
        <v>0</v>
      </c>
      <c r="V52" s="103">
        <f>DATA!V57</f>
        <v>0</v>
      </c>
      <c r="W52" s="49">
        <f>DATA!W57</f>
        <v>0</v>
      </c>
      <c r="X52" s="103">
        <f>DATA!X57</f>
        <v>0</v>
      </c>
      <c r="Y52" s="49">
        <f>DATA!Y57</f>
        <v>0</v>
      </c>
      <c r="Z52" s="103">
        <f>DATA!Z57</f>
        <v>0</v>
      </c>
      <c r="AA52" s="49">
        <f>DATA!AA57</f>
        <v>0</v>
      </c>
      <c r="AB52" s="103">
        <f>DATA!AB57</f>
        <v>0</v>
      </c>
      <c r="AC52" s="49">
        <f>DATA!AC57</f>
        <v>0</v>
      </c>
      <c r="AD52" s="103">
        <f>DATA!AD57</f>
        <v>0</v>
      </c>
      <c r="AE52" s="49">
        <f>DATA!AE57</f>
        <v>0</v>
      </c>
      <c r="AF52" s="103">
        <f>DATA!AF57</f>
        <v>0</v>
      </c>
      <c r="AG52" s="49">
        <f>DATA!AG57</f>
        <v>0</v>
      </c>
      <c r="AH52" s="103">
        <f>DATA!AH57</f>
        <v>0</v>
      </c>
      <c r="AI52" s="49">
        <f>DATA!AI57</f>
        <v>0</v>
      </c>
      <c r="AJ52" s="103">
        <f>DATA!AJ57</f>
        <v>0</v>
      </c>
    </row>
    <row r="53" spans="1:36">
      <c r="A53" s="3">
        <f>DATA!A58</f>
        <v>1</v>
      </c>
      <c r="B53" s="7">
        <f>DATA!B58</f>
        <v>7</v>
      </c>
      <c r="C53" s="16" t="str">
        <f>DATA!C58</f>
        <v>G</v>
      </c>
      <c r="D53" s="25">
        <f>DATA!D58</f>
        <v>92313</v>
      </c>
      <c r="E53" s="16">
        <f>DATA!E58</f>
        <v>15</v>
      </c>
      <c r="F53" s="27" t="str">
        <f>DATA!F58</f>
        <v>RB660</v>
      </c>
      <c r="G53" s="16" t="str">
        <f>DATA!G58</f>
        <v>water</v>
      </c>
      <c r="H53" s="30">
        <f>DATA!H58</f>
        <v>0</v>
      </c>
      <c r="I53" s="17">
        <f>DATA!I58</f>
        <v>41537</v>
      </c>
      <c r="J53" s="37" t="str">
        <f>DATA!J58</f>
        <v>G7</v>
      </c>
      <c r="K53" s="68"/>
      <c r="L53" s="46"/>
      <c r="M53" s="47"/>
      <c r="N53" s="103"/>
      <c r="O53" s="47"/>
      <c r="P53" s="103"/>
      <c r="Q53" s="48"/>
      <c r="R53" s="103"/>
      <c r="S53" s="49"/>
      <c r="T53" s="103"/>
      <c r="U53" s="49"/>
      <c r="V53" s="103"/>
      <c r="W53" s="49"/>
      <c r="X53" s="103"/>
      <c r="Y53" s="49"/>
      <c r="Z53" s="103"/>
      <c r="AA53" s="49"/>
      <c r="AB53" s="103"/>
      <c r="AC53" s="49"/>
      <c r="AD53" s="103"/>
      <c r="AE53" s="49"/>
      <c r="AF53" s="103"/>
      <c r="AG53" s="49"/>
      <c r="AH53" s="103"/>
      <c r="AI53" s="49"/>
      <c r="AJ53" s="103"/>
    </row>
    <row r="54" spans="1:36" ht="13" thickBot="1">
      <c r="A54" s="3">
        <f>DATA!A59</f>
        <v>1</v>
      </c>
      <c r="B54" s="7">
        <f>DATA!B59</f>
        <v>7</v>
      </c>
      <c r="C54" s="16" t="str">
        <f>DATA!C59</f>
        <v>H</v>
      </c>
      <c r="D54" s="25">
        <f>DATA!D59</f>
        <v>92313</v>
      </c>
      <c r="E54" s="16">
        <f>DATA!E59</f>
        <v>15</v>
      </c>
      <c r="F54" s="27" t="str">
        <f>DATA!F59</f>
        <v>RB660</v>
      </c>
      <c r="G54" s="16" t="str">
        <f>DATA!G59</f>
        <v>water</v>
      </c>
      <c r="H54" s="30">
        <f>DATA!H59</f>
        <v>0</v>
      </c>
      <c r="I54" s="17">
        <f>DATA!I59</f>
        <v>41537</v>
      </c>
      <c r="J54" s="37" t="str">
        <f>DATA!J59</f>
        <v>H7</v>
      </c>
      <c r="K54" s="68">
        <f>DATA!K59</f>
        <v>4</v>
      </c>
      <c r="L54" s="46">
        <f>DATA!L59</f>
        <v>0.95420000000000005</v>
      </c>
      <c r="M54" s="47">
        <f>DATA!M59</f>
        <v>0.91559999999999997</v>
      </c>
      <c r="N54" s="103">
        <f>DATA!N59</f>
        <v>2.7083333333333586E-3</v>
      </c>
      <c r="O54" s="47">
        <f>DATA!O59</f>
        <v>0</v>
      </c>
      <c r="P54" s="103">
        <f>DATA!P59</f>
        <v>0.91559999999999997</v>
      </c>
      <c r="Q54" s="48">
        <f>DATA!Q59</f>
        <v>0</v>
      </c>
      <c r="R54" s="103">
        <f>DATA!R59</f>
        <v>0</v>
      </c>
      <c r="S54" s="49">
        <f>DATA!S59</f>
        <v>0</v>
      </c>
      <c r="T54" s="103">
        <f>DATA!T59</f>
        <v>0</v>
      </c>
      <c r="U54" s="49">
        <f>DATA!U59</f>
        <v>0</v>
      </c>
      <c r="V54" s="103">
        <f>DATA!V59</f>
        <v>0</v>
      </c>
      <c r="W54" s="49">
        <f>DATA!W59</f>
        <v>0</v>
      </c>
      <c r="X54" s="103">
        <f>DATA!X59</f>
        <v>0</v>
      </c>
      <c r="Y54" s="49">
        <f>DATA!Y59</f>
        <v>0</v>
      </c>
      <c r="Z54" s="103">
        <f>DATA!Z59</f>
        <v>0</v>
      </c>
      <c r="AA54" s="49">
        <f>DATA!AA59</f>
        <v>0</v>
      </c>
      <c r="AB54" s="103">
        <f>DATA!AB59</f>
        <v>0</v>
      </c>
      <c r="AC54" s="49">
        <f>DATA!AC59</f>
        <v>0</v>
      </c>
      <c r="AD54" s="103">
        <f>DATA!AD59</f>
        <v>0</v>
      </c>
      <c r="AE54" s="49">
        <f>DATA!AE59</f>
        <v>0</v>
      </c>
      <c r="AF54" s="103">
        <f>DATA!AF59</f>
        <v>0</v>
      </c>
      <c r="AG54" s="49">
        <f>DATA!AG59</f>
        <v>0</v>
      </c>
      <c r="AH54" s="103">
        <f>DATA!AH59</f>
        <v>0</v>
      </c>
      <c r="AI54" s="49">
        <f>DATA!AI59</f>
        <v>0</v>
      </c>
      <c r="AJ54" s="103">
        <f>DATA!AJ59</f>
        <v>0</v>
      </c>
    </row>
    <row r="55" spans="1:36">
      <c r="A55" s="3">
        <f>DATA!A60</f>
        <v>1</v>
      </c>
      <c r="B55" s="6">
        <f>DATA!B60</f>
        <v>8</v>
      </c>
      <c r="C55" s="3" t="str">
        <f>DATA!C60</f>
        <v>A</v>
      </c>
      <c r="D55" s="25">
        <f>DATA!D60</f>
        <v>92313</v>
      </c>
      <c r="E55" s="16">
        <f>DATA!E60</f>
        <v>15</v>
      </c>
      <c r="F55" s="28" t="str">
        <f>DATA!F60</f>
        <v>RB660</v>
      </c>
      <c r="G55" s="16" t="str">
        <f>DATA!G60</f>
        <v>water</v>
      </c>
      <c r="H55" s="29">
        <f>DATA!H60</f>
        <v>0</v>
      </c>
      <c r="I55" s="17">
        <f>DATA!I60</f>
        <v>41537</v>
      </c>
      <c r="J55" s="39" t="str">
        <f>DATA!J60</f>
        <v>A8</v>
      </c>
      <c r="K55" s="68">
        <f>DATA!K60</f>
        <v>5</v>
      </c>
      <c r="L55" s="46">
        <f>DATA!L60</f>
        <v>0.93459999999999999</v>
      </c>
      <c r="M55" s="47">
        <f>DATA!M60</f>
        <v>0.8891</v>
      </c>
      <c r="N55" s="103">
        <f>DATA!N60</f>
        <v>3.546666666666668E-3</v>
      </c>
      <c r="O55" s="47">
        <f>DATA!O60</f>
        <v>0</v>
      </c>
      <c r="P55" s="103">
        <f>DATA!P60</f>
        <v>-2.866666666666684E-3</v>
      </c>
      <c r="Q55" s="48">
        <f>DATA!Q60</f>
        <v>0</v>
      </c>
      <c r="R55" s="103">
        <f>DATA!R60</f>
        <v>0</v>
      </c>
      <c r="S55" s="47">
        <f>DATA!S60</f>
        <v>0</v>
      </c>
      <c r="T55" s="103">
        <f>DATA!T60</f>
        <v>0</v>
      </c>
      <c r="U55" s="47">
        <f>DATA!U60</f>
        <v>0</v>
      </c>
      <c r="V55" s="103">
        <f>DATA!V60</f>
        <v>0</v>
      </c>
      <c r="W55" s="47">
        <f>DATA!W60</f>
        <v>0</v>
      </c>
      <c r="X55" s="103">
        <f>DATA!X60</f>
        <v>0</v>
      </c>
      <c r="Y55" s="47">
        <f>DATA!Y60</f>
        <v>0</v>
      </c>
      <c r="Z55" s="103">
        <f>DATA!Z60</f>
        <v>0</v>
      </c>
      <c r="AA55" s="47">
        <f>DATA!AA60</f>
        <v>0</v>
      </c>
      <c r="AB55" s="103">
        <f>DATA!AB60</f>
        <v>0</v>
      </c>
      <c r="AC55" s="47">
        <f>DATA!AC60</f>
        <v>0</v>
      </c>
      <c r="AD55" s="103">
        <f>DATA!AD60</f>
        <v>0</v>
      </c>
      <c r="AE55" s="47">
        <f>DATA!AE60</f>
        <v>0</v>
      </c>
      <c r="AF55" s="103">
        <f>DATA!AF60</f>
        <v>0</v>
      </c>
      <c r="AG55" s="47">
        <f>DATA!AG60</f>
        <v>0</v>
      </c>
      <c r="AH55" s="103">
        <f>DATA!AH60</f>
        <v>0</v>
      </c>
      <c r="AI55" s="47">
        <f>DATA!AI60</f>
        <v>0</v>
      </c>
      <c r="AJ55" s="103">
        <f>DATA!AJ60</f>
        <v>0</v>
      </c>
    </row>
    <row r="56" spans="1:36">
      <c r="A56" s="3">
        <f>DATA!A61</f>
        <v>1</v>
      </c>
      <c r="B56" s="7">
        <f>DATA!B61</f>
        <v>8</v>
      </c>
      <c r="C56" s="16" t="str">
        <f>DATA!C61</f>
        <v>B</v>
      </c>
      <c r="D56" s="25">
        <f>DATA!D61</f>
        <v>92313</v>
      </c>
      <c r="E56" s="16">
        <f>DATA!E61</f>
        <v>15</v>
      </c>
      <c r="F56" s="27" t="str">
        <f>DATA!F61</f>
        <v>RB660</v>
      </c>
      <c r="G56" s="16" t="str">
        <f>DATA!G61</f>
        <v>water</v>
      </c>
      <c r="H56" s="30">
        <f>DATA!H61</f>
        <v>0</v>
      </c>
      <c r="I56" s="17">
        <f>DATA!I61</f>
        <v>41537</v>
      </c>
      <c r="J56" s="35" t="str">
        <f>DATA!J61</f>
        <v>B8</v>
      </c>
      <c r="K56" s="68"/>
      <c r="L56" s="46"/>
      <c r="M56" s="47"/>
      <c r="N56" s="103"/>
      <c r="O56" s="47"/>
      <c r="P56" s="103"/>
      <c r="Q56" s="48"/>
      <c r="R56" s="103"/>
      <c r="S56" s="49"/>
      <c r="T56" s="103"/>
      <c r="U56" s="49"/>
      <c r="V56" s="103"/>
      <c r="W56" s="49"/>
      <c r="X56" s="103"/>
      <c r="Y56" s="49"/>
      <c r="Z56" s="103"/>
      <c r="AA56" s="49"/>
      <c r="AB56" s="103"/>
      <c r="AC56" s="49"/>
      <c r="AD56" s="103"/>
      <c r="AE56" s="49"/>
      <c r="AF56" s="103"/>
      <c r="AG56" s="49"/>
      <c r="AH56" s="103"/>
      <c r="AI56" s="49"/>
      <c r="AJ56" s="103"/>
    </row>
    <row r="57" spans="1:36">
      <c r="A57" s="3">
        <f>DATA!A62</f>
        <v>1</v>
      </c>
      <c r="B57" s="7">
        <f>DATA!B62</f>
        <v>8</v>
      </c>
      <c r="C57" s="16" t="str">
        <f>DATA!C62</f>
        <v>C</v>
      </c>
      <c r="D57" s="25">
        <f>DATA!D62</f>
        <v>92313</v>
      </c>
      <c r="E57" s="16">
        <f>DATA!E62</f>
        <v>15</v>
      </c>
      <c r="F57" s="27" t="str">
        <f>DATA!F62</f>
        <v>RB660</v>
      </c>
      <c r="G57" s="16" t="str">
        <f>DATA!G62</f>
        <v>water</v>
      </c>
      <c r="H57" s="30">
        <f>DATA!H62</f>
        <v>0</v>
      </c>
      <c r="I57" s="17">
        <f>DATA!I62</f>
        <v>41537</v>
      </c>
      <c r="J57" s="36" t="str">
        <f>DATA!J62</f>
        <v>C8</v>
      </c>
      <c r="K57" s="68">
        <f>DATA!K62</f>
        <v>9</v>
      </c>
      <c r="L57" s="46">
        <f>DATA!L62</f>
        <v>0.90590000000000004</v>
      </c>
      <c r="M57" s="47">
        <f>DATA!M62</f>
        <v>0.84960000000000002</v>
      </c>
      <c r="N57" s="103">
        <f>DATA!N62</f>
        <v>3.1703703703703746E-3</v>
      </c>
      <c r="O57" s="47">
        <f>DATA!O62</f>
        <v>0</v>
      </c>
      <c r="P57" s="103">
        <f>DATA!P62</f>
        <v>-5.9814814814814887E-3</v>
      </c>
      <c r="Q57" s="48">
        <f>DATA!Q62</f>
        <v>0</v>
      </c>
      <c r="R57" s="103">
        <f>DATA!R62</f>
        <v>0</v>
      </c>
      <c r="S57" s="49">
        <f>DATA!S62</f>
        <v>0</v>
      </c>
      <c r="T57" s="103">
        <f>DATA!T62</f>
        <v>0</v>
      </c>
      <c r="U57" s="49">
        <f>DATA!U62</f>
        <v>0</v>
      </c>
      <c r="V57" s="103">
        <f>DATA!V62</f>
        <v>0</v>
      </c>
      <c r="W57" s="49">
        <f>DATA!W62</f>
        <v>0</v>
      </c>
      <c r="X57" s="103">
        <f>DATA!X62</f>
        <v>0</v>
      </c>
      <c r="Y57" s="49">
        <f>DATA!Y62</f>
        <v>0</v>
      </c>
      <c r="Z57" s="103">
        <f>DATA!Z62</f>
        <v>0</v>
      </c>
      <c r="AA57" s="49">
        <f>DATA!AA62</f>
        <v>0</v>
      </c>
      <c r="AB57" s="103">
        <f>DATA!AB62</f>
        <v>0</v>
      </c>
      <c r="AC57" s="49">
        <f>DATA!AC62</f>
        <v>0</v>
      </c>
      <c r="AD57" s="103">
        <f>DATA!AD62</f>
        <v>0</v>
      </c>
      <c r="AE57" s="49">
        <f>DATA!AE62</f>
        <v>0</v>
      </c>
      <c r="AF57" s="103">
        <f>DATA!AF62</f>
        <v>0</v>
      </c>
      <c r="AG57" s="49">
        <f>DATA!AG62</f>
        <v>0</v>
      </c>
      <c r="AH57" s="103">
        <f>DATA!AH62</f>
        <v>0</v>
      </c>
      <c r="AI57" s="49">
        <f>DATA!AI62</f>
        <v>0</v>
      </c>
      <c r="AJ57" s="103">
        <f>DATA!AJ62</f>
        <v>0</v>
      </c>
    </row>
    <row r="58" spans="1:36">
      <c r="A58" s="3">
        <f>DATA!A63</f>
        <v>1</v>
      </c>
      <c r="B58" s="7">
        <f>DATA!B63</f>
        <v>8</v>
      </c>
      <c r="C58" s="16" t="str">
        <f>DATA!C63</f>
        <v>D</v>
      </c>
      <c r="D58" s="25">
        <f>DATA!D63</f>
        <v>92313</v>
      </c>
      <c r="E58" s="16">
        <f>DATA!E63</f>
        <v>15</v>
      </c>
      <c r="F58" s="27" t="str">
        <f>DATA!F63</f>
        <v>RB660</v>
      </c>
      <c r="G58" s="16" t="str">
        <f>DATA!G63</f>
        <v>water</v>
      </c>
      <c r="H58" s="30">
        <f>DATA!H63</f>
        <v>0</v>
      </c>
      <c r="I58" s="17">
        <f>DATA!I63</f>
        <v>41537</v>
      </c>
      <c r="J58" s="37" t="str">
        <f>DATA!J63</f>
        <v>D8</v>
      </c>
      <c r="K58" s="68">
        <f>DATA!K63</f>
        <v>3</v>
      </c>
      <c r="L58" s="46">
        <f>DATA!L63</f>
        <v>0.92769999999999997</v>
      </c>
      <c r="M58" s="47">
        <f>DATA!M63</f>
        <v>0.89229999999999998</v>
      </c>
      <c r="N58" s="103">
        <f>DATA!N63</f>
        <v>2.5444444444444477E-3</v>
      </c>
      <c r="O58" s="47">
        <f>DATA!O63</f>
        <v>0</v>
      </c>
      <c r="P58" s="103">
        <f>DATA!P63</f>
        <v>-3.7111111111111463E-3</v>
      </c>
      <c r="Q58" s="48">
        <f>DATA!Q63</f>
        <v>0</v>
      </c>
      <c r="R58" s="103">
        <f>DATA!R63</f>
        <v>0</v>
      </c>
      <c r="S58" s="49">
        <f>DATA!S63</f>
        <v>0</v>
      </c>
      <c r="T58" s="103">
        <f>DATA!T63</f>
        <v>0</v>
      </c>
      <c r="U58" s="49">
        <f>DATA!U63</f>
        <v>0</v>
      </c>
      <c r="V58" s="103">
        <f>DATA!V63</f>
        <v>0</v>
      </c>
      <c r="W58" s="49">
        <f>DATA!W63</f>
        <v>0</v>
      </c>
      <c r="X58" s="103">
        <f>DATA!X63</f>
        <v>0</v>
      </c>
      <c r="Y58" s="49">
        <f>DATA!Y63</f>
        <v>0</v>
      </c>
      <c r="Z58" s="103">
        <f>DATA!Z63</f>
        <v>0</v>
      </c>
      <c r="AA58" s="49">
        <f>DATA!AA63</f>
        <v>0</v>
      </c>
      <c r="AB58" s="103">
        <f>DATA!AB63</f>
        <v>0</v>
      </c>
      <c r="AC58" s="49">
        <f>DATA!AC63</f>
        <v>0</v>
      </c>
      <c r="AD58" s="103">
        <f>DATA!AD63</f>
        <v>0</v>
      </c>
      <c r="AE58" s="49">
        <f>DATA!AE63</f>
        <v>0</v>
      </c>
      <c r="AF58" s="103">
        <f>DATA!AF63</f>
        <v>0</v>
      </c>
      <c r="AG58" s="49">
        <f>DATA!AG63</f>
        <v>0</v>
      </c>
      <c r="AH58" s="103">
        <f>DATA!AH63</f>
        <v>0</v>
      </c>
      <c r="AI58" s="49">
        <f>DATA!AI63</f>
        <v>0</v>
      </c>
      <c r="AJ58" s="103">
        <f>DATA!AJ63</f>
        <v>0</v>
      </c>
    </row>
    <row r="59" spans="1:36">
      <c r="A59" s="3">
        <f>DATA!A64</f>
        <v>1</v>
      </c>
      <c r="B59" s="7">
        <f>DATA!B64</f>
        <v>8</v>
      </c>
      <c r="C59" s="16" t="str">
        <f>DATA!C64</f>
        <v>E</v>
      </c>
      <c r="D59" s="25">
        <f>DATA!D64</f>
        <v>92313</v>
      </c>
      <c r="E59" s="16">
        <f>DATA!E64</f>
        <v>15</v>
      </c>
      <c r="F59" s="27" t="str">
        <f>DATA!F64</f>
        <v>RB660</v>
      </c>
      <c r="G59" s="16" t="str">
        <f>DATA!G64</f>
        <v>water</v>
      </c>
      <c r="H59" s="30">
        <f>DATA!H64</f>
        <v>0</v>
      </c>
      <c r="I59" s="17">
        <f>DATA!I64</f>
        <v>41537</v>
      </c>
      <c r="J59" s="36" t="str">
        <f>DATA!J64</f>
        <v>E8</v>
      </c>
      <c r="K59" s="68"/>
      <c r="L59" s="46"/>
      <c r="M59" s="47"/>
      <c r="N59" s="103"/>
      <c r="O59" s="47"/>
      <c r="P59" s="103"/>
      <c r="Q59" s="48"/>
      <c r="R59" s="103"/>
      <c r="S59" s="49"/>
      <c r="T59" s="103"/>
      <c r="U59" s="49"/>
      <c r="V59" s="103"/>
      <c r="W59" s="49"/>
      <c r="X59" s="103"/>
      <c r="Y59" s="49"/>
      <c r="Z59" s="103"/>
      <c r="AA59" s="49"/>
      <c r="AB59" s="103"/>
      <c r="AC59" s="49"/>
      <c r="AD59" s="103"/>
      <c r="AE59" s="49"/>
      <c r="AF59" s="103"/>
      <c r="AG59" s="49"/>
      <c r="AH59" s="103"/>
      <c r="AI59" s="49"/>
      <c r="AJ59" s="103"/>
    </row>
    <row r="60" spans="1:36">
      <c r="A60" s="3">
        <f>DATA!A65</f>
        <v>1</v>
      </c>
      <c r="B60" s="7">
        <f>DATA!B65</f>
        <v>8</v>
      </c>
      <c r="C60" s="16" t="str">
        <f>DATA!C65</f>
        <v>F</v>
      </c>
      <c r="D60" s="25">
        <f>DATA!D65</f>
        <v>92313</v>
      </c>
      <c r="E60" s="16">
        <f>DATA!E65</f>
        <v>15</v>
      </c>
      <c r="F60" s="27" t="str">
        <f>DATA!F65</f>
        <v>RB660</v>
      </c>
      <c r="G60" s="16" t="str">
        <f>DATA!G65</f>
        <v>water</v>
      </c>
      <c r="H60" s="30">
        <f>DATA!H65</f>
        <v>0</v>
      </c>
      <c r="I60" s="17">
        <f>DATA!I65</f>
        <v>41537</v>
      </c>
      <c r="J60" s="36" t="str">
        <f>DATA!J65</f>
        <v>F8</v>
      </c>
      <c r="K60" s="68">
        <f>DATA!K65</f>
        <v>6</v>
      </c>
      <c r="L60" s="46">
        <f>DATA!L65</f>
        <v>0.91359999999999997</v>
      </c>
      <c r="M60" s="47">
        <f>DATA!M65</f>
        <v>0.86570000000000003</v>
      </c>
      <c r="N60" s="103">
        <f>DATA!N65</f>
        <v>3.3555555555555496E-3</v>
      </c>
      <c r="O60" s="47">
        <f>DATA!O65</f>
        <v>0</v>
      </c>
      <c r="P60" s="103">
        <f>DATA!P65</f>
        <v>-6.2888888888888994E-3</v>
      </c>
      <c r="Q60" s="48">
        <f>DATA!Q65</f>
        <v>0</v>
      </c>
      <c r="R60" s="103">
        <f>DATA!R65</f>
        <v>0</v>
      </c>
      <c r="S60" s="49">
        <f>DATA!S65</f>
        <v>0</v>
      </c>
      <c r="T60" s="103">
        <f>DATA!T65</f>
        <v>0</v>
      </c>
      <c r="U60" s="49">
        <f>DATA!U65</f>
        <v>0</v>
      </c>
      <c r="V60" s="103">
        <f>DATA!V65</f>
        <v>0</v>
      </c>
      <c r="W60" s="49">
        <f>DATA!W65</f>
        <v>0</v>
      </c>
      <c r="X60" s="103">
        <f>DATA!X65</f>
        <v>0</v>
      </c>
      <c r="Y60" s="49">
        <f>DATA!Y65</f>
        <v>0</v>
      </c>
      <c r="Z60" s="103">
        <f>DATA!Z65</f>
        <v>0</v>
      </c>
      <c r="AA60" s="49">
        <f>DATA!AA65</f>
        <v>0</v>
      </c>
      <c r="AB60" s="103">
        <f>DATA!AB65</f>
        <v>0</v>
      </c>
      <c r="AC60" s="49">
        <f>DATA!AC65</f>
        <v>0</v>
      </c>
      <c r="AD60" s="103">
        <f>DATA!AD65</f>
        <v>0</v>
      </c>
      <c r="AE60" s="49">
        <f>DATA!AE65</f>
        <v>0</v>
      </c>
      <c r="AF60" s="103">
        <f>DATA!AF65</f>
        <v>0</v>
      </c>
      <c r="AG60" s="49">
        <f>DATA!AG65</f>
        <v>0</v>
      </c>
      <c r="AH60" s="103">
        <f>DATA!AH65</f>
        <v>0</v>
      </c>
      <c r="AI60" s="49">
        <f>DATA!AI65</f>
        <v>0</v>
      </c>
      <c r="AJ60" s="103">
        <f>DATA!AJ65</f>
        <v>0</v>
      </c>
    </row>
    <row r="61" spans="1:36">
      <c r="A61" s="3">
        <f>DATA!A66</f>
        <v>1</v>
      </c>
      <c r="B61" s="7">
        <f>DATA!B66</f>
        <v>8</v>
      </c>
      <c r="C61" s="16" t="str">
        <f>DATA!C66</f>
        <v>G</v>
      </c>
      <c r="D61" s="25">
        <f>DATA!D66</f>
        <v>92313</v>
      </c>
      <c r="E61" s="16">
        <f>DATA!E66</f>
        <v>15</v>
      </c>
      <c r="F61" s="27" t="str">
        <f>DATA!F66</f>
        <v>RB660</v>
      </c>
      <c r="G61" s="16" t="str">
        <f>DATA!G66</f>
        <v>water</v>
      </c>
      <c r="H61" s="30">
        <f>DATA!H66</f>
        <v>0</v>
      </c>
      <c r="I61" s="17">
        <f>DATA!I66</f>
        <v>41537</v>
      </c>
      <c r="J61" s="37" t="str">
        <f>DATA!J66</f>
        <v>G8</v>
      </c>
      <c r="K61" s="68">
        <f>DATA!K66</f>
        <v>5</v>
      </c>
      <c r="L61" s="46">
        <f>DATA!L66</f>
        <v>0.91359999999999997</v>
      </c>
      <c r="M61" s="47">
        <f>DATA!M66</f>
        <v>0.87209999999999999</v>
      </c>
      <c r="N61" s="103">
        <f>DATA!N66</f>
        <v>2.7466666666666672E-3</v>
      </c>
      <c r="O61" s="47">
        <f>DATA!O66</f>
        <v>0</v>
      </c>
      <c r="P61" s="103">
        <f>DATA!P66</f>
        <v>-6.2666666666666869E-3</v>
      </c>
      <c r="Q61" s="48">
        <f>DATA!Q66</f>
        <v>0</v>
      </c>
      <c r="R61" s="103">
        <f>DATA!R66</f>
        <v>0</v>
      </c>
      <c r="S61" s="49">
        <f>DATA!S66</f>
        <v>0</v>
      </c>
      <c r="T61" s="103">
        <f>DATA!T66</f>
        <v>0</v>
      </c>
      <c r="U61" s="49">
        <f>DATA!U66</f>
        <v>0</v>
      </c>
      <c r="V61" s="103">
        <f>DATA!V66</f>
        <v>0</v>
      </c>
      <c r="W61" s="49">
        <f>DATA!W66</f>
        <v>0</v>
      </c>
      <c r="X61" s="103">
        <f>DATA!X66</f>
        <v>0</v>
      </c>
      <c r="Y61" s="49">
        <f>DATA!Y66</f>
        <v>0</v>
      </c>
      <c r="Z61" s="103">
        <f>DATA!Z66</f>
        <v>0</v>
      </c>
      <c r="AA61" s="49">
        <f>DATA!AA66</f>
        <v>0</v>
      </c>
      <c r="AB61" s="103">
        <f>DATA!AB66</f>
        <v>0</v>
      </c>
      <c r="AC61" s="49">
        <f>DATA!AC66</f>
        <v>0</v>
      </c>
      <c r="AD61" s="103">
        <f>DATA!AD66</f>
        <v>0</v>
      </c>
      <c r="AE61" s="49">
        <f>DATA!AE66</f>
        <v>0</v>
      </c>
      <c r="AF61" s="103">
        <f>DATA!AF66</f>
        <v>0</v>
      </c>
      <c r="AG61" s="49">
        <f>DATA!AG66</f>
        <v>0</v>
      </c>
      <c r="AH61" s="103">
        <f>DATA!AH66</f>
        <v>0</v>
      </c>
      <c r="AI61" s="49">
        <f>DATA!AI66</f>
        <v>0</v>
      </c>
      <c r="AJ61" s="103">
        <f>DATA!AJ66</f>
        <v>0</v>
      </c>
    </row>
    <row r="62" spans="1:36" ht="13" thickBot="1">
      <c r="A62" s="3">
        <f>DATA!A67</f>
        <v>1</v>
      </c>
      <c r="B62" s="7">
        <f>DATA!B67</f>
        <v>8</v>
      </c>
      <c r="C62" s="16" t="str">
        <f>DATA!C67</f>
        <v>H</v>
      </c>
      <c r="D62" s="25">
        <f>DATA!D67</f>
        <v>92313</v>
      </c>
      <c r="E62" s="16">
        <f>DATA!E67</f>
        <v>15</v>
      </c>
      <c r="F62" s="27" t="str">
        <f>DATA!F67</f>
        <v>RB660</v>
      </c>
      <c r="G62" s="16" t="str">
        <f>DATA!G67</f>
        <v>water</v>
      </c>
      <c r="H62" s="30">
        <f>DATA!H67</f>
        <v>0</v>
      </c>
      <c r="I62" s="17">
        <f>DATA!I67</f>
        <v>41537</v>
      </c>
      <c r="J62" s="37" t="str">
        <f>DATA!J67</f>
        <v>H8</v>
      </c>
      <c r="K62" s="68">
        <f>DATA!K67</f>
        <v>7</v>
      </c>
      <c r="L62" s="46">
        <f>DATA!L67</f>
        <v>0.94379999999999997</v>
      </c>
      <c r="M62" s="47">
        <f>DATA!M67</f>
        <v>0.89329999999999998</v>
      </c>
      <c r="N62" s="103">
        <f>DATA!N67</f>
        <v>3.2476190476190491E-3</v>
      </c>
      <c r="O62" s="47">
        <f>DATA!O67</f>
        <v>0</v>
      </c>
      <c r="P62" s="103">
        <f>DATA!P67</f>
        <v>0.89329999999999998</v>
      </c>
      <c r="Q62" s="48">
        <f>DATA!Q67</f>
        <v>0</v>
      </c>
      <c r="R62" s="103">
        <f>DATA!R67</f>
        <v>0</v>
      </c>
      <c r="S62" s="49">
        <f>DATA!S67</f>
        <v>0</v>
      </c>
      <c r="T62" s="103">
        <f>DATA!T67</f>
        <v>0</v>
      </c>
      <c r="U62" s="49">
        <f>DATA!U67</f>
        <v>0</v>
      </c>
      <c r="V62" s="103">
        <f>DATA!V67</f>
        <v>0</v>
      </c>
      <c r="W62" s="49">
        <f>DATA!W67</f>
        <v>0</v>
      </c>
      <c r="X62" s="103">
        <f>DATA!X67</f>
        <v>0</v>
      </c>
      <c r="Y62" s="49">
        <f>DATA!Y67</f>
        <v>0</v>
      </c>
      <c r="Z62" s="103">
        <f>DATA!Z67</f>
        <v>0</v>
      </c>
      <c r="AA62" s="49">
        <f>DATA!AA67</f>
        <v>0</v>
      </c>
      <c r="AB62" s="103">
        <f>DATA!AB67</f>
        <v>0</v>
      </c>
      <c r="AC62" s="49">
        <f>DATA!AC67</f>
        <v>0</v>
      </c>
      <c r="AD62" s="103">
        <f>DATA!AD67</f>
        <v>0</v>
      </c>
      <c r="AE62" s="49">
        <f>DATA!AE67</f>
        <v>0</v>
      </c>
      <c r="AF62" s="103">
        <f>DATA!AF67</f>
        <v>0</v>
      </c>
      <c r="AG62" s="49">
        <f>DATA!AG67</f>
        <v>0</v>
      </c>
      <c r="AH62" s="103">
        <f>DATA!AH67</f>
        <v>0</v>
      </c>
      <c r="AI62" s="49">
        <f>DATA!AI67</f>
        <v>0</v>
      </c>
      <c r="AJ62" s="103">
        <f>DATA!AJ67</f>
        <v>0</v>
      </c>
    </row>
    <row r="63" spans="1:36">
      <c r="A63" s="3">
        <f>DATA!A68</f>
        <v>1</v>
      </c>
      <c r="B63" s="6">
        <f>DATA!B68</f>
        <v>9</v>
      </c>
      <c r="C63" s="3" t="str">
        <f>DATA!C68</f>
        <v>A</v>
      </c>
      <c r="D63" s="25">
        <f>DATA!D68</f>
        <v>92313</v>
      </c>
      <c r="E63" s="16">
        <f>DATA!E68</f>
        <v>15</v>
      </c>
      <c r="F63" s="28" t="str">
        <f>DATA!F68</f>
        <v>RB660</v>
      </c>
      <c r="G63" s="16" t="str">
        <f>DATA!G68</f>
        <v>water</v>
      </c>
      <c r="H63" s="29">
        <f>DATA!H68</f>
        <v>0</v>
      </c>
      <c r="I63" s="17">
        <f>DATA!I68</f>
        <v>41537</v>
      </c>
      <c r="J63" s="39" t="str">
        <f>DATA!J68</f>
        <v>A9</v>
      </c>
      <c r="K63" s="68">
        <f>DATA!K68</f>
        <v>4</v>
      </c>
      <c r="L63" s="46">
        <f>DATA!L68</f>
        <v>0.91679999999999995</v>
      </c>
      <c r="M63" s="47">
        <f>DATA!M68</f>
        <v>0.87250000000000005</v>
      </c>
      <c r="N63" s="103">
        <f>DATA!N68</f>
        <v>4.1333333333333127E-3</v>
      </c>
      <c r="O63" s="47">
        <f>DATA!O68</f>
        <v>0</v>
      </c>
      <c r="P63" s="103">
        <f>DATA!P68</f>
        <v>-7.7333333333333421E-3</v>
      </c>
      <c r="Q63" s="48">
        <f>DATA!Q68</f>
        <v>0</v>
      </c>
      <c r="R63" s="103">
        <f>DATA!R68</f>
        <v>0</v>
      </c>
      <c r="S63" s="47">
        <f>DATA!S68</f>
        <v>0</v>
      </c>
      <c r="T63" s="103">
        <f>DATA!T68</f>
        <v>0</v>
      </c>
      <c r="U63" s="47">
        <f>DATA!U68</f>
        <v>0</v>
      </c>
      <c r="V63" s="103">
        <f>DATA!V68</f>
        <v>0</v>
      </c>
      <c r="W63" s="47">
        <f>DATA!W68</f>
        <v>0</v>
      </c>
      <c r="X63" s="103">
        <f>DATA!X68</f>
        <v>0</v>
      </c>
      <c r="Y63" s="47">
        <f>DATA!Y68</f>
        <v>0</v>
      </c>
      <c r="Z63" s="103">
        <f>DATA!Z68</f>
        <v>0</v>
      </c>
      <c r="AA63" s="47">
        <f>DATA!AA68</f>
        <v>0</v>
      </c>
      <c r="AB63" s="103">
        <f>DATA!AB68</f>
        <v>0</v>
      </c>
      <c r="AC63" s="47">
        <f>DATA!AC68</f>
        <v>0</v>
      </c>
      <c r="AD63" s="103">
        <f>DATA!AD68</f>
        <v>0</v>
      </c>
      <c r="AE63" s="47">
        <f>DATA!AE68</f>
        <v>0</v>
      </c>
      <c r="AF63" s="103">
        <f>DATA!AF68</f>
        <v>0</v>
      </c>
      <c r="AG63" s="47">
        <f>DATA!AG68</f>
        <v>0</v>
      </c>
      <c r="AH63" s="103">
        <f>DATA!AH68</f>
        <v>0</v>
      </c>
      <c r="AI63" s="47">
        <f>DATA!AI68</f>
        <v>0</v>
      </c>
      <c r="AJ63" s="103">
        <f>DATA!AJ68</f>
        <v>0</v>
      </c>
    </row>
    <row r="64" spans="1:36">
      <c r="A64" s="3">
        <f>DATA!A69</f>
        <v>1</v>
      </c>
      <c r="B64" s="7">
        <f>DATA!B69</f>
        <v>9</v>
      </c>
      <c r="C64" s="16" t="str">
        <f>DATA!C69</f>
        <v>B</v>
      </c>
      <c r="D64" s="25">
        <f>DATA!D69</f>
        <v>92313</v>
      </c>
      <c r="E64" s="16">
        <f>DATA!E69</f>
        <v>15</v>
      </c>
      <c r="F64" s="27" t="str">
        <f>DATA!F69</f>
        <v>RB660</v>
      </c>
      <c r="G64" s="16" t="str">
        <f>DATA!G69</f>
        <v>water</v>
      </c>
      <c r="H64" s="30">
        <f>DATA!H69</f>
        <v>0</v>
      </c>
      <c r="I64" s="17">
        <f>DATA!I69</f>
        <v>41537</v>
      </c>
      <c r="J64" s="35" t="str">
        <f>DATA!J69</f>
        <v>B9</v>
      </c>
      <c r="K64" s="68">
        <f>DATA!K69</f>
        <v>4</v>
      </c>
      <c r="L64" s="46">
        <f>DATA!L69</f>
        <v>0.93049999999999999</v>
      </c>
      <c r="M64" s="47">
        <f>DATA!M69</f>
        <v>0.88629999999999998</v>
      </c>
      <c r="N64" s="103">
        <f>DATA!N69</f>
        <v>4.1083333333333432E-3</v>
      </c>
      <c r="O64" s="47">
        <f>DATA!O69</f>
        <v>0</v>
      </c>
      <c r="P64" s="103">
        <f>DATA!P69</f>
        <v>0.22157499999999999</v>
      </c>
      <c r="Q64" s="48">
        <f>DATA!Q69</f>
        <v>0</v>
      </c>
      <c r="R64" s="103">
        <f>DATA!R69</f>
        <v>0</v>
      </c>
      <c r="S64" s="49">
        <f>DATA!S69</f>
        <v>0</v>
      </c>
      <c r="T64" s="103">
        <f>DATA!T69</f>
        <v>0</v>
      </c>
      <c r="U64" s="49">
        <f>DATA!U69</f>
        <v>0</v>
      </c>
      <c r="V64" s="103">
        <f>DATA!V69</f>
        <v>0</v>
      </c>
      <c r="W64" s="49">
        <f>DATA!W69</f>
        <v>0</v>
      </c>
      <c r="X64" s="103">
        <f>DATA!X69</f>
        <v>0</v>
      </c>
      <c r="Y64" s="49">
        <f>DATA!Y69</f>
        <v>0</v>
      </c>
      <c r="Z64" s="103">
        <f>DATA!Z69</f>
        <v>0</v>
      </c>
      <c r="AA64" s="49">
        <f>DATA!AA69</f>
        <v>0</v>
      </c>
      <c r="AB64" s="103">
        <f>DATA!AB69</f>
        <v>0</v>
      </c>
      <c r="AC64" s="49">
        <f>DATA!AC69</f>
        <v>0</v>
      </c>
      <c r="AD64" s="103">
        <f>DATA!AD69</f>
        <v>0</v>
      </c>
      <c r="AE64" s="49">
        <f>DATA!AE69</f>
        <v>0</v>
      </c>
      <c r="AF64" s="103">
        <f>DATA!AF69</f>
        <v>0</v>
      </c>
      <c r="AG64" s="49">
        <f>DATA!AG69</f>
        <v>0</v>
      </c>
      <c r="AH64" s="103">
        <f>DATA!AH69</f>
        <v>0</v>
      </c>
      <c r="AI64" s="49">
        <f>DATA!AI69</f>
        <v>0</v>
      </c>
      <c r="AJ64" s="103">
        <f>DATA!AJ69</f>
        <v>0</v>
      </c>
    </row>
    <row r="65" spans="1:36">
      <c r="A65" s="3">
        <f>DATA!A70</f>
        <v>1</v>
      </c>
      <c r="B65" s="7">
        <f>DATA!B70</f>
        <v>9</v>
      </c>
      <c r="C65" s="16" t="str">
        <f>DATA!C70</f>
        <v>C</v>
      </c>
      <c r="D65" s="25">
        <f>DATA!D70</f>
        <v>92313</v>
      </c>
      <c r="E65" s="16">
        <f>DATA!E70</f>
        <v>15</v>
      </c>
      <c r="F65" s="27" t="str">
        <f>DATA!F70</f>
        <v>RB660</v>
      </c>
      <c r="G65" s="16" t="str">
        <f>DATA!G70</f>
        <v>water</v>
      </c>
      <c r="H65" s="30">
        <f>DATA!H70</f>
        <v>0</v>
      </c>
      <c r="I65" s="17">
        <f>DATA!I70</f>
        <v>41537</v>
      </c>
      <c r="J65" s="36" t="str">
        <f>DATA!J70</f>
        <v>C9</v>
      </c>
      <c r="K65" s="68">
        <f>DATA!K70</f>
        <v>6</v>
      </c>
      <c r="L65" s="46">
        <f>DATA!L70</f>
        <v>0.89459999999999995</v>
      </c>
      <c r="M65" s="47">
        <f>DATA!M70</f>
        <v>0.8468</v>
      </c>
      <c r="N65" s="103">
        <f>DATA!N70</f>
        <v>3.3388888888888847E-3</v>
      </c>
      <c r="O65" s="47">
        <f>DATA!O70</f>
        <v>0</v>
      </c>
      <c r="P65" s="103">
        <f>DATA!P70</f>
        <v>0.14113333333333333</v>
      </c>
      <c r="Q65" s="48">
        <f>DATA!Q70</f>
        <v>0</v>
      </c>
      <c r="R65" s="103">
        <f>DATA!R70</f>
        <v>0</v>
      </c>
      <c r="S65" s="49">
        <f>DATA!S70</f>
        <v>0</v>
      </c>
      <c r="T65" s="103">
        <f>DATA!T70</f>
        <v>0</v>
      </c>
      <c r="U65" s="49">
        <f>DATA!U70</f>
        <v>0</v>
      </c>
      <c r="V65" s="103">
        <f>DATA!V70</f>
        <v>0</v>
      </c>
      <c r="W65" s="49">
        <f>DATA!W70</f>
        <v>0</v>
      </c>
      <c r="X65" s="103">
        <f>DATA!X70</f>
        <v>0</v>
      </c>
      <c r="Y65" s="49">
        <f>DATA!Y70</f>
        <v>0</v>
      </c>
      <c r="Z65" s="103">
        <f>DATA!Z70</f>
        <v>0</v>
      </c>
      <c r="AA65" s="49">
        <f>DATA!AA70</f>
        <v>0</v>
      </c>
      <c r="AB65" s="103">
        <f>DATA!AB70</f>
        <v>0</v>
      </c>
      <c r="AC65" s="49">
        <f>DATA!AC70</f>
        <v>0</v>
      </c>
      <c r="AD65" s="103">
        <f>DATA!AD70</f>
        <v>0</v>
      </c>
      <c r="AE65" s="49">
        <f>DATA!AE70</f>
        <v>0</v>
      </c>
      <c r="AF65" s="103">
        <f>DATA!AF70</f>
        <v>0</v>
      </c>
      <c r="AG65" s="49">
        <f>DATA!AG70</f>
        <v>0</v>
      </c>
      <c r="AH65" s="103">
        <f>DATA!AH70</f>
        <v>0</v>
      </c>
      <c r="AI65" s="49">
        <f>DATA!AI70</f>
        <v>0</v>
      </c>
      <c r="AJ65" s="103">
        <f>DATA!AJ70</f>
        <v>0</v>
      </c>
    </row>
    <row r="66" spans="1:36">
      <c r="A66" s="3">
        <f>DATA!A71</f>
        <v>1</v>
      </c>
      <c r="B66" s="7">
        <f>DATA!B71</f>
        <v>9</v>
      </c>
      <c r="C66" s="16" t="str">
        <f>DATA!C71</f>
        <v>D</v>
      </c>
      <c r="D66" s="25">
        <f>DATA!D71</f>
        <v>92313</v>
      </c>
      <c r="E66" s="16">
        <f>DATA!E71</f>
        <v>15</v>
      </c>
      <c r="F66" s="27" t="str">
        <f>DATA!F71</f>
        <v>RB660</v>
      </c>
      <c r="G66" s="16" t="str">
        <f>DATA!G71</f>
        <v>water</v>
      </c>
      <c r="H66" s="30">
        <f>DATA!H71</f>
        <v>0</v>
      </c>
      <c r="I66" s="17">
        <f>DATA!I71</f>
        <v>41537</v>
      </c>
      <c r="J66" s="37" t="str">
        <f>DATA!J71</f>
        <v>D9</v>
      </c>
      <c r="K66" s="68">
        <f>DATA!K71</f>
        <v>4</v>
      </c>
      <c r="L66" s="46">
        <f>DATA!L71</f>
        <v>0.92330000000000001</v>
      </c>
      <c r="M66" s="47">
        <f>DATA!M71</f>
        <v>0.88449999999999995</v>
      </c>
      <c r="N66" s="103">
        <f>DATA!N71</f>
        <v>2.7583333333333531E-3</v>
      </c>
      <c r="O66" s="47">
        <f>DATA!O71</f>
        <v>0</v>
      </c>
      <c r="P66" s="103">
        <f>DATA!P71</f>
        <v>0.22112499999999999</v>
      </c>
      <c r="Q66" s="48">
        <f>DATA!Q71</f>
        <v>0</v>
      </c>
      <c r="R66" s="103">
        <f>DATA!R71</f>
        <v>0</v>
      </c>
      <c r="S66" s="49">
        <f>DATA!S71</f>
        <v>0</v>
      </c>
      <c r="T66" s="103">
        <f>DATA!T71</f>
        <v>0</v>
      </c>
      <c r="U66" s="49">
        <f>DATA!U71</f>
        <v>0</v>
      </c>
      <c r="V66" s="103">
        <f>DATA!V71</f>
        <v>0</v>
      </c>
      <c r="W66" s="49">
        <f>DATA!W71</f>
        <v>0</v>
      </c>
      <c r="X66" s="103">
        <f>DATA!X71</f>
        <v>0</v>
      </c>
      <c r="Y66" s="49">
        <f>DATA!Y71</f>
        <v>0</v>
      </c>
      <c r="Z66" s="103">
        <f>DATA!Z71</f>
        <v>0</v>
      </c>
      <c r="AA66" s="49">
        <f>DATA!AA71</f>
        <v>0</v>
      </c>
      <c r="AB66" s="103">
        <f>DATA!AB71</f>
        <v>0</v>
      </c>
      <c r="AC66" s="49">
        <f>DATA!AC71</f>
        <v>0</v>
      </c>
      <c r="AD66" s="103">
        <f>DATA!AD71</f>
        <v>0</v>
      </c>
      <c r="AE66" s="49">
        <f>DATA!AE71</f>
        <v>0</v>
      </c>
      <c r="AF66" s="103">
        <f>DATA!AF71</f>
        <v>0</v>
      </c>
      <c r="AG66" s="49">
        <f>DATA!AG71</f>
        <v>0</v>
      </c>
      <c r="AH66" s="103">
        <f>DATA!AH71</f>
        <v>0</v>
      </c>
      <c r="AI66" s="49">
        <f>DATA!AI71</f>
        <v>0</v>
      </c>
      <c r="AJ66" s="103">
        <f>DATA!AJ71</f>
        <v>0</v>
      </c>
    </row>
    <row r="67" spans="1:36">
      <c r="A67" s="3">
        <f>DATA!A72</f>
        <v>1</v>
      </c>
      <c r="B67" s="7">
        <f>DATA!B72</f>
        <v>9</v>
      </c>
      <c r="C67" s="16" t="str">
        <f>DATA!C72</f>
        <v>E</v>
      </c>
      <c r="D67" s="25">
        <f>DATA!D72</f>
        <v>92313</v>
      </c>
      <c r="E67" s="16">
        <f>DATA!E72</f>
        <v>15</v>
      </c>
      <c r="F67" s="27" t="str">
        <f>DATA!F72</f>
        <v>RB660</v>
      </c>
      <c r="G67" s="16" t="str">
        <f>DATA!G72</f>
        <v>water</v>
      </c>
      <c r="H67" s="30">
        <f>DATA!H72</f>
        <v>0</v>
      </c>
      <c r="I67" s="17">
        <f>DATA!I72</f>
        <v>41537</v>
      </c>
      <c r="J67" s="36" t="str">
        <f>DATA!J72</f>
        <v>E9</v>
      </c>
      <c r="K67" s="68">
        <f>DATA!K72</f>
        <v>5</v>
      </c>
      <c r="L67" s="46">
        <f>DATA!L72</f>
        <v>0.90969999999999995</v>
      </c>
      <c r="M67" s="47">
        <f>DATA!M72</f>
        <v>0.86780000000000002</v>
      </c>
      <c r="N67" s="103">
        <f>DATA!N72</f>
        <v>2.8266666666666588E-3</v>
      </c>
      <c r="O67" s="47">
        <f>DATA!O72</f>
        <v>0</v>
      </c>
      <c r="P67" s="103">
        <f>DATA!P72</f>
        <v>0.17355999999999999</v>
      </c>
      <c r="Q67" s="48">
        <f>DATA!Q72</f>
        <v>0</v>
      </c>
      <c r="R67" s="103">
        <f>DATA!R72</f>
        <v>0</v>
      </c>
      <c r="S67" s="49">
        <f>DATA!S72</f>
        <v>0</v>
      </c>
      <c r="T67" s="103">
        <f>DATA!T72</f>
        <v>0</v>
      </c>
      <c r="U67" s="49">
        <f>DATA!U72</f>
        <v>0</v>
      </c>
      <c r="V67" s="103">
        <f>DATA!V72</f>
        <v>0</v>
      </c>
      <c r="W67" s="49">
        <f>DATA!W72</f>
        <v>0</v>
      </c>
      <c r="X67" s="103">
        <f>DATA!X72</f>
        <v>0</v>
      </c>
      <c r="Y67" s="49">
        <f>DATA!Y72</f>
        <v>0</v>
      </c>
      <c r="Z67" s="103">
        <f>DATA!Z72</f>
        <v>0</v>
      </c>
      <c r="AA67" s="49">
        <f>DATA!AA72</f>
        <v>0</v>
      </c>
      <c r="AB67" s="103">
        <f>DATA!AB72</f>
        <v>0</v>
      </c>
      <c r="AC67" s="49">
        <f>DATA!AC72</f>
        <v>0</v>
      </c>
      <c r="AD67" s="103">
        <f>DATA!AD72</f>
        <v>0</v>
      </c>
      <c r="AE67" s="49">
        <f>DATA!AE72</f>
        <v>0</v>
      </c>
      <c r="AF67" s="103">
        <f>DATA!AF72</f>
        <v>0</v>
      </c>
      <c r="AG67" s="49">
        <f>DATA!AG72</f>
        <v>0</v>
      </c>
      <c r="AH67" s="103">
        <f>DATA!AH72</f>
        <v>0</v>
      </c>
      <c r="AI67" s="49">
        <f>DATA!AI72</f>
        <v>0</v>
      </c>
      <c r="AJ67" s="103">
        <f>DATA!AJ72</f>
        <v>0</v>
      </c>
    </row>
    <row r="68" spans="1:36">
      <c r="A68" s="3">
        <f>DATA!A73</f>
        <v>1</v>
      </c>
      <c r="B68" s="7">
        <f>DATA!B73</f>
        <v>9</v>
      </c>
      <c r="C68" s="16" t="str">
        <f>DATA!C73</f>
        <v>F</v>
      </c>
      <c r="D68" s="25">
        <f>DATA!D73</f>
        <v>92313</v>
      </c>
      <c r="E68" s="16">
        <f>DATA!E73</f>
        <v>15</v>
      </c>
      <c r="F68" s="27" t="str">
        <f>DATA!F73</f>
        <v>RB660</v>
      </c>
      <c r="G68" s="16" t="str">
        <f>DATA!G73</f>
        <v>water</v>
      </c>
      <c r="H68" s="30">
        <f>DATA!H73</f>
        <v>0</v>
      </c>
      <c r="I68" s="17">
        <f>DATA!I73</f>
        <v>41537</v>
      </c>
      <c r="J68" s="36" t="str">
        <f>DATA!J73</f>
        <v>F9</v>
      </c>
      <c r="K68" s="68">
        <f>DATA!K73</f>
        <v>3</v>
      </c>
      <c r="L68" s="46">
        <f>DATA!L73</f>
        <v>0.90410000000000001</v>
      </c>
      <c r="M68" s="47">
        <f>DATA!M73</f>
        <v>0.86819999999999997</v>
      </c>
      <c r="N68" s="103">
        <f>DATA!N73</f>
        <v>2.7111111111111329E-3</v>
      </c>
      <c r="O68" s="47">
        <f>DATA!O73</f>
        <v>0</v>
      </c>
      <c r="P68" s="103">
        <f>DATA!P73</f>
        <v>0.28939999999999999</v>
      </c>
      <c r="Q68" s="48">
        <f>DATA!Q73</f>
        <v>0</v>
      </c>
      <c r="R68" s="103">
        <f>DATA!R73</f>
        <v>0</v>
      </c>
      <c r="S68" s="49">
        <f>DATA!S73</f>
        <v>0</v>
      </c>
      <c r="T68" s="103">
        <f>DATA!T73</f>
        <v>0</v>
      </c>
      <c r="U68" s="49">
        <f>DATA!U73</f>
        <v>0</v>
      </c>
      <c r="V68" s="103">
        <f>DATA!V73</f>
        <v>0</v>
      </c>
      <c r="W68" s="49">
        <f>DATA!W73</f>
        <v>0</v>
      </c>
      <c r="X68" s="103">
        <f>DATA!X73</f>
        <v>0</v>
      </c>
      <c r="Y68" s="49">
        <f>DATA!Y73</f>
        <v>0</v>
      </c>
      <c r="Z68" s="103">
        <f>DATA!Z73</f>
        <v>0</v>
      </c>
      <c r="AA68" s="49">
        <f>DATA!AA73</f>
        <v>0</v>
      </c>
      <c r="AB68" s="103">
        <f>DATA!AB73</f>
        <v>0</v>
      </c>
      <c r="AC68" s="49">
        <f>DATA!AC73</f>
        <v>0</v>
      </c>
      <c r="AD68" s="103">
        <f>DATA!AD73</f>
        <v>0</v>
      </c>
      <c r="AE68" s="49">
        <f>DATA!AE73</f>
        <v>0</v>
      </c>
      <c r="AF68" s="103">
        <f>DATA!AF73</f>
        <v>0</v>
      </c>
      <c r="AG68" s="49">
        <f>DATA!AG73</f>
        <v>0</v>
      </c>
      <c r="AH68" s="103">
        <f>DATA!AH73</f>
        <v>0</v>
      </c>
      <c r="AI68" s="49">
        <f>DATA!AI73</f>
        <v>0</v>
      </c>
      <c r="AJ68" s="103">
        <f>DATA!AJ73</f>
        <v>0</v>
      </c>
    </row>
    <row r="69" spans="1:36">
      <c r="A69" s="3">
        <f>DATA!A74</f>
        <v>1</v>
      </c>
      <c r="B69" s="7">
        <f>DATA!B74</f>
        <v>9</v>
      </c>
      <c r="C69" s="16" t="str">
        <f>DATA!C74</f>
        <v>G</v>
      </c>
      <c r="D69" s="25">
        <f>DATA!D74</f>
        <v>92313</v>
      </c>
      <c r="E69" s="16">
        <f>DATA!E74</f>
        <v>15</v>
      </c>
      <c r="F69" s="27" t="str">
        <f>DATA!F74</f>
        <v>RB660</v>
      </c>
      <c r="G69" s="16" t="str">
        <f>DATA!G74</f>
        <v>water</v>
      </c>
      <c r="H69" s="30">
        <f>DATA!H74</f>
        <v>0</v>
      </c>
      <c r="I69" s="17">
        <f>DATA!I74</f>
        <v>41537</v>
      </c>
      <c r="J69" s="37" t="str">
        <f>DATA!J74</f>
        <v>G9</v>
      </c>
      <c r="K69" s="68">
        <f>DATA!K74</f>
        <v>4</v>
      </c>
      <c r="L69" s="46">
        <f>DATA!L74</f>
        <v>0.90549999999999997</v>
      </c>
      <c r="M69" s="47">
        <f>DATA!M74</f>
        <v>0.86460000000000004</v>
      </c>
      <c r="N69" s="103">
        <f>DATA!N74</f>
        <v>3.283333333333323E-3</v>
      </c>
      <c r="O69" s="47">
        <f>DATA!O74</f>
        <v>0</v>
      </c>
      <c r="P69" s="103">
        <f>DATA!P74</f>
        <v>0.21615000000000001</v>
      </c>
      <c r="Q69" s="48">
        <f>DATA!Q74</f>
        <v>0</v>
      </c>
      <c r="R69" s="103">
        <f>DATA!R74</f>
        <v>0</v>
      </c>
      <c r="S69" s="49">
        <f>DATA!S74</f>
        <v>0</v>
      </c>
      <c r="T69" s="103">
        <f>DATA!T74</f>
        <v>0</v>
      </c>
      <c r="U69" s="49">
        <f>DATA!U74</f>
        <v>0</v>
      </c>
      <c r="V69" s="103">
        <f>DATA!V74</f>
        <v>0</v>
      </c>
      <c r="W69" s="49">
        <f>DATA!W74</f>
        <v>0</v>
      </c>
      <c r="X69" s="103">
        <f>DATA!X74</f>
        <v>0</v>
      </c>
      <c r="Y69" s="49">
        <f>DATA!Y74</f>
        <v>0</v>
      </c>
      <c r="Z69" s="103">
        <f>DATA!Z74</f>
        <v>0</v>
      </c>
      <c r="AA69" s="49">
        <f>DATA!AA74</f>
        <v>0</v>
      </c>
      <c r="AB69" s="103">
        <f>DATA!AB74</f>
        <v>0</v>
      </c>
      <c r="AC69" s="49">
        <f>DATA!AC74</f>
        <v>0</v>
      </c>
      <c r="AD69" s="103">
        <f>DATA!AD74</f>
        <v>0</v>
      </c>
      <c r="AE69" s="49">
        <f>DATA!AE74</f>
        <v>0</v>
      </c>
      <c r="AF69" s="103">
        <f>DATA!AF74</f>
        <v>0</v>
      </c>
      <c r="AG69" s="49">
        <f>DATA!AG74</f>
        <v>0</v>
      </c>
      <c r="AH69" s="103">
        <f>DATA!AH74</f>
        <v>0</v>
      </c>
      <c r="AI69" s="49">
        <f>DATA!AI74</f>
        <v>0</v>
      </c>
      <c r="AJ69" s="103">
        <f>DATA!AJ74</f>
        <v>0</v>
      </c>
    </row>
    <row r="70" spans="1:36" ht="13" thickBot="1">
      <c r="A70" s="3">
        <f>DATA!A75</f>
        <v>1</v>
      </c>
      <c r="B70" s="7">
        <f>DATA!B75</f>
        <v>9</v>
      </c>
      <c r="C70" s="16" t="str">
        <f>DATA!C75</f>
        <v>H</v>
      </c>
      <c r="D70" s="25">
        <f>DATA!D75</f>
        <v>92313</v>
      </c>
      <c r="E70" s="16">
        <f>DATA!E75</f>
        <v>15</v>
      </c>
      <c r="F70" s="27" t="str">
        <f>DATA!F75</f>
        <v>RB660</v>
      </c>
      <c r="G70" s="16" t="str">
        <f>DATA!G75</f>
        <v>water</v>
      </c>
      <c r="H70" s="30">
        <f>DATA!H75</f>
        <v>0</v>
      </c>
      <c r="I70" s="17">
        <f>DATA!I75</f>
        <v>41537</v>
      </c>
      <c r="J70" s="37" t="str">
        <f>DATA!J75</f>
        <v>H9</v>
      </c>
      <c r="K70" s="68">
        <f>DATA!K75</f>
        <v>4</v>
      </c>
      <c r="L70" s="46">
        <f>DATA!L75</f>
        <v>0.9395</v>
      </c>
      <c r="M70" s="47">
        <f>DATA!M75</f>
        <v>0.90139999999999998</v>
      </c>
      <c r="N70" s="103">
        <f>DATA!N75</f>
        <v>2.5833333333333446E-3</v>
      </c>
      <c r="O70" s="47">
        <f>DATA!O75</f>
        <v>0</v>
      </c>
      <c r="P70" s="103">
        <f>DATA!P75</f>
        <v>0.90139999999999998</v>
      </c>
      <c r="Q70" s="48">
        <f>DATA!Q75</f>
        <v>0</v>
      </c>
      <c r="R70" s="103">
        <f>DATA!R75</f>
        <v>0</v>
      </c>
      <c r="S70" s="49">
        <f>DATA!S75</f>
        <v>0</v>
      </c>
      <c r="T70" s="103">
        <f>DATA!T75</f>
        <v>0</v>
      </c>
      <c r="U70" s="49">
        <f>DATA!U75</f>
        <v>0</v>
      </c>
      <c r="V70" s="103">
        <f>DATA!V75</f>
        <v>0</v>
      </c>
      <c r="W70" s="49">
        <f>DATA!W75</f>
        <v>0</v>
      </c>
      <c r="X70" s="103">
        <f>DATA!X75</f>
        <v>0</v>
      </c>
      <c r="Y70" s="49">
        <f>DATA!Y75</f>
        <v>0</v>
      </c>
      <c r="Z70" s="103">
        <f>DATA!Z75</f>
        <v>0</v>
      </c>
      <c r="AA70" s="49">
        <f>DATA!AA75</f>
        <v>0</v>
      </c>
      <c r="AB70" s="103">
        <f>DATA!AB75</f>
        <v>0</v>
      </c>
      <c r="AC70" s="49">
        <f>DATA!AC75</f>
        <v>0</v>
      </c>
      <c r="AD70" s="103">
        <f>DATA!AD75</f>
        <v>0</v>
      </c>
      <c r="AE70" s="49">
        <f>DATA!AE75</f>
        <v>0</v>
      </c>
      <c r="AF70" s="103">
        <f>DATA!AF75</f>
        <v>0</v>
      </c>
      <c r="AG70" s="49">
        <f>DATA!AG75</f>
        <v>0</v>
      </c>
      <c r="AH70" s="103">
        <f>DATA!AH75</f>
        <v>0</v>
      </c>
      <c r="AI70" s="49">
        <f>DATA!AI75</f>
        <v>0</v>
      </c>
      <c r="AJ70" s="103">
        <f>DATA!AJ75</f>
        <v>0</v>
      </c>
    </row>
    <row r="71" spans="1:36">
      <c r="A71" s="3">
        <f>DATA!A76</f>
        <v>1</v>
      </c>
      <c r="B71" s="6">
        <f>DATA!B76</f>
        <v>10</v>
      </c>
      <c r="C71" s="3" t="str">
        <f>DATA!C76</f>
        <v>A</v>
      </c>
      <c r="D71" s="25">
        <f>DATA!D76</f>
        <v>92313</v>
      </c>
      <c r="E71" s="16">
        <f>DATA!E76</f>
        <v>15</v>
      </c>
      <c r="F71" s="28" t="str">
        <f>DATA!F76</f>
        <v>RB660</v>
      </c>
      <c r="G71" s="5" t="str">
        <f>DATA!G76</f>
        <v>Mianserin</v>
      </c>
      <c r="H71" s="32">
        <f>DATA!H76</f>
        <v>50</v>
      </c>
      <c r="I71" s="17">
        <f>DATA!I76</f>
        <v>41537</v>
      </c>
      <c r="J71" s="39" t="str">
        <f>DATA!J76</f>
        <v>A10</v>
      </c>
      <c r="K71" s="69">
        <f>DATA!K76</f>
        <v>4</v>
      </c>
      <c r="L71" s="46">
        <f>DATA!L76</f>
        <v>0.91210000000000002</v>
      </c>
      <c r="M71" s="47">
        <f>DATA!M76</f>
        <v>0.86770000000000003</v>
      </c>
      <c r="N71" s="103">
        <f>DATA!N76</f>
        <v>2.0416666666666639E-3</v>
      </c>
      <c r="O71" s="47">
        <f>DATA!O76</f>
        <v>0</v>
      </c>
      <c r="P71" s="103">
        <f>DATA!P76</f>
        <v>-2.5083333333333346E-3</v>
      </c>
      <c r="Q71" s="48">
        <f>DATA!Q76</f>
        <v>0</v>
      </c>
      <c r="R71" s="103">
        <f>DATA!R76</f>
        <v>0</v>
      </c>
      <c r="S71" s="53">
        <f>DATA!S76</f>
        <v>0</v>
      </c>
      <c r="T71" s="103">
        <f>DATA!T76</f>
        <v>0</v>
      </c>
      <c r="U71" s="53">
        <f>DATA!U76</f>
        <v>0</v>
      </c>
      <c r="V71" s="103">
        <f>DATA!V76</f>
        <v>0</v>
      </c>
      <c r="W71" s="53">
        <f>DATA!W76</f>
        <v>0</v>
      </c>
      <c r="X71" s="103">
        <f>DATA!X76</f>
        <v>0</v>
      </c>
      <c r="Y71" s="53">
        <f>DATA!Y76</f>
        <v>0</v>
      </c>
      <c r="Z71" s="103">
        <f>DATA!Z76</f>
        <v>0</v>
      </c>
      <c r="AA71" s="53">
        <f>DATA!AA76</f>
        <v>0</v>
      </c>
      <c r="AB71" s="103">
        <f>DATA!AB76</f>
        <v>0</v>
      </c>
      <c r="AC71" s="53">
        <f>DATA!AC76</f>
        <v>0</v>
      </c>
      <c r="AD71" s="103">
        <f>DATA!AD76</f>
        <v>0</v>
      </c>
      <c r="AE71" s="53">
        <f>DATA!AE76</f>
        <v>0</v>
      </c>
      <c r="AF71" s="103">
        <f>DATA!AF76</f>
        <v>0</v>
      </c>
      <c r="AG71" s="53">
        <f>DATA!AG76</f>
        <v>0</v>
      </c>
      <c r="AH71" s="103">
        <f>DATA!AH76</f>
        <v>0</v>
      </c>
      <c r="AI71" s="53">
        <f>DATA!AI76</f>
        <v>0</v>
      </c>
      <c r="AJ71" s="103">
        <f>DATA!AJ76</f>
        <v>0</v>
      </c>
    </row>
    <row r="72" spans="1:36">
      <c r="A72" s="3">
        <f>DATA!A77</f>
        <v>1</v>
      </c>
      <c r="B72" s="6">
        <f>DATA!B77</f>
        <v>10</v>
      </c>
      <c r="C72" s="16" t="str">
        <f>DATA!C77</f>
        <v>B</v>
      </c>
      <c r="D72" s="25">
        <f>DATA!D77</f>
        <v>92313</v>
      </c>
      <c r="E72" s="16">
        <f>DATA!E77</f>
        <v>15</v>
      </c>
      <c r="F72" s="27" t="str">
        <f>DATA!F77</f>
        <v>RB660</v>
      </c>
      <c r="G72" s="16" t="str">
        <f>DATA!G77</f>
        <v>Mianserin</v>
      </c>
      <c r="H72" s="31">
        <f>DATA!H77</f>
        <v>50</v>
      </c>
      <c r="I72" s="17">
        <f>DATA!I77</f>
        <v>41537</v>
      </c>
      <c r="J72" s="35" t="str">
        <f>DATA!J77</f>
        <v>B10</v>
      </c>
      <c r="K72" s="69">
        <f>DATA!K77</f>
        <v>3</v>
      </c>
      <c r="L72" s="46">
        <f>DATA!L77</f>
        <v>0.92500000000000004</v>
      </c>
      <c r="M72" s="47">
        <f>DATA!M77</f>
        <v>0.87919999999999998</v>
      </c>
      <c r="N72" s="103">
        <f>DATA!N77</f>
        <v>3.1888888888889078E-3</v>
      </c>
      <c r="O72" s="47">
        <f>DATA!O77</f>
        <v>0</v>
      </c>
      <c r="P72" s="103">
        <f>DATA!P77</f>
        <v>4.8888888888887205E-4</v>
      </c>
      <c r="Q72" s="48">
        <f>DATA!Q77</f>
        <v>0</v>
      </c>
      <c r="R72" s="103">
        <f>DATA!R77</f>
        <v>0</v>
      </c>
      <c r="S72" s="47">
        <f>DATA!S77</f>
        <v>0</v>
      </c>
      <c r="T72" s="103">
        <f>DATA!T77</f>
        <v>0</v>
      </c>
      <c r="U72" s="47">
        <f>DATA!U77</f>
        <v>0</v>
      </c>
      <c r="V72" s="103">
        <f>DATA!V77</f>
        <v>0</v>
      </c>
      <c r="W72" s="46">
        <f>DATA!W77</f>
        <v>0</v>
      </c>
      <c r="X72" s="103">
        <f>DATA!X77</f>
        <v>0</v>
      </c>
      <c r="Y72" s="49">
        <f>DATA!Y77</f>
        <v>0</v>
      </c>
      <c r="Z72" s="103">
        <f>DATA!Z77</f>
        <v>0</v>
      </c>
      <c r="AA72" s="49">
        <f>DATA!AA77</f>
        <v>0</v>
      </c>
      <c r="AB72" s="103">
        <f>DATA!AB77</f>
        <v>0</v>
      </c>
      <c r="AC72" s="49">
        <f>DATA!AC77</f>
        <v>0</v>
      </c>
      <c r="AD72" s="103">
        <f>DATA!AD77</f>
        <v>0</v>
      </c>
      <c r="AE72" s="49">
        <f>DATA!AE77</f>
        <v>0</v>
      </c>
      <c r="AF72" s="103">
        <f>DATA!AF77</f>
        <v>0</v>
      </c>
      <c r="AG72" s="49">
        <f>DATA!AG77</f>
        <v>0</v>
      </c>
      <c r="AH72" s="103">
        <f>DATA!AH77</f>
        <v>0</v>
      </c>
      <c r="AI72" s="49">
        <f>DATA!AI77</f>
        <v>0</v>
      </c>
      <c r="AJ72" s="103">
        <f>DATA!AJ77</f>
        <v>0</v>
      </c>
    </row>
    <row r="73" spans="1:36">
      <c r="A73" s="3">
        <f>DATA!A78</f>
        <v>1</v>
      </c>
      <c r="B73" s="6">
        <f>DATA!B78</f>
        <v>10</v>
      </c>
      <c r="C73" s="16" t="str">
        <f>DATA!C78</f>
        <v>C</v>
      </c>
      <c r="D73" s="25">
        <f>DATA!D78</f>
        <v>92313</v>
      </c>
      <c r="E73" s="16">
        <f>DATA!E78</f>
        <v>15</v>
      </c>
      <c r="F73" s="27" t="str">
        <f>DATA!F78</f>
        <v>RB660</v>
      </c>
      <c r="G73" s="16" t="str">
        <f>DATA!G78</f>
        <v>Mianserin</v>
      </c>
      <c r="H73" s="31">
        <f>DATA!H78</f>
        <v>50</v>
      </c>
      <c r="I73" s="17">
        <f>DATA!I78</f>
        <v>41537</v>
      </c>
      <c r="J73" s="36" t="str">
        <f>DATA!J78</f>
        <v>C10</v>
      </c>
      <c r="K73" s="69"/>
      <c r="L73" s="46"/>
      <c r="M73" s="47"/>
      <c r="N73" s="103"/>
      <c r="O73" s="47"/>
      <c r="P73" s="103"/>
      <c r="Q73" s="48"/>
      <c r="R73" s="103"/>
      <c r="S73" s="49"/>
      <c r="T73" s="103"/>
      <c r="U73" s="49"/>
      <c r="V73" s="103"/>
      <c r="W73" s="49"/>
      <c r="X73" s="103"/>
      <c r="Y73" s="49"/>
      <c r="Z73" s="103"/>
      <c r="AA73" s="49"/>
      <c r="AB73" s="103"/>
      <c r="AC73" s="49"/>
      <c r="AD73" s="103"/>
      <c r="AE73" s="49"/>
      <c r="AF73" s="103"/>
      <c r="AG73" s="49"/>
      <c r="AH73" s="103"/>
      <c r="AI73" s="49"/>
      <c r="AJ73" s="103"/>
    </row>
    <row r="74" spans="1:36">
      <c r="A74" s="3">
        <f>DATA!A79</f>
        <v>1</v>
      </c>
      <c r="B74" s="6">
        <f>DATA!B79</f>
        <v>10</v>
      </c>
      <c r="C74" s="16" t="str">
        <f>DATA!C79</f>
        <v>D</v>
      </c>
      <c r="D74" s="25">
        <f>DATA!D79</f>
        <v>92313</v>
      </c>
      <c r="E74" s="16">
        <f>DATA!E79</f>
        <v>15</v>
      </c>
      <c r="F74" s="27" t="str">
        <f>DATA!F79</f>
        <v>RB660</v>
      </c>
      <c r="G74" s="16" t="str">
        <f>DATA!G79</f>
        <v>Mianserin</v>
      </c>
      <c r="H74" s="31">
        <f>DATA!H79</f>
        <v>50</v>
      </c>
      <c r="I74" s="17">
        <f>DATA!I79</f>
        <v>41537</v>
      </c>
      <c r="J74" s="37" t="str">
        <f>DATA!J79</f>
        <v>D10</v>
      </c>
      <c r="K74" s="69">
        <f>DATA!K79</f>
        <v>4</v>
      </c>
      <c r="L74" s="46">
        <f>DATA!L79</f>
        <v>0.92169999999999996</v>
      </c>
      <c r="M74" s="47">
        <f>DATA!M79</f>
        <v>0.87639999999999996</v>
      </c>
      <c r="N74" s="103">
        <f>DATA!N79</f>
        <v>2.2666666666666668E-3</v>
      </c>
      <c r="O74" s="47">
        <f>DATA!O79</f>
        <v>0</v>
      </c>
      <c r="P74" s="103">
        <f>DATA!P79</f>
        <v>-3.3333333333335213E-4</v>
      </c>
      <c r="Q74" s="48">
        <f>DATA!Q79</f>
        <v>0</v>
      </c>
      <c r="R74" s="103">
        <f>DATA!R79</f>
        <v>0</v>
      </c>
      <c r="S74" s="49">
        <f>DATA!S79</f>
        <v>0</v>
      </c>
      <c r="T74" s="103">
        <f>DATA!T79</f>
        <v>0</v>
      </c>
      <c r="U74" s="49">
        <f>DATA!U79</f>
        <v>0</v>
      </c>
      <c r="V74" s="103">
        <f>DATA!V79</f>
        <v>0</v>
      </c>
      <c r="W74" s="49">
        <f>DATA!W79</f>
        <v>0</v>
      </c>
      <c r="X74" s="103">
        <f>DATA!X79</f>
        <v>0</v>
      </c>
      <c r="Y74" s="49">
        <f>DATA!Y79</f>
        <v>0</v>
      </c>
      <c r="Z74" s="103">
        <f>DATA!Z79</f>
        <v>0</v>
      </c>
      <c r="AA74" s="49">
        <f>DATA!AA79</f>
        <v>0</v>
      </c>
      <c r="AB74" s="103">
        <f>DATA!AB79</f>
        <v>0</v>
      </c>
      <c r="AC74" s="49">
        <f>DATA!AC79</f>
        <v>0</v>
      </c>
      <c r="AD74" s="103">
        <f>DATA!AD79</f>
        <v>0</v>
      </c>
      <c r="AE74" s="49">
        <f>DATA!AE79</f>
        <v>0</v>
      </c>
      <c r="AF74" s="103">
        <f>DATA!AF79</f>
        <v>0</v>
      </c>
      <c r="AG74" s="49">
        <f>DATA!AG79</f>
        <v>0</v>
      </c>
      <c r="AH74" s="103">
        <f>DATA!AH79</f>
        <v>0</v>
      </c>
      <c r="AI74" s="49">
        <f>DATA!AI79</f>
        <v>0</v>
      </c>
      <c r="AJ74" s="103">
        <f>DATA!AJ79</f>
        <v>0</v>
      </c>
    </row>
    <row r="75" spans="1:36">
      <c r="A75" s="3">
        <f>DATA!A80</f>
        <v>1</v>
      </c>
      <c r="B75" s="6">
        <f>DATA!B80</f>
        <v>10</v>
      </c>
      <c r="C75" s="16" t="str">
        <f>DATA!C80</f>
        <v>E</v>
      </c>
      <c r="D75" s="25">
        <f>DATA!D80</f>
        <v>92313</v>
      </c>
      <c r="E75" s="16">
        <f>DATA!E80</f>
        <v>15</v>
      </c>
      <c r="F75" s="27" t="str">
        <f>DATA!F80</f>
        <v>RB660</v>
      </c>
      <c r="G75" s="16" t="str">
        <f>DATA!G80</f>
        <v>Mianserin</v>
      </c>
      <c r="H75" s="31">
        <f>DATA!H80</f>
        <v>50</v>
      </c>
      <c r="I75" s="17">
        <f>DATA!I80</f>
        <v>41537</v>
      </c>
      <c r="J75" s="36" t="str">
        <f>DATA!J80</f>
        <v>E10</v>
      </c>
      <c r="K75" s="69">
        <f>DATA!K80</f>
        <v>3</v>
      </c>
      <c r="L75" s="46">
        <f>DATA!L80</f>
        <v>0.90480000000000005</v>
      </c>
      <c r="M75" s="47">
        <f>DATA!M80</f>
        <v>0.86460000000000004</v>
      </c>
      <c r="N75" s="103">
        <f>DATA!N80</f>
        <v>1.3222222222222246E-3</v>
      </c>
      <c r="O75" s="47">
        <f>DATA!O80</f>
        <v>0</v>
      </c>
      <c r="P75" s="103">
        <f>DATA!P80</f>
        <v>-4.3777777777777764E-3</v>
      </c>
      <c r="Q75" s="48">
        <f>DATA!Q80</f>
        <v>0</v>
      </c>
      <c r="R75" s="103">
        <f>DATA!R80</f>
        <v>0</v>
      </c>
      <c r="S75" s="49">
        <f>DATA!S80</f>
        <v>0</v>
      </c>
      <c r="T75" s="103">
        <f>DATA!T80</f>
        <v>0</v>
      </c>
      <c r="U75" s="49">
        <f>DATA!U80</f>
        <v>0</v>
      </c>
      <c r="V75" s="103">
        <f>DATA!V80</f>
        <v>0</v>
      </c>
      <c r="W75" s="49">
        <f>DATA!W80</f>
        <v>0</v>
      </c>
      <c r="X75" s="103">
        <f>DATA!X80</f>
        <v>0</v>
      </c>
      <c r="Y75" s="49">
        <f>DATA!Y80</f>
        <v>0</v>
      </c>
      <c r="Z75" s="103">
        <f>DATA!Z80</f>
        <v>0</v>
      </c>
      <c r="AA75" s="49">
        <f>DATA!AA80</f>
        <v>0</v>
      </c>
      <c r="AB75" s="103">
        <f>DATA!AB80</f>
        <v>0</v>
      </c>
      <c r="AC75" s="49">
        <f>DATA!AC80</f>
        <v>0</v>
      </c>
      <c r="AD75" s="103">
        <f>DATA!AD80</f>
        <v>0</v>
      </c>
      <c r="AE75" s="49">
        <f>DATA!AE80</f>
        <v>0</v>
      </c>
      <c r="AF75" s="103">
        <f>DATA!AF80</f>
        <v>0</v>
      </c>
      <c r="AG75" s="49">
        <f>DATA!AG80</f>
        <v>0</v>
      </c>
      <c r="AH75" s="103">
        <f>DATA!AH80</f>
        <v>0</v>
      </c>
      <c r="AI75" s="49">
        <f>DATA!AI80</f>
        <v>0</v>
      </c>
      <c r="AJ75" s="103">
        <f>DATA!AJ80</f>
        <v>0</v>
      </c>
    </row>
    <row r="76" spans="1:36">
      <c r="A76" s="3">
        <f>DATA!A81</f>
        <v>1</v>
      </c>
      <c r="B76" s="6">
        <f>DATA!B81</f>
        <v>10</v>
      </c>
      <c r="C76" s="16" t="str">
        <f>DATA!C81</f>
        <v>F</v>
      </c>
      <c r="D76" s="25">
        <f>DATA!D81</f>
        <v>92313</v>
      </c>
      <c r="E76" s="16">
        <f>DATA!E81</f>
        <v>15</v>
      </c>
      <c r="F76" s="27" t="str">
        <f>DATA!F81</f>
        <v>RB660</v>
      </c>
      <c r="G76" s="16" t="str">
        <f>DATA!G81</f>
        <v>Mianserin</v>
      </c>
      <c r="H76" s="31">
        <f>DATA!H81</f>
        <v>50</v>
      </c>
      <c r="I76" s="17">
        <f>DATA!I81</f>
        <v>41537</v>
      </c>
      <c r="J76" s="36" t="str">
        <f>DATA!J81</f>
        <v>F10</v>
      </c>
      <c r="K76" s="69"/>
      <c r="L76" s="46"/>
      <c r="M76" s="47"/>
      <c r="N76" s="103"/>
      <c r="O76" s="47"/>
      <c r="P76" s="103"/>
      <c r="Q76" s="48"/>
      <c r="R76" s="103"/>
      <c r="S76" s="49"/>
      <c r="T76" s="103"/>
      <c r="U76" s="49"/>
      <c r="V76" s="103"/>
      <c r="W76" s="49"/>
      <c r="X76" s="103"/>
      <c r="Y76" s="49"/>
      <c r="Z76" s="103"/>
      <c r="AA76" s="49"/>
      <c r="AB76" s="103"/>
      <c r="AC76" s="49"/>
      <c r="AD76" s="103"/>
      <c r="AE76" s="49"/>
      <c r="AF76" s="103"/>
      <c r="AG76" s="49"/>
      <c r="AH76" s="103"/>
      <c r="AI76" s="49"/>
      <c r="AJ76" s="103"/>
    </row>
    <row r="77" spans="1:36">
      <c r="A77" s="3">
        <f>DATA!A82</f>
        <v>1</v>
      </c>
      <c r="B77" s="6">
        <f>DATA!B82</f>
        <v>10</v>
      </c>
      <c r="C77" s="16" t="str">
        <f>DATA!C82</f>
        <v>G</v>
      </c>
      <c r="D77" s="25">
        <f>DATA!D82</f>
        <v>92313</v>
      </c>
      <c r="E77" s="16">
        <f>DATA!E82</f>
        <v>15</v>
      </c>
      <c r="F77" s="27" t="str">
        <f>DATA!F82</f>
        <v>RB660</v>
      </c>
      <c r="G77" s="16" t="str">
        <f>DATA!G82</f>
        <v>Mianserin</v>
      </c>
      <c r="H77" s="31">
        <f>DATA!H82</f>
        <v>50</v>
      </c>
      <c r="I77" s="17">
        <f>DATA!I82</f>
        <v>41537</v>
      </c>
      <c r="J77" s="37" t="str">
        <f>DATA!J82</f>
        <v>G10</v>
      </c>
      <c r="K77" s="69">
        <f>DATA!K82</f>
        <v>5</v>
      </c>
      <c r="L77" s="46">
        <f>DATA!L82</f>
        <v>0.89939999999999998</v>
      </c>
      <c r="M77" s="47">
        <f>DATA!M82</f>
        <v>0.85209999999999997</v>
      </c>
      <c r="N77" s="103">
        <f>DATA!N82</f>
        <v>2.2133333333333336E-3</v>
      </c>
      <c r="O77" s="47">
        <f>DATA!O82</f>
        <v>0</v>
      </c>
      <c r="P77" s="103">
        <f>DATA!P82</f>
        <v>-5.1266666666666795E-3</v>
      </c>
      <c r="Q77" s="48">
        <f>DATA!Q82</f>
        <v>0</v>
      </c>
      <c r="R77" s="103">
        <f>DATA!R82</f>
        <v>0</v>
      </c>
      <c r="S77" s="49">
        <f>DATA!S82</f>
        <v>0</v>
      </c>
      <c r="T77" s="103">
        <f>DATA!T82</f>
        <v>0</v>
      </c>
      <c r="U77" s="49">
        <f>DATA!U82</f>
        <v>0</v>
      </c>
      <c r="V77" s="103">
        <f>DATA!V82</f>
        <v>0</v>
      </c>
      <c r="W77" s="49">
        <f>DATA!W82</f>
        <v>0</v>
      </c>
      <c r="X77" s="103">
        <f>DATA!X82</f>
        <v>0</v>
      </c>
      <c r="Y77" s="49">
        <f>DATA!Y82</f>
        <v>0</v>
      </c>
      <c r="Z77" s="103">
        <f>DATA!Z82</f>
        <v>0</v>
      </c>
      <c r="AA77" s="49">
        <f>DATA!AA82</f>
        <v>0</v>
      </c>
      <c r="AB77" s="103">
        <f>DATA!AB82</f>
        <v>0</v>
      </c>
      <c r="AC77" s="49">
        <f>DATA!AC82</f>
        <v>0</v>
      </c>
      <c r="AD77" s="103">
        <f>DATA!AD82</f>
        <v>0</v>
      </c>
      <c r="AE77" s="49">
        <f>DATA!AE82</f>
        <v>0</v>
      </c>
      <c r="AF77" s="103">
        <f>DATA!AF82</f>
        <v>0</v>
      </c>
      <c r="AG77" s="49">
        <f>DATA!AG82</f>
        <v>0</v>
      </c>
      <c r="AH77" s="103">
        <f>DATA!AH82</f>
        <v>0</v>
      </c>
      <c r="AI77" s="49">
        <f>DATA!AI82</f>
        <v>0</v>
      </c>
      <c r="AJ77" s="103">
        <f>DATA!AJ82</f>
        <v>0</v>
      </c>
    </row>
    <row r="78" spans="1:36" ht="13" thickBot="1">
      <c r="A78" s="3">
        <f>DATA!A83</f>
        <v>1</v>
      </c>
      <c r="B78" s="6">
        <f>DATA!B83</f>
        <v>10</v>
      </c>
      <c r="C78" s="16" t="str">
        <f>DATA!C83</f>
        <v>H</v>
      </c>
      <c r="D78" s="25">
        <f>DATA!D83</f>
        <v>92313</v>
      </c>
      <c r="E78" s="16">
        <f>DATA!E83</f>
        <v>15</v>
      </c>
      <c r="F78" s="27" t="str">
        <f>DATA!F83</f>
        <v>RB660</v>
      </c>
      <c r="G78" s="16" t="str">
        <f>DATA!G83</f>
        <v>Mianserin</v>
      </c>
      <c r="H78" s="31">
        <f>DATA!H83</f>
        <v>50</v>
      </c>
      <c r="I78" s="17">
        <f>DATA!I83</f>
        <v>41537</v>
      </c>
      <c r="J78" s="37" t="str">
        <f>DATA!J83</f>
        <v>H10</v>
      </c>
      <c r="K78" s="69">
        <f>DATA!K83</f>
        <v>3</v>
      </c>
      <c r="L78" s="46">
        <f>DATA!L83</f>
        <v>0.93600000000000005</v>
      </c>
      <c r="M78" s="47">
        <f>DATA!M83</f>
        <v>0.88970000000000005</v>
      </c>
      <c r="N78" s="103">
        <f>DATA!N83</f>
        <v>3.3555555555555561E-3</v>
      </c>
      <c r="O78" s="47">
        <f>DATA!O83</f>
        <v>0</v>
      </c>
      <c r="P78" s="103">
        <f>DATA!P83</f>
        <v>0.88970000000000005</v>
      </c>
      <c r="Q78" s="48">
        <f>DATA!Q83</f>
        <v>0</v>
      </c>
      <c r="R78" s="103">
        <f>DATA!R83</f>
        <v>0</v>
      </c>
      <c r="S78" s="49">
        <f>DATA!S83</f>
        <v>0</v>
      </c>
      <c r="T78" s="103">
        <f>DATA!T83</f>
        <v>0</v>
      </c>
      <c r="U78" s="49">
        <f>DATA!U83</f>
        <v>0</v>
      </c>
      <c r="V78" s="103">
        <f>DATA!V83</f>
        <v>0</v>
      </c>
      <c r="W78" s="49">
        <f>DATA!W83</f>
        <v>0</v>
      </c>
      <c r="X78" s="103">
        <f>DATA!X83</f>
        <v>0</v>
      </c>
      <c r="Y78" s="49">
        <f>DATA!Y83</f>
        <v>0</v>
      </c>
      <c r="Z78" s="103">
        <f>DATA!Z83</f>
        <v>0</v>
      </c>
      <c r="AA78" s="49">
        <f>DATA!AA83</f>
        <v>0</v>
      </c>
      <c r="AB78" s="103">
        <f>DATA!AB83</f>
        <v>0</v>
      </c>
      <c r="AC78" s="49">
        <f>DATA!AC83</f>
        <v>0</v>
      </c>
      <c r="AD78" s="103">
        <f>DATA!AD83</f>
        <v>0</v>
      </c>
      <c r="AE78" s="49">
        <f>DATA!AE83</f>
        <v>0</v>
      </c>
      <c r="AF78" s="103">
        <f>DATA!AF83</f>
        <v>0</v>
      </c>
      <c r="AG78" s="49">
        <f>DATA!AG83</f>
        <v>0</v>
      </c>
      <c r="AH78" s="103">
        <f>DATA!AH83</f>
        <v>0</v>
      </c>
      <c r="AI78" s="49">
        <f>DATA!AI83</f>
        <v>0</v>
      </c>
      <c r="AJ78" s="103">
        <f>DATA!AJ83</f>
        <v>0</v>
      </c>
    </row>
    <row r="79" spans="1:36">
      <c r="A79" s="3">
        <f>DATA!A84</f>
        <v>1</v>
      </c>
      <c r="B79" s="6">
        <f>DATA!B84</f>
        <v>11</v>
      </c>
      <c r="C79" s="3" t="str">
        <f>DATA!C84</f>
        <v>A</v>
      </c>
      <c r="D79" s="25">
        <f>DATA!D84</f>
        <v>92313</v>
      </c>
      <c r="E79" s="16">
        <f>DATA!E84</f>
        <v>15</v>
      </c>
      <c r="F79" s="28" t="str">
        <f>DATA!F84</f>
        <v>RB660</v>
      </c>
      <c r="G79" s="5" t="str">
        <f>DATA!G84</f>
        <v>Mianserin</v>
      </c>
      <c r="H79" s="32">
        <f>DATA!H84</f>
        <v>50</v>
      </c>
      <c r="I79" s="17">
        <f>DATA!I84</f>
        <v>41537</v>
      </c>
      <c r="J79" s="39" t="str">
        <f>DATA!J84</f>
        <v>A11</v>
      </c>
      <c r="K79" s="69">
        <f>DATA!K84</f>
        <v>4</v>
      </c>
      <c r="L79" s="46">
        <f>DATA!L84</f>
        <v>0.90539999999999998</v>
      </c>
      <c r="M79" s="47">
        <f>DATA!M84</f>
        <v>0.85470000000000002</v>
      </c>
      <c r="N79" s="103">
        <f>DATA!N84</f>
        <v>3.6166666666666569E-3</v>
      </c>
      <c r="O79" s="47">
        <f>DATA!O84</f>
        <v>0</v>
      </c>
      <c r="P79" s="103">
        <f>DATA!P84</f>
        <v>-5.7583333333333375E-3</v>
      </c>
      <c r="Q79" s="48">
        <f>DATA!Q84</f>
        <v>0</v>
      </c>
      <c r="R79" s="103">
        <f>DATA!R84</f>
        <v>0</v>
      </c>
      <c r="S79" s="47">
        <f>DATA!S84</f>
        <v>0</v>
      </c>
      <c r="T79" s="103">
        <f>DATA!T84</f>
        <v>0</v>
      </c>
      <c r="U79" s="47">
        <f>DATA!U84</f>
        <v>0</v>
      </c>
      <c r="V79" s="103">
        <f>DATA!V84</f>
        <v>0</v>
      </c>
      <c r="W79" s="47">
        <f>DATA!W84</f>
        <v>0</v>
      </c>
      <c r="X79" s="103">
        <f>DATA!X84</f>
        <v>0</v>
      </c>
      <c r="Y79" s="47">
        <f>DATA!Y84</f>
        <v>0</v>
      </c>
      <c r="Z79" s="103">
        <f>DATA!Z84</f>
        <v>0</v>
      </c>
      <c r="AA79" s="47">
        <f>DATA!AA84</f>
        <v>0</v>
      </c>
      <c r="AB79" s="103">
        <f>DATA!AB84</f>
        <v>0</v>
      </c>
      <c r="AC79" s="47">
        <f>DATA!AC84</f>
        <v>0</v>
      </c>
      <c r="AD79" s="103">
        <f>DATA!AD84</f>
        <v>0</v>
      </c>
      <c r="AE79" s="47">
        <f>DATA!AE84</f>
        <v>0</v>
      </c>
      <c r="AF79" s="103">
        <f>DATA!AF84</f>
        <v>0</v>
      </c>
      <c r="AG79" s="47">
        <f>DATA!AG84</f>
        <v>0</v>
      </c>
      <c r="AH79" s="103">
        <f>DATA!AH84</f>
        <v>0</v>
      </c>
      <c r="AI79" s="47">
        <f>DATA!AI84</f>
        <v>0</v>
      </c>
      <c r="AJ79" s="103">
        <f>DATA!AJ84</f>
        <v>0</v>
      </c>
    </row>
    <row r="80" spans="1:36">
      <c r="A80" s="3">
        <f>DATA!A85</f>
        <v>1</v>
      </c>
      <c r="B80" s="7">
        <f>DATA!B85</f>
        <v>11</v>
      </c>
      <c r="C80" s="16" t="str">
        <f>DATA!C85</f>
        <v>B</v>
      </c>
      <c r="D80" s="25">
        <f>DATA!D85</f>
        <v>92313</v>
      </c>
      <c r="E80" s="16">
        <f>DATA!E85</f>
        <v>15</v>
      </c>
      <c r="F80" s="27" t="str">
        <f>DATA!F85</f>
        <v>RB660</v>
      </c>
      <c r="G80" s="16" t="str">
        <f>DATA!G85</f>
        <v>Mianserin</v>
      </c>
      <c r="H80" s="31">
        <f>DATA!H85</f>
        <v>50</v>
      </c>
      <c r="I80" s="17">
        <f>DATA!I85</f>
        <v>41537</v>
      </c>
      <c r="J80" s="35" t="str">
        <f>DATA!J85</f>
        <v>B11</v>
      </c>
      <c r="K80" s="69"/>
      <c r="L80" s="46"/>
      <c r="M80" s="47"/>
      <c r="N80" s="103"/>
      <c r="O80" s="47"/>
      <c r="P80" s="103"/>
      <c r="Q80" s="48"/>
      <c r="R80" s="103"/>
      <c r="S80" s="49"/>
      <c r="T80" s="103"/>
      <c r="U80" s="49"/>
      <c r="V80" s="103"/>
      <c r="W80" s="49"/>
      <c r="X80" s="103"/>
      <c r="Y80" s="49"/>
      <c r="Z80" s="103"/>
      <c r="AA80" s="49"/>
      <c r="AB80" s="103"/>
      <c r="AC80" s="49"/>
      <c r="AD80" s="103"/>
      <c r="AE80" s="49"/>
      <c r="AF80" s="103"/>
      <c r="AG80" s="49"/>
      <c r="AH80" s="103"/>
      <c r="AI80" s="49"/>
      <c r="AJ80" s="103"/>
    </row>
    <row r="81" spans="1:36">
      <c r="A81" s="3">
        <f>DATA!A86</f>
        <v>1</v>
      </c>
      <c r="B81" s="6">
        <f>DATA!B86</f>
        <v>11</v>
      </c>
      <c r="C81" s="16" t="str">
        <f>DATA!C86</f>
        <v>C</v>
      </c>
      <c r="D81" s="25">
        <f>DATA!D86</f>
        <v>92313</v>
      </c>
      <c r="E81" s="16">
        <f>DATA!E86</f>
        <v>15</v>
      </c>
      <c r="F81" s="27" t="str">
        <f>DATA!F86</f>
        <v>RB660</v>
      </c>
      <c r="G81" s="16" t="str">
        <f>DATA!G86</f>
        <v>Mianserin</v>
      </c>
      <c r="H81" s="31">
        <f>DATA!H86</f>
        <v>50</v>
      </c>
      <c r="I81" s="17">
        <f>DATA!I86</f>
        <v>41537</v>
      </c>
      <c r="J81" s="36" t="str">
        <f>DATA!J86</f>
        <v>C11</v>
      </c>
      <c r="K81" s="69"/>
      <c r="L81" s="46"/>
      <c r="M81" s="47"/>
      <c r="N81" s="103"/>
      <c r="O81" s="47"/>
      <c r="P81" s="103"/>
      <c r="Q81" s="48"/>
      <c r="R81" s="103"/>
      <c r="S81" s="49"/>
      <c r="T81" s="103"/>
      <c r="U81" s="49"/>
      <c r="V81" s="103"/>
      <c r="W81" s="49"/>
      <c r="X81" s="103"/>
      <c r="Y81" s="49"/>
      <c r="Z81" s="103"/>
      <c r="AA81" s="49"/>
      <c r="AB81" s="103"/>
      <c r="AC81" s="49"/>
      <c r="AD81" s="103"/>
      <c r="AE81" s="49"/>
      <c r="AF81" s="103"/>
      <c r="AG81" s="49"/>
      <c r="AH81" s="103"/>
      <c r="AI81" s="49"/>
      <c r="AJ81" s="103"/>
    </row>
    <row r="82" spans="1:36">
      <c r="A82" s="3">
        <f>DATA!A87</f>
        <v>1</v>
      </c>
      <c r="B82" s="7">
        <f>DATA!B87</f>
        <v>11</v>
      </c>
      <c r="C82" s="16" t="str">
        <f>DATA!C87</f>
        <v>D</v>
      </c>
      <c r="D82" s="25">
        <f>DATA!D87</f>
        <v>92313</v>
      </c>
      <c r="E82" s="16">
        <f>DATA!E87</f>
        <v>15</v>
      </c>
      <c r="F82" s="27" t="str">
        <f>DATA!F87</f>
        <v>RB660</v>
      </c>
      <c r="G82" s="16" t="str">
        <f>DATA!G87</f>
        <v>Mianserin</v>
      </c>
      <c r="H82" s="31">
        <f>DATA!H87</f>
        <v>50</v>
      </c>
      <c r="I82" s="17">
        <f>DATA!I87</f>
        <v>41537</v>
      </c>
      <c r="J82" s="37" t="str">
        <f>DATA!J87</f>
        <v>D11</v>
      </c>
      <c r="K82" s="69">
        <f>DATA!K87</f>
        <v>4</v>
      </c>
      <c r="L82" s="46">
        <f>DATA!L87</f>
        <v>0.90900000000000003</v>
      </c>
      <c r="M82" s="47">
        <f>DATA!M87</f>
        <v>0.86460000000000004</v>
      </c>
      <c r="N82" s="103">
        <f>DATA!N87</f>
        <v>2.0416666666666639E-3</v>
      </c>
      <c r="O82" s="47">
        <f>DATA!O87</f>
        <v>0</v>
      </c>
      <c r="P82" s="103">
        <f>DATA!P87</f>
        <v>-3.2833333333333325E-3</v>
      </c>
      <c r="Q82" s="48">
        <f>DATA!Q87</f>
        <v>0</v>
      </c>
      <c r="R82" s="103">
        <f>DATA!R87</f>
        <v>0</v>
      </c>
      <c r="S82" s="49">
        <f>DATA!S87</f>
        <v>0</v>
      </c>
      <c r="T82" s="103">
        <f>DATA!T87</f>
        <v>0</v>
      </c>
      <c r="U82" s="49">
        <f>DATA!U87</f>
        <v>0</v>
      </c>
      <c r="V82" s="103">
        <f>DATA!V87</f>
        <v>0</v>
      </c>
      <c r="W82" s="49">
        <f>DATA!W87</f>
        <v>0</v>
      </c>
      <c r="X82" s="103">
        <f>DATA!X87</f>
        <v>0</v>
      </c>
      <c r="Y82" s="49">
        <f>DATA!Y87</f>
        <v>0</v>
      </c>
      <c r="Z82" s="103">
        <f>DATA!Z87</f>
        <v>0</v>
      </c>
      <c r="AA82" s="49">
        <f>DATA!AA87</f>
        <v>0</v>
      </c>
      <c r="AB82" s="103">
        <f>DATA!AB87</f>
        <v>0</v>
      </c>
      <c r="AC82" s="49">
        <f>DATA!AC87</f>
        <v>0</v>
      </c>
      <c r="AD82" s="103">
        <f>DATA!AD87</f>
        <v>0</v>
      </c>
      <c r="AE82" s="49">
        <f>DATA!AE87</f>
        <v>0</v>
      </c>
      <c r="AF82" s="103">
        <f>DATA!AF87</f>
        <v>0</v>
      </c>
      <c r="AG82" s="49">
        <f>DATA!AG87</f>
        <v>0</v>
      </c>
      <c r="AH82" s="103">
        <f>DATA!AH87</f>
        <v>0</v>
      </c>
      <c r="AI82" s="49">
        <f>DATA!AI87</f>
        <v>0</v>
      </c>
      <c r="AJ82" s="103">
        <f>DATA!AJ87</f>
        <v>0</v>
      </c>
    </row>
    <row r="83" spans="1:36">
      <c r="A83" s="3">
        <f>DATA!A88</f>
        <v>1</v>
      </c>
      <c r="B83" s="6">
        <f>DATA!B88</f>
        <v>11</v>
      </c>
      <c r="C83" s="16" t="str">
        <f>DATA!C88</f>
        <v>E</v>
      </c>
      <c r="D83" s="25">
        <f>DATA!D88</f>
        <v>92313</v>
      </c>
      <c r="E83" s="16">
        <f>DATA!E88</f>
        <v>15</v>
      </c>
      <c r="F83" s="27" t="str">
        <f>DATA!F88</f>
        <v>RB660</v>
      </c>
      <c r="G83" s="16" t="str">
        <f>DATA!G88</f>
        <v>Mianserin</v>
      </c>
      <c r="H83" s="31">
        <f>DATA!H88</f>
        <v>50</v>
      </c>
      <c r="I83" s="17">
        <f>DATA!I88</f>
        <v>41537</v>
      </c>
      <c r="J83" s="36" t="str">
        <f>DATA!J88</f>
        <v>E11</v>
      </c>
      <c r="K83" s="69"/>
      <c r="L83" s="46"/>
      <c r="M83" s="47"/>
      <c r="N83" s="103"/>
      <c r="O83" s="47"/>
      <c r="P83" s="103"/>
      <c r="Q83" s="48"/>
      <c r="R83" s="103"/>
      <c r="S83" s="49"/>
      <c r="T83" s="103"/>
      <c r="U83" s="49"/>
      <c r="V83" s="103"/>
      <c r="W83" s="49"/>
      <c r="X83" s="103"/>
      <c r="Y83" s="49"/>
      <c r="Z83" s="103"/>
      <c r="AA83" s="49"/>
      <c r="AB83" s="103"/>
      <c r="AC83" s="49"/>
      <c r="AD83" s="103"/>
      <c r="AE83" s="49"/>
      <c r="AF83" s="103"/>
      <c r="AG83" s="49"/>
      <c r="AH83" s="103"/>
      <c r="AI83" s="49"/>
      <c r="AJ83" s="103"/>
    </row>
    <row r="84" spans="1:36">
      <c r="A84" s="3">
        <f>DATA!A89</f>
        <v>1</v>
      </c>
      <c r="B84" s="7">
        <f>DATA!B89</f>
        <v>11</v>
      </c>
      <c r="C84" s="16" t="str">
        <f>DATA!C89</f>
        <v>F</v>
      </c>
      <c r="D84" s="25">
        <f>DATA!D89</f>
        <v>92313</v>
      </c>
      <c r="E84" s="16">
        <f>DATA!E89</f>
        <v>15</v>
      </c>
      <c r="F84" s="27" t="str">
        <f>DATA!F89</f>
        <v>RB660</v>
      </c>
      <c r="G84" s="16" t="str">
        <f>DATA!G89</f>
        <v>Mianserin</v>
      </c>
      <c r="H84" s="31">
        <f>DATA!H89</f>
        <v>50</v>
      </c>
      <c r="I84" s="17">
        <f>DATA!I89</f>
        <v>41537</v>
      </c>
      <c r="J84" s="36" t="str">
        <f>DATA!J89</f>
        <v>F11</v>
      </c>
      <c r="K84" s="69">
        <f>DATA!K89</f>
        <v>4</v>
      </c>
      <c r="L84" s="46">
        <f>DATA!L89</f>
        <v>0.89129999999999998</v>
      </c>
      <c r="M84" s="47">
        <f>DATA!M89</f>
        <v>0.83779999999999999</v>
      </c>
      <c r="N84" s="103">
        <f>DATA!N89</f>
        <v>4.3166666666666631E-3</v>
      </c>
      <c r="O84" s="47">
        <f>DATA!O89</f>
        <v>0</v>
      </c>
      <c r="P84" s="103">
        <f>DATA!P89</f>
        <v>-9.9833333333333441E-3</v>
      </c>
      <c r="Q84" s="48">
        <f>DATA!Q89</f>
        <v>0</v>
      </c>
      <c r="R84" s="103">
        <f>DATA!R89</f>
        <v>0</v>
      </c>
      <c r="S84" s="49">
        <f>DATA!S89</f>
        <v>0</v>
      </c>
      <c r="T84" s="103">
        <f>DATA!T89</f>
        <v>0</v>
      </c>
      <c r="U84" s="49">
        <f>DATA!U89</f>
        <v>0</v>
      </c>
      <c r="V84" s="103">
        <f>DATA!V89</f>
        <v>0</v>
      </c>
      <c r="W84" s="49">
        <f>DATA!W89</f>
        <v>0</v>
      </c>
      <c r="X84" s="103">
        <f>DATA!X89</f>
        <v>0</v>
      </c>
      <c r="Y84" s="49">
        <f>DATA!Y89</f>
        <v>0</v>
      </c>
      <c r="Z84" s="103">
        <f>DATA!Z89</f>
        <v>0</v>
      </c>
      <c r="AA84" s="49">
        <f>DATA!AA89</f>
        <v>0</v>
      </c>
      <c r="AB84" s="103">
        <f>DATA!AB89</f>
        <v>0</v>
      </c>
      <c r="AC84" s="49">
        <f>DATA!AC89</f>
        <v>0</v>
      </c>
      <c r="AD84" s="103">
        <f>DATA!AD89</f>
        <v>0</v>
      </c>
      <c r="AE84" s="49">
        <f>DATA!AE89</f>
        <v>0</v>
      </c>
      <c r="AF84" s="103">
        <f>DATA!AF89</f>
        <v>0</v>
      </c>
      <c r="AG84" s="49">
        <f>DATA!AG89</f>
        <v>0</v>
      </c>
      <c r="AH84" s="103">
        <f>DATA!AH89</f>
        <v>0</v>
      </c>
      <c r="AI84" s="49">
        <f>DATA!AI89</f>
        <v>0</v>
      </c>
      <c r="AJ84" s="103">
        <f>DATA!AJ89</f>
        <v>0</v>
      </c>
    </row>
    <row r="85" spans="1:36">
      <c r="A85" s="3">
        <f>DATA!A90</f>
        <v>1</v>
      </c>
      <c r="B85" s="6">
        <f>DATA!B90</f>
        <v>11</v>
      </c>
      <c r="C85" s="16" t="str">
        <f>DATA!C90</f>
        <v>G</v>
      </c>
      <c r="D85" s="25">
        <f>DATA!D90</f>
        <v>92313</v>
      </c>
      <c r="E85" s="16">
        <f>DATA!E90</f>
        <v>15</v>
      </c>
      <c r="F85" s="27" t="str">
        <f>DATA!F90</f>
        <v>RB660</v>
      </c>
      <c r="G85" s="16" t="str">
        <f>DATA!G90</f>
        <v>Mianserin</v>
      </c>
      <c r="H85" s="31">
        <f>DATA!H90</f>
        <v>50</v>
      </c>
      <c r="I85" s="17">
        <f>DATA!I90</f>
        <v>41537</v>
      </c>
      <c r="J85" s="37" t="str">
        <f>DATA!J90</f>
        <v>G11</v>
      </c>
      <c r="K85" s="69"/>
      <c r="L85" s="46"/>
      <c r="M85" s="47"/>
      <c r="N85" s="103"/>
      <c r="O85" s="47"/>
      <c r="P85" s="103"/>
      <c r="Q85" s="48"/>
      <c r="R85" s="103"/>
      <c r="S85" s="47"/>
      <c r="T85" s="103"/>
      <c r="U85" s="47"/>
      <c r="V85" s="103"/>
      <c r="W85" s="46"/>
      <c r="X85" s="103"/>
      <c r="Y85" s="49"/>
      <c r="Z85" s="103"/>
      <c r="AA85" s="49"/>
      <c r="AB85" s="103"/>
      <c r="AC85" s="49"/>
      <c r="AD85" s="103"/>
      <c r="AE85" s="49"/>
      <c r="AF85" s="103"/>
      <c r="AG85" s="49"/>
      <c r="AH85" s="103"/>
      <c r="AI85" s="49"/>
      <c r="AJ85" s="103"/>
    </row>
    <row r="86" spans="1:36" ht="13" thickBot="1">
      <c r="A86" s="3">
        <f>DATA!A91</f>
        <v>1</v>
      </c>
      <c r="B86" s="6">
        <f>DATA!B91</f>
        <v>11</v>
      </c>
      <c r="C86" s="16" t="str">
        <f>DATA!C91</f>
        <v>H</v>
      </c>
      <c r="D86" s="25">
        <f>DATA!D91</f>
        <v>92313</v>
      </c>
      <c r="E86" s="16">
        <f>DATA!E91</f>
        <v>15</v>
      </c>
      <c r="F86" s="27" t="str">
        <f>DATA!F91</f>
        <v>RB660</v>
      </c>
      <c r="G86" s="16" t="str">
        <f>DATA!G91</f>
        <v>Mianserin</v>
      </c>
      <c r="H86" s="31">
        <f>DATA!H91</f>
        <v>50</v>
      </c>
      <c r="I86" s="17">
        <f>DATA!I91</f>
        <v>41537</v>
      </c>
      <c r="J86" s="37" t="str">
        <f>DATA!J91</f>
        <v>H11</v>
      </c>
      <c r="K86" s="69"/>
      <c r="L86" s="46"/>
      <c r="M86" s="47"/>
      <c r="N86" s="103"/>
      <c r="O86" s="47"/>
      <c r="P86" s="103"/>
      <c r="Q86" s="48"/>
      <c r="R86" s="103"/>
      <c r="S86" s="47"/>
      <c r="T86" s="103"/>
      <c r="U86" s="47"/>
      <c r="V86" s="103"/>
      <c r="W86" s="46"/>
      <c r="X86" s="103"/>
      <c r="Y86" s="49"/>
      <c r="Z86" s="103"/>
      <c r="AA86" s="49"/>
      <c r="AB86" s="103"/>
      <c r="AC86" s="49"/>
      <c r="AD86" s="103"/>
      <c r="AE86" s="49"/>
      <c r="AF86" s="103"/>
      <c r="AG86" s="49"/>
      <c r="AH86" s="103"/>
      <c r="AI86" s="49"/>
      <c r="AJ86" s="103"/>
    </row>
    <row r="87" spans="1:36">
      <c r="A87" s="3">
        <f>DATA!A92</f>
        <v>1</v>
      </c>
      <c r="B87" s="6">
        <f>DATA!B92</f>
        <v>12</v>
      </c>
      <c r="C87" s="3" t="str">
        <f>DATA!C92</f>
        <v>A</v>
      </c>
      <c r="D87" s="25">
        <f>DATA!D92</f>
        <v>92313</v>
      </c>
      <c r="E87" s="16">
        <f>DATA!E92</f>
        <v>15</v>
      </c>
      <c r="F87" s="28" t="str">
        <f>DATA!F92</f>
        <v>RB660</v>
      </c>
      <c r="G87" s="5" t="str">
        <f>DATA!G92</f>
        <v>Mianserin</v>
      </c>
      <c r="H87" s="32">
        <f>DATA!H92</f>
        <v>50</v>
      </c>
      <c r="I87" s="17">
        <f>DATA!I92</f>
        <v>41537</v>
      </c>
      <c r="J87" s="39" t="str">
        <f>DATA!J92</f>
        <v>A12</v>
      </c>
      <c r="K87" s="158">
        <f>DATA!K92</f>
        <v>3</v>
      </c>
      <c r="L87" s="85">
        <f>DATA!L92</f>
        <v>0.89639999999999997</v>
      </c>
      <c r="M87" s="47">
        <f>DATA!M92</f>
        <v>0.84430000000000005</v>
      </c>
      <c r="N87" s="103">
        <f>DATA!N92</f>
        <v>5.2888888888888612E-3</v>
      </c>
      <c r="O87" s="47">
        <f>DATA!O92</f>
        <v>0</v>
      </c>
      <c r="P87" s="103">
        <f>DATA!P92</f>
        <v>-1.1144444444444438E-2</v>
      </c>
      <c r="Q87" s="48">
        <f>DATA!Q92</f>
        <v>0</v>
      </c>
      <c r="R87" s="103">
        <f>DATA!R92</f>
        <v>0</v>
      </c>
      <c r="S87" s="47">
        <f>DATA!S92</f>
        <v>0</v>
      </c>
      <c r="T87" s="103">
        <f>DATA!T92</f>
        <v>0</v>
      </c>
      <c r="U87" s="47">
        <f>DATA!U92</f>
        <v>0</v>
      </c>
      <c r="V87" s="103">
        <f>DATA!V92</f>
        <v>0</v>
      </c>
      <c r="W87" s="47">
        <f>DATA!W92</f>
        <v>0</v>
      </c>
      <c r="X87" s="103">
        <f>DATA!X92</f>
        <v>0</v>
      </c>
      <c r="Y87" s="47">
        <f>DATA!Y92</f>
        <v>0</v>
      </c>
      <c r="Z87" s="103">
        <f>DATA!Z92</f>
        <v>0</v>
      </c>
      <c r="AA87" s="47">
        <f>DATA!AA92</f>
        <v>0</v>
      </c>
      <c r="AB87" s="103">
        <f>DATA!AB92</f>
        <v>0</v>
      </c>
      <c r="AC87" s="47">
        <f>DATA!AC92</f>
        <v>0</v>
      </c>
      <c r="AD87" s="103">
        <f>DATA!AD92</f>
        <v>0</v>
      </c>
      <c r="AE87" s="47">
        <f>DATA!AE92</f>
        <v>0</v>
      </c>
      <c r="AF87" s="103">
        <f>DATA!AF92</f>
        <v>0</v>
      </c>
      <c r="AG87" s="47">
        <f>DATA!AG92</f>
        <v>0</v>
      </c>
      <c r="AH87" s="103">
        <f>DATA!AH92</f>
        <v>0</v>
      </c>
      <c r="AI87" s="47">
        <f>DATA!AI92</f>
        <v>0</v>
      </c>
      <c r="AJ87" s="103">
        <f>DATA!AJ92</f>
        <v>0</v>
      </c>
    </row>
    <row r="88" spans="1:36">
      <c r="A88" s="3">
        <f>DATA!A93</f>
        <v>1</v>
      </c>
      <c r="B88" s="7">
        <f>DATA!B93</f>
        <v>12</v>
      </c>
      <c r="C88" s="16" t="str">
        <f>DATA!C93</f>
        <v>B</v>
      </c>
      <c r="D88" s="25">
        <f>DATA!D93</f>
        <v>92313</v>
      </c>
      <c r="E88" s="16">
        <f>DATA!E93</f>
        <v>15</v>
      </c>
      <c r="F88" s="27" t="str">
        <f>DATA!F93</f>
        <v>RB660</v>
      </c>
      <c r="G88" s="16" t="str">
        <f>DATA!G93</f>
        <v>Mianserin</v>
      </c>
      <c r="H88" s="31">
        <f>DATA!H93</f>
        <v>50</v>
      </c>
      <c r="I88" s="17">
        <f>DATA!I93</f>
        <v>41537</v>
      </c>
      <c r="J88" s="35" t="str">
        <f>DATA!J93</f>
        <v>B12</v>
      </c>
      <c r="K88" s="158">
        <f>DATA!K93</f>
        <v>4</v>
      </c>
      <c r="L88" s="85">
        <f>DATA!L93</f>
        <v>0.90990000000000004</v>
      </c>
      <c r="M88" s="47">
        <f>DATA!M93</f>
        <v>0.85870000000000002</v>
      </c>
      <c r="N88" s="103">
        <f>DATA!N93</f>
        <v>3.7416666666666709E-3</v>
      </c>
      <c r="O88" s="47">
        <f>DATA!O93</f>
        <v>0</v>
      </c>
      <c r="P88" s="103">
        <f>DATA!P93</f>
        <v>-4.7583333333333366E-3</v>
      </c>
      <c r="Q88" s="48">
        <f>DATA!Q93</f>
        <v>0</v>
      </c>
      <c r="R88" s="103">
        <f>DATA!R93</f>
        <v>0</v>
      </c>
      <c r="S88" s="49">
        <f>DATA!S93</f>
        <v>0</v>
      </c>
      <c r="T88" s="103">
        <f>DATA!T93</f>
        <v>0</v>
      </c>
      <c r="U88" s="49">
        <f>DATA!U93</f>
        <v>0</v>
      </c>
      <c r="V88" s="103">
        <f>DATA!V93</f>
        <v>0</v>
      </c>
      <c r="W88" s="49">
        <f>DATA!W93</f>
        <v>0</v>
      </c>
      <c r="X88" s="103">
        <f>DATA!X93</f>
        <v>0</v>
      </c>
      <c r="Y88" s="49">
        <f>DATA!Y93</f>
        <v>0</v>
      </c>
      <c r="Z88" s="103">
        <f>DATA!Z93</f>
        <v>0</v>
      </c>
      <c r="AA88" s="49">
        <f>DATA!AA93</f>
        <v>0</v>
      </c>
      <c r="AB88" s="103">
        <f>DATA!AB93</f>
        <v>0</v>
      </c>
      <c r="AC88" s="49">
        <f>DATA!AC93</f>
        <v>0</v>
      </c>
      <c r="AD88" s="103">
        <f>DATA!AD93</f>
        <v>0</v>
      </c>
      <c r="AE88" s="49">
        <f>DATA!AE93</f>
        <v>0</v>
      </c>
      <c r="AF88" s="103">
        <f>DATA!AF93</f>
        <v>0</v>
      </c>
      <c r="AG88" s="49">
        <f>DATA!AG93</f>
        <v>0</v>
      </c>
      <c r="AH88" s="103">
        <f>DATA!AH93</f>
        <v>0</v>
      </c>
      <c r="AI88" s="49">
        <f>DATA!AI93</f>
        <v>0</v>
      </c>
      <c r="AJ88" s="103">
        <f>DATA!AJ93</f>
        <v>0</v>
      </c>
    </row>
    <row r="89" spans="1:36">
      <c r="A89" s="3">
        <f>DATA!A94</f>
        <v>1</v>
      </c>
      <c r="B89" s="7">
        <f>DATA!B94</f>
        <v>12</v>
      </c>
      <c r="C89" s="16" t="str">
        <f>DATA!C94</f>
        <v>C</v>
      </c>
      <c r="D89" s="25">
        <f>DATA!D94</f>
        <v>92313</v>
      </c>
      <c r="E89" s="16">
        <f>DATA!E94</f>
        <v>15</v>
      </c>
      <c r="F89" s="27" t="str">
        <f>DATA!F94</f>
        <v>RB660</v>
      </c>
      <c r="G89" s="16" t="str">
        <f>DATA!G94</f>
        <v>Mianserin</v>
      </c>
      <c r="H89" s="31">
        <f>DATA!H94</f>
        <v>50</v>
      </c>
      <c r="I89" s="17">
        <f>DATA!I94</f>
        <v>41537</v>
      </c>
      <c r="J89" s="36" t="str">
        <f>DATA!J94</f>
        <v>C12</v>
      </c>
      <c r="K89" s="158">
        <f>DATA!K94</f>
        <v>3</v>
      </c>
      <c r="L89" s="85">
        <f>DATA!L94</f>
        <v>0.87919999999999998</v>
      </c>
      <c r="M89" s="47">
        <f>DATA!M94</f>
        <v>0.83599999999999997</v>
      </c>
      <c r="N89" s="103">
        <f>DATA!N94</f>
        <v>2.3222222222222255E-3</v>
      </c>
      <c r="O89" s="47">
        <f>DATA!O94</f>
        <v>0</v>
      </c>
      <c r="P89" s="103">
        <f>DATA!P94</f>
        <v>-1.3911111111111133E-2</v>
      </c>
      <c r="Q89" s="48">
        <f>DATA!Q94</f>
        <v>0</v>
      </c>
      <c r="R89" s="103">
        <f>DATA!R94</f>
        <v>0</v>
      </c>
      <c r="S89" s="49">
        <f>DATA!S94</f>
        <v>0</v>
      </c>
      <c r="T89" s="103">
        <f>DATA!T94</f>
        <v>0</v>
      </c>
      <c r="U89" s="49">
        <f>DATA!U94</f>
        <v>0</v>
      </c>
      <c r="V89" s="103">
        <f>DATA!V94</f>
        <v>0</v>
      </c>
      <c r="W89" s="49">
        <f>DATA!W94</f>
        <v>0</v>
      </c>
      <c r="X89" s="103">
        <f>DATA!X94</f>
        <v>0</v>
      </c>
      <c r="Y89" s="49">
        <f>DATA!Y94</f>
        <v>0</v>
      </c>
      <c r="Z89" s="103">
        <f>DATA!Z94</f>
        <v>0</v>
      </c>
      <c r="AA89" s="49">
        <f>DATA!AA94</f>
        <v>0</v>
      </c>
      <c r="AB89" s="103">
        <f>DATA!AB94</f>
        <v>0</v>
      </c>
      <c r="AC89" s="49">
        <f>DATA!AC94</f>
        <v>0</v>
      </c>
      <c r="AD89" s="103">
        <f>DATA!AD94</f>
        <v>0</v>
      </c>
      <c r="AE89" s="49">
        <f>DATA!AE94</f>
        <v>0</v>
      </c>
      <c r="AF89" s="103">
        <f>DATA!AF94</f>
        <v>0</v>
      </c>
      <c r="AG89" s="49">
        <f>DATA!AG94</f>
        <v>0</v>
      </c>
      <c r="AH89" s="103">
        <f>DATA!AH94</f>
        <v>0</v>
      </c>
      <c r="AI89" s="49">
        <f>DATA!AI94</f>
        <v>0</v>
      </c>
      <c r="AJ89" s="103">
        <f>DATA!AJ94</f>
        <v>0</v>
      </c>
    </row>
    <row r="90" spans="1:36">
      <c r="A90" s="3">
        <f>DATA!A95</f>
        <v>1</v>
      </c>
      <c r="B90" s="7">
        <f>DATA!B95</f>
        <v>12</v>
      </c>
      <c r="C90" s="16" t="str">
        <f>DATA!C95</f>
        <v>D</v>
      </c>
      <c r="D90" s="25">
        <f>DATA!D95</f>
        <v>92313</v>
      </c>
      <c r="E90" s="16">
        <f>DATA!E95</f>
        <v>15</v>
      </c>
      <c r="F90" s="27" t="str">
        <f>DATA!F95</f>
        <v>RB660</v>
      </c>
      <c r="G90" s="16" t="str">
        <f>DATA!G95</f>
        <v>Mianserin</v>
      </c>
      <c r="H90" s="31">
        <f>DATA!H95</f>
        <v>50</v>
      </c>
      <c r="I90" s="17">
        <f>DATA!I95</f>
        <v>41537</v>
      </c>
      <c r="J90" s="37" t="str">
        <f>DATA!J95</f>
        <v>D12</v>
      </c>
      <c r="K90" s="158">
        <f>DATA!K95</f>
        <v>3</v>
      </c>
      <c r="L90" s="85">
        <f>DATA!L95</f>
        <v>0.9103</v>
      </c>
      <c r="M90" s="47">
        <f>DATA!M95</f>
        <v>0.86480000000000001</v>
      </c>
      <c r="N90" s="103">
        <f>DATA!N95</f>
        <v>3.0888888888888819E-3</v>
      </c>
      <c r="O90" s="47">
        <f>DATA!O95</f>
        <v>0</v>
      </c>
      <c r="P90" s="103">
        <f>DATA!P95</f>
        <v>-4.3111111111111171E-3</v>
      </c>
      <c r="Q90" s="48">
        <f>DATA!Q95</f>
        <v>0</v>
      </c>
      <c r="R90" s="103">
        <f>DATA!R95</f>
        <v>0</v>
      </c>
      <c r="S90" s="49">
        <f>DATA!S95</f>
        <v>0</v>
      </c>
      <c r="T90" s="103">
        <f>DATA!T95</f>
        <v>0</v>
      </c>
      <c r="U90" s="49">
        <f>DATA!U95</f>
        <v>0</v>
      </c>
      <c r="V90" s="103">
        <f>DATA!V95</f>
        <v>0</v>
      </c>
      <c r="W90" s="49">
        <f>DATA!W95</f>
        <v>0</v>
      </c>
      <c r="X90" s="103">
        <f>DATA!X95</f>
        <v>0</v>
      </c>
      <c r="Y90" s="49">
        <f>DATA!Y95</f>
        <v>0</v>
      </c>
      <c r="Z90" s="103">
        <f>DATA!Z95</f>
        <v>0</v>
      </c>
      <c r="AA90" s="49">
        <f>DATA!AA95</f>
        <v>0</v>
      </c>
      <c r="AB90" s="103">
        <f>DATA!AB95</f>
        <v>0</v>
      </c>
      <c r="AC90" s="49">
        <f>DATA!AC95</f>
        <v>0</v>
      </c>
      <c r="AD90" s="103">
        <f>DATA!AD95</f>
        <v>0</v>
      </c>
      <c r="AE90" s="49">
        <f>DATA!AE95</f>
        <v>0</v>
      </c>
      <c r="AF90" s="103">
        <f>DATA!AF95</f>
        <v>0</v>
      </c>
      <c r="AG90" s="49">
        <f>DATA!AG95</f>
        <v>0</v>
      </c>
      <c r="AH90" s="103">
        <f>DATA!AH95</f>
        <v>0</v>
      </c>
      <c r="AI90" s="49">
        <f>DATA!AI95</f>
        <v>0</v>
      </c>
      <c r="AJ90" s="103">
        <f>DATA!AJ95</f>
        <v>0</v>
      </c>
    </row>
    <row r="91" spans="1:36">
      <c r="A91" s="3">
        <f>DATA!A96</f>
        <v>1</v>
      </c>
      <c r="B91" s="7">
        <f>DATA!B96</f>
        <v>12</v>
      </c>
      <c r="C91" s="16" t="str">
        <f>DATA!C96</f>
        <v>E</v>
      </c>
      <c r="D91" s="25">
        <f>DATA!D96</f>
        <v>92313</v>
      </c>
      <c r="E91" s="16">
        <f>DATA!E96</f>
        <v>15</v>
      </c>
      <c r="F91" s="27" t="str">
        <f>DATA!F96</f>
        <v>RB660</v>
      </c>
      <c r="G91" s="16" t="str">
        <f>DATA!G96</f>
        <v>Mianserin</v>
      </c>
      <c r="H91" s="31">
        <f>DATA!H96</f>
        <v>50</v>
      </c>
      <c r="I91" s="17">
        <f>DATA!I96</f>
        <v>41537</v>
      </c>
      <c r="J91" s="36" t="str">
        <f>DATA!J96</f>
        <v>E12</v>
      </c>
      <c r="K91" s="158">
        <f>DATA!K96</f>
        <v>5</v>
      </c>
      <c r="L91" s="85">
        <f>DATA!L96</f>
        <v>0.89119999999999999</v>
      </c>
      <c r="M91" s="47">
        <f>DATA!M96</f>
        <v>0.84179999999999999</v>
      </c>
      <c r="N91" s="103">
        <f>DATA!N96</f>
        <v>2.6333333333333321E-3</v>
      </c>
      <c r="O91" s="47">
        <f>DATA!O96</f>
        <v>0</v>
      </c>
      <c r="P91" s="103">
        <f>DATA!P96</f>
        <v>-7.1866666666666745E-3</v>
      </c>
      <c r="Q91" s="48">
        <f>DATA!Q96</f>
        <v>0</v>
      </c>
      <c r="R91" s="103">
        <f>DATA!R96</f>
        <v>0</v>
      </c>
      <c r="S91" s="49">
        <f>DATA!S96</f>
        <v>0</v>
      </c>
      <c r="T91" s="103">
        <f>DATA!T96</f>
        <v>0</v>
      </c>
      <c r="U91" s="49">
        <f>DATA!U96</f>
        <v>0</v>
      </c>
      <c r="V91" s="103">
        <f>DATA!V96</f>
        <v>0</v>
      </c>
      <c r="W91" s="49">
        <f>DATA!W96</f>
        <v>0</v>
      </c>
      <c r="X91" s="103">
        <f>DATA!X96</f>
        <v>0</v>
      </c>
      <c r="Y91" s="49">
        <f>DATA!Y96</f>
        <v>0</v>
      </c>
      <c r="Z91" s="103">
        <f>DATA!Z96</f>
        <v>0</v>
      </c>
      <c r="AA91" s="49">
        <f>DATA!AA96</f>
        <v>0</v>
      </c>
      <c r="AB91" s="103">
        <f>DATA!AB96</f>
        <v>0</v>
      </c>
      <c r="AC91" s="49">
        <f>DATA!AC96</f>
        <v>0</v>
      </c>
      <c r="AD91" s="103">
        <f>DATA!AD96</f>
        <v>0</v>
      </c>
      <c r="AE91" s="49">
        <f>DATA!AE96</f>
        <v>0</v>
      </c>
      <c r="AF91" s="103">
        <f>DATA!AF96</f>
        <v>0</v>
      </c>
      <c r="AG91" s="49">
        <f>DATA!AG96</f>
        <v>0</v>
      </c>
      <c r="AH91" s="103">
        <f>DATA!AH96</f>
        <v>0</v>
      </c>
      <c r="AI91" s="49">
        <f>DATA!AI96</f>
        <v>0</v>
      </c>
      <c r="AJ91" s="103">
        <f>DATA!AJ96</f>
        <v>0</v>
      </c>
    </row>
    <row r="92" spans="1:36">
      <c r="A92" s="3">
        <f>DATA!A97</f>
        <v>1</v>
      </c>
      <c r="B92" s="7">
        <f>DATA!B97</f>
        <v>12</v>
      </c>
      <c r="C92" s="16" t="str">
        <f>DATA!C97</f>
        <v>F</v>
      </c>
      <c r="D92" s="25">
        <f>DATA!D97</f>
        <v>92313</v>
      </c>
      <c r="E92" s="16">
        <f>DATA!E97</f>
        <v>15</v>
      </c>
      <c r="F92" s="27" t="str">
        <f>DATA!F97</f>
        <v>RB660</v>
      </c>
      <c r="G92" s="16" t="str">
        <f>DATA!G97</f>
        <v>Mianserin</v>
      </c>
      <c r="H92" s="31">
        <f>DATA!H97</f>
        <v>50</v>
      </c>
      <c r="I92" s="17">
        <f>DATA!I97</f>
        <v>41537</v>
      </c>
      <c r="J92" s="36" t="str">
        <f>DATA!J97</f>
        <v>F12</v>
      </c>
      <c r="K92" s="158">
        <f>DATA!K97</f>
        <v>3</v>
      </c>
      <c r="L92" s="85">
        <f>DATA!L97</f>
        <v>0.89849999999999997</v>
      </c>
      <c r="M92" s="47">
        <f>DATA!M97</f>
        <v>0.84989999999999999</v>
      </c>
      <c r="N92" s="103">
        <f>DATA!N97</f>
        <v>4.122222222222212E-3</v>
      </c>
      <c r="O92" s="47">
        <f>DATA!O97</f>
        <v>0</v>
      </c>
      <c r="P92" s="103">
        <f>DATA!P97</f>
        <v>-9.2777777777777928E-3</v>
      </c>
      <c r="Q92" s="48">
        <f>DATA!Q97</f>
        <v>0</v>
      </c>
      <c r="R92" s="103">
        <f>DATA!R97</f>
        <v>0</v>
      </c>
      <c r="S92" s="49">
        <f>DATA!S97</f>
        <v>0</v>
      </c>
      <c r="T92" s="103">
        <f>DATA!T97</f>
        <v>0</v>
      </c>
      <c r="U92" s="49">
        <f>DATA!U97</f>
        <v>0</v>
      </c>
      <c r="V92" s="103">
        <f>DATA!V97</f>
        <v>0</v>
      </c>
      <c r="W92" s="49">
        <f>DATA!W97</f>
        <v>0</v>
      </c>
      <c r="X92" s="103">
        <f>DATA!X97</f>
        <v>0</v>
      </c>
      <c r="Y92" s="49">
        <f>DATA!Y97</f>
        <v>0</v>
      </c>
      <c r="Z92" s="103">
        <f>DATA!Z97</f>
        <v>0</v>
      </c>
      <c r="AA92" s="49">
        <f>DATA!AA97</f>
        <v>0</v>
      </c>
      <c r="AB92" s="103">
        <f>DATA!AB97</f>
        <v>0</v>
      </c>
      <c r="AC92" s="49">
        <f>DATA!AC97</f>
        <v>0</v>
      </c>
      <c r="AD92" s="103">
        <f>DATA!AD97</f>
        <v>0</v>
      </c>
      <c r="AE92" s="49">
        <f>DATA!AE97</f>
        <v>0</v>
      </c>
      <c r="AF92" s="103">
        <f>DATA!AF97</f>
        <v>0</v>
      </c>
      <c r="AG92" s="49">
        <f>DATA!AG97</f>
        <v>0</v>
      </c>
      <c r="AH92" s="103">
        <f>DATA!AH97</f>
        <v>0</v>
      </c>
      <c r="AI92" s="49">
        <f>DATA!AI97</f>
        <v>0</v>
      </c>
      <c r="AJ92" s="103">
        <f>DATA!AJ97</f>
        <v>0</v>
      </c>
    </row>
    <row r="93" spans="1:36">
      <c r="A93" s="3">
        <f>DATA!A98</f>
        <v>1</v>
      </c>
      <c r="B93" s="7">
        <f>DATA!B98</f>
        <v>12</v>
      </c>
      <c r="C93" s="16" t="str">
        <f>DATA!C98</f>
        <v>G</v>
      </c>
      <c r="D93" s="25">
        <f>DATA!D98</f>
        <v>92313</v>
      </c>
      <c r="E93" s="16">
        <f>DATA!E98</f>
        <v>15</v>
      </c>
      <c r="F93" s="27" t="str">
        <f>DATA!F98</f>
        <v>RB660</v>
      </c>
      <c r="G93" s="16" t="str">
        <f>DATA!G98</f>
        <v>Mianserin</v>
      </c>
      <c r="H93" s="31">
        <f>DATA!H98</f>
        <v>50</v>
      </c>
      <c r="I93" s="17">
        <f>DATA!I98</f>
        <v>41537</v>
      </c>
      <c r="J93" s="37" t="str">
        <f>DATA!J98</f>
        <v>G12</v>
      </c>
      <c r="K93" s="158"/>
      <c r="L93" s="85"/>
      <c r="M93" s="47"/>
      <c r="N93" s="103"/>
      <c r="O93" s="47"/>
      <c r="P93" s="103"/>
      <c r="Q93" s="48"/>
      <c r="R93" s="103"/>
      <c r="S93" s="49"/>
      <c r="T93" s="103"/>
      <c r="U93" s="49"/>
      <c r="V93" s="103"/>
      <c r="W93" s="49"/>
      <c r="X93" s="103"/>
      <c r="Y93" s="49"/>
      <c r="Z93" s="103"/>
      <c r="AA93" s="49"/>
      <c r="AB93" s="103"/>
      <c r="AC93" s="49"/>
      <c r="AD93" s="103"/>
      <c r="AE93" s="49"/>
      <c r="AF93" s="103"/>
      <c r="AG93" s="49"/>
      <c r="AH93" s="103"/>
      <c r="AI93" s="49"/>
      <c r="AJ93" s="103"/>
    </row>
    <row r="94" spans="1:36" ht="13" thickBot="1">
      <c r="A94" s="3">
        <f>DATA!A99</f>
        <v>1</v>
      </c>
      <c r="B94" s="7">
        <f>DATA!B99</f>
        <v>12</v>
      </c>
      <c r="C94" s="16" t="str">
        <f>DATA!C99</f>
        <v>H</v>
      </c>
      <c r="D94" s="25">
        <f>DATA!D99</f>
        <v>92313</v>
      </c>
      <c r="E94" s="16">
        <f>DATA!E99</f>
        <v>15</v>
      </c>
      <c r="F94" s="27" t="str">
        <f>DATA!F99</f>
        <v>RB660</v>
      </c>
      <c r="G94" s="16" t="str">
        <f>DATA!G99</f>
        <v>Mianserin</v>
      </c>
      <c r="H94" s="31">
        <f>DATA!H99</f>
        <v>50</v>
      </c>
      <c r="I94" s="17">
        <f>DATA!I99</f>
        <v>41537</v>
      </c>
      <c r="J94" s="37" t="str">
        <f>DATA!J99</f>
        <v>H12</v>
      </c>
      <c r="K94" s="158">
        <f>DATA!K99</f>
        <v>5</v>
      </c>
      <c r="L94" s="85">
        <f>DATA!L99</f>
        <v>0.91059999999999997</v>
      </c>
      <c r="M94" s="47">
        <f>DATA!M99</f>
        <v>0.85699999999999998</v>
      </c>
      <c r="N94" s="103">
        <f>DATA!N99</f>
        <v>3.4733333333333283E-3</v>
      </c>
      <c r="O94" s="47">
        <f>DATA!O99</f>
        <v>0</v>
      </c>
      <c r="P94" s="103">
        <f>DATA!P99</f>
        <v>0.85699999999999998</v>
      </c>
      <c r="Q94" s="48">
        <f>DATA!Q99</f>
        <v>0</v>
      </c>
      <c r="R94" s="103">
        <f>DATA!R99</f>
        <v>0</v>
      </c>
      <c r="S94" s="49">
        <f>DATA!S99</f>
        <v>0</v>
      </c>
      <c r="T94" s="103">
        <f>DATA!T99</f>
        <v>0</v>
      </c>
      <c r="U94" s="49">
        <f>DATA!U99</f>
        <v>0</v>
      </c>
      <c r="V94" s="103">
        <f>DATA!V99</f>
        <v>0</v>
      </c>
      <c r="W94" s="49">
        <f>DATA!W99</f>
        <v>0</v>
      </c>
      <c r="X94" s="103">
        <f>DATA!X99</f>
        <v>0</v>
      </c>
      <c r="Y94" s="49">
        <f>DATA!Y99</f>
        <v>0</v>
      </c>
      <c r="Z94" s="103">
        <f>DATA!Z99</f>
        <v>0</v>
      </c>
      <c r="AA94" s="49">
        <f>DATA!AA99</f>
        <v>0</v>
      </c>
      <c r="AB94" s="103">
        <f>DATA!AB99</f>
        <v>0</v>
      </c>
      <c r="AC94" s="49">
        <f>DATA!AC99</f>
        <v>0</v>
      </c>
      <c r="AD94" s="103">
        <f>DATA!AD99</f>
        <v>0</v>
      </c>
      <c r="AE94" s="49">
        <f>DATA!AE99</f>
        <v>0</v>
      </c>
      <c r="AF94" s="103">
        <f>DATA!AF99</f>
        <v>0</v>
      </c>
      <c r="AG94" s="49">
        <f>DATA!AG99</f>
        <v>0</v>
      </c>
      <c r="AH94" s="103">
        <f>DATA!AH99</f>
        <v>0</v>
      </c>
      <c r="AI94" s="49">
        <f>DATA!AI99</f>
        <v>0</v>
      </c>
      <c r="AJ94" s="103">
        <f>DATA!AJ99</f>
        <v>0</v>
      </c>
    </row>
    <row r="95" spans="1:36" ht="13" thickBot="1">
      <c r="A95" s="1">
        <f>DATA!A100</f>
        <v>0</v>
      </c>
      <c r="B95" s="1">
        <f>DATA!B100</f>
        <v>0</v>
      </c>
      <c r="C95" s="1">
        <f>DATA!C100</f>
        <v>0</v>
      </c>
      <c r="D95" s="76">
        <f>DATA!D100</f>
        <v>0</v>
      </c>
      <c r="E95" s="1">
        <f>DATA!E100</f>
        <v>0</v>
      </c>
      <c r="F95" s="77">
        <f>DATA!F100</f>
        <v>0</v>
      </c>
      <c r="G95" s="1">
        <f>DATA!G100</f>
        <v>0</v>
      </c>
      <c r="H95" s="75">
        <f>DATA!H100</f>
        <v>0</v>
      </c>
      <c r="I95" s="78">
        <f>DATA!I100</f>
        <v>0</v>
      </c>
      <c r="J95" s="145" t="s">
        <v>153</v>
      </c>
      <c r="K95" s="159" t="s">
        <v>152</v>
      </c>
      <c r="L95" s="86">
        <f>DATA!L100</f>
        <v>1</v>
      </c>
      <c r="M95" s="86">
        <f>DATA!M100</f>
        <v>4</v>
      </c>
      <c r="N95" s="87">
        <f>DATA!N100</f>
        <v>4</v>
      </c>
      <c r="O95" s="86">
        <f>DATA!O100</f>
        <v>-41536</v>
      </c>
      <c r="P95" s="87">
        <f>DATA!P100</f>
        <v>-41536</v>
      </c>
      <c r="Q95" s="86">
        <f>DATA!Q100</f>
        <v>-41536</v>
      </c>
      <c r="R95" s="87">
        <f>DATA!R100</f>
        <v>-41536</v>
      </c>
      <c r="S95" s="86">
        <f>DATA!S100</f>
        <v>-41536</v>
      </c>
      <c r="T95" s="87">
        <f>DATA!T100</f>
        <v>-41536</v>
      </c>
      <c r="U95" s="86">
        <f>DATA!U100</f>
        <v>-41536</v>
      </c>
      <c r="V95" s="87">
        <f>DATA!V100</f>
        <v>-41536</v>
      </c>
      <c r="W95" s="86">
        <f>DATA!W100</f>
        <v>-41536</v>
      </c>
      <c r="X95" s="87">
        <f>DATA!X100</f>
        <v>-41536</v>
      </c>
      <c r="Y95" s="86">
        <f>DATA!Y100</f>
        <v>-41536</v>
      </c>
      <c r="Z95" s="87">
        <f>DATA!Z100</f>
        <v>-41536</v>
      </c>
      <c r="AA95" s="86">
        <f>DATA!AA100</f>
        <v>-41536</v>
      </c>
      <c r="AB95" s="87">
        <f>DATA!AB100</f>
        <v>-41536</v>
      </c>
      <c r="AC95" s="86">
        <f>DATA!AC100</f>
        <v>-41536</v>
      </c>
      <c r="AD95" s="87">
        <f>DATA!AD100</f>
        <v>-41536</v>
      </c>
      <c r="AE95" s="86">
        <f>DATA!AE100</f>
        <v>-41536</v>
      </c>
      <c r="AF95" s="87">
        <f>DATA!AF100</f>
        <v>-41536</v>
      </c>
      <c r="AG95" s="86">
        <f>DATA!AG100</f>
        <v>-41536</v>
      </c>
      <c r="AH95" s="87">
        <f>DATA!AH100</f>
        <v>-41536</v>
      </c>
      <c r="AI95" s="86">
        <f>DATA!AI100</f>
        <v>-41536</v>
      </c>
      <c r="AJ95" s="87">
        <f>DATA!AJ100</f>
        <v>-41536</v>
      </c>
    </row>
    <row r="96" spans="1:36">
      <c r="A96" s="1"/>
      <c r="B96" s="1"/>
      <c r="C96" s="1"/>
      <c r="D96" s="76"/>
      <c r="E96" s="197" t="s">
        <v>150</v>
      </c>
      <c r="F96" s="148" t="str">
        <f>F5</f>
        <v>N2</v>
      </c>
      <c r="G96" s="148" t="str">
        <f t="shared" ref="G96:H96" si="0">G5</f>
        <v>water</v>
      </c>
      <c r="H96" s="148">
        <f t="shared" si="0"/>
        <v>0</v>
      </c>
      <c r="I96" s="180">
        <f>DATA!I118</f>
        <v>147</v>
      </c>
      <c r="J96" s="139" t="s">
        <v>154</v>
      </c>
      <c r="K96" s="160" t="s">
        <v>151</v>
      </c>
      <c r="L96" s="120">
        <f t="shared" ref="L96:AJ96" si="1">AVERAGE(L5:L25)</f>
        <v>0.90974761904761914</v>
      </c>
      <c r="M96" s="120">
        <f>AVERAGE(M5:M25)</f>
        <v>0.84311904761904743</v>
      </c>
      <c r="N96" s="155">
        <f>AVERAGE(N5:N25)</f>
        <v>5.5639097718859654E-3</v>
      </c>
      <c r="O96" s="120">
        <f t="shared" si="1"/>
        <v>0</v>
      </c>
      <c r="P96" s="155">
        <f>AVERAGE(P5:P25)</f>
        <v>-1.2607905789096242E-2</v>
      </c>
      <c r="Q96" s="120">
        <f t="shared" si="1"/>
        <v>0</v>
      </c>
      <c r="R96" s="155">
        <f t="shared" si="1"/>
        <v>0</v>
      </c>
      <c r="S96" s="120">
        <f t="shared" si="1"/>
        <v>0</v>
      </c>
      <c r="T96" s="155">
        <f t="shared" si="1"/>
        <v>0</v>
      </c>
      <c r="U96" s="120">
        <f t="shared" si="1"/>
        <v>0</v>
      </c>
      <c r="V96" s="155">
        <f t="shared" si="1"/>
        <v>0</v>
      </c>
      <c r="W96" s="120">
        <f t="shared" si="1"/>
        <v>0</v>
      </c>
      <c r="X96" s="155">
        <f t="shared" si="1"/>
        <v>0</v>
      </c>
      <c r="Y96" s="120">
        <f t="shared" si="1"/>
        <v>0</v>
      </c>
      <c r="Z96" s="155">
        <f t="shared" si="1"/>
        <v>0</v>
      </c>
      <c r="AA96" s="120">
        <f t="shared" si="1"/>
        <v>0</v>
      </c>
      <c r="AB96" s="155">
        <f t="shared" si="1"/>
        <v>0</v>
      </c>
      <c r="AC96" s="120">
        <f t="shared" si="1"/>
        <v>0</v>
      </c>
      <c r="AD96" s="155">
        <f t="shared" si="1"/>
        <v>0</v>
      </c>
      <c r="AE96" s="120">
        <f t="shared" si="1"/>
        <v>0</v>
      </c>
      <c r="AF96" s="155">
        <f t="shared" si="1"/>
        <v>0</v>
      </c>
      <c r="AG96" s="120">
        <f t="shared" si="1"/>
        <v>0</v>
      </c>
      <c r="AH96" s="155">
        <f t="shared" si="1"/>
        <v>0</v>
      </c>
      <c r="AI96" s="120">
        <f t="shared" si="1"/>
        <v>0</v>
      </c>
      <c r="AJ96" s="155">
        <f t="shared" si="1"/>
        <v>0</v>
      </c>
    </row>
    <row r="97" spans="1:36">
      <c r="A97" s="1"/>
      <c r="B97" s="1"/>
      <c r="C97" s="1"/>
      <c r="D97" s="76"/>
      <c r="E97" s="197"/>
      <c r="F97" s="146" t="str">
        <f>F26</f>
        <v>N2</v>
      </c>
      <c r="G97" s="146" t="str">
        <f t="shared" ref="G97:H97" si="2">G26</f>
        <v>Mianserin</v>
      </c>
      <c r="H97" s="146">
        <f t="shared" si="2"/>
        <v>50</v>
      </c>
      <c r="I97" s="181">
        <f>DATA!I119</f>
        <v>158</v>
      </c>
      <c r="J97" s="140" t="s">
        <v>155</v>
      </c>
      <c r="K97" s="161" t="s">
        <v>151</v>
      </c>
      <c r="L97" s="120">
        <f t="shared" ref="L97:AJ97" si="3">AVERAGE(L26:L46)</f>
        <v>0.89636190476190492</v>
      </c>
      <c r="M97" s="120">
        <f t="shared" si="3"/>
        <v>0.80569523809523802</v>
      </c>
      <c r="N97" s="155">
        <f t="shared" si="3"/>
        <v>7.2662231903898519E-3</v>
      </c>
      <c r="O97" s="120">
        <f t="shared" si="3"/>
        <v>0</v>
      </c>
      <c r="P97" s="155">
        <f t="shared" si="3"/>
        <v>-1.3322973054282558E-2</v>
      </c>
      <c r="Q97" s="120">
        <f t="shared" si="3"/>
        <v>0</v>
      </c>
      <c r="R97" s="155">
        <f t="shared" si="3"/>
        <v>0</v>
      </c>
      <c r="S97" s="120">
        <f t="shared" si="3"/>
        <v>0</v>
      </c>
      <c r="T97" s="155">
        <f t="shared" si="3"/>
        <v>0</v>
      </c>
      <c r="U97" s="120">
        <f t="shared" si="3"/>
        <v>0</v>
      </c>
      <c r="V97" s="155">
        <f t="shared" si="3"/>
        <v>0</v>
      </c>
      <c r="W97" s="120">
        <f t="shared" si="3"/>
        <v>0</v>
      </c>
      <c r="X97" s="155">
        <f t="shared" si="3"/>
        <v>0</v>
      </c>
      <c r="Y97" s="120">
        <f t="shared" si="3"/>
        <v>0</v>
      </c>
      <c r="Z97" s="155">
        <f t="shared" si="3"/>
        <v>0</v>
      </c>
      <c r="AA97" s="120">
        <f t="shared" si="3"/>
        <v>0</v>
      </c>
      <c r="AB97" s="155">
        <f t="shared" si="3"/>
        <v>0</v>
      </c>
      <c r="AC97" s="120">
        <f t="shared" si="3"/>
        <v>0</v>
      </c>
      <c r="AD97" s="155">
        <f t="shared" si="3"/>
        <v>0</v>
      </c>
      <c r="AE97" s="120">
        <f t="shared" si="3"/>
        <v>0</v>
      </c>
      <c r="AF97" s="155">
        <f t="shared" si="3"/>
        <v>0</v>
      </c>
      <c r="AG97" s="120">
        <f t="shared" si="3"/>
        <v>0</v>
      </c>
      <c r="AH97" s="155">
        <f t="shared" si="3"/>
        <v>0</v>
      </c>
      <c r="AI97" s="120">
        <f t="shared" si="3"/>
        <v>0</v>
      </c>
      <c r="AJ97" s="155">
        <f t="shared" si="3"/>
        <v>0</v>
      </c>
    </row>
    <row r="98" spans="1:36">
      <c r="A98" s="1"/>
      <c r="B98" s="1"/>
      <c r="C98" s="1"/>
      <c r="D98" s="76"/>
      <c r="E98" s="197"/>
      <c r="F98" s="147" t="str">
        <f>F47</f>
        <v>RB660</v>
      </c>
      <c r="G98" s="147" t="str">
        <f t="shared" ref="G98:H98" si="4">G47</f>
        <v>water</v>
      </c>
      <c r="H98" s="147">
        <f t="shared" si="4"/>
        <v>0</v>
      </c>
      <c r="I98" s="182">
        <f>DATA!I120</f>
        <v>87</v>
      </c>
      <c r="J98" s="141" t="s">
        <v>156</v>
      </c>
      <c r="K98" s="162" t="s">
        <v>151</v>
      </c>
      <c r="L98" s="120">
        <f>AVERAGE(L47:L70)</f>
        <v>0.92010999999999998</v>
      </c>
      <c r="M98" s="120">
        <f>AVERAGE(M47:M70)</f>
        <v>0.87792499999999996</v>
      </c>
      <c r="N98" s="155">
        <f>AVERAGE(N47:N70)</f>
        <v>2.9580105820105869E-3</v>
      </c>
      <c r="O98" s="120">
        <f t="shared" ref="O98:AJ98" si="5">AVERAGE(O47:O69)</f>
        <v>0</v>
      </c>
      <c r="P98" s="155">
        <f t="shared" si="5"/>
        <v>0.1583441910331384</v>
      </c>
      <c r="Q98" s="120">
        <f t="shared" si="5"/>
        <v>0</v>
      </c>
      <c r="R98" s="155">
        <f t="shared" si="5"/>
        <v>0</v>
      </c>
      <c r="S98" s="120">
        <f t="shared" si="5"/>
        <v>0</v>
      </c>
      <c r="T98" s="155">
        <f t="shared" si="5"/>
        <v>0</v>
      </c>
      <c r="U98" s="120">
        <f t="shared" si="5"/>
        <v>0</v>
      </c>
      <c r="V98" s="155">
        <f t="shared" si="5"/>
        <v>0</v>
      </c>
      <c r="W98" s="120">
        <f t="shared" si="5"/>
        <v>0</v>
      </c>
      <c r="X98" s="155">
        <f t="shared" si="5"/>
        <v>0</v>
      </c>
      <c r="Y98" s="120">
        <f t="shared" si="5"/>
        <v>0</v>
      </c>
      <c r="Z98" s="155">
        <f t="shared" si="5"/>
        <v>0</v>
      </c>
      <c r="AA98" s="120">
        <f t="shared" si="5"/>
        <v>0</v>
      </c>
      <c r="AB98" s="155">
        <f t="shared" si="5"/>
        <v>0</v>
      </c>
      <c r="AC98" s="120">
        <f t="shared" si="5"/>
        <v>0</v>
      </c>
      <c r="AD98" s="155">
        <f t="shared" si="5"/>
        <v>0</v>
      </c>
      <c r="AE98" s="120">
        <f t="shared" si="5"/>
        <v>0</v>
      </c>
      <c r="AF98" s="155">
        <f t="shared" si="5"/>
        <v>0</v>
      </c>
      <c r="AG98" s="120">
        <f t="shared" si="5"/>
        <v>0</v>
      </c>
      <c r="AH98" s="155">
        <f t="shared" si="5"/>
        <v>0</v>
      </c>
      <c r="AI98" s="120">
        <f t="shared" si="5"/>
        <v>0</v>
      </c>
      <c r="AJ98" s="155">
        <f t="shared" si="5"/>
        <v>0</v>
      </c>
    </row>
    <row r="99" spans="1:36" ht="13" thickBot="1">
      <c r="A99" s="1"/>
      <c r="B99" s="1"/>
      <c r="C99" s="1"/>
      <c r="D99" s="76"/>
      <c r="E99" s="197"/>
      <c r="F99" s="149" t="str">
        <f>F71</f>
        <v>RB660</v>
      </c>
      <c r="G99" s="150" t="str">
        <f t="shared" ref="G99:H99" si="6">G71</f>
        <v>Mianserin</v>
      </c>
      <c r="H99" s="150">
        <f t="shared" si="6"/>
        <v>50</v>
      </c>
      <c r="I99" s="183">
        <f>DATA!I121</f>
        <v>61</v>
      </c>
      <c r="J99" s="142" t="s">
        <v>157</v>
      </c>
      <c r="K99" s="163" t="s">
        <v>151</v>
      </c>
      <c r="L99" s="120">
        <f>AVERAGE(L71:L94)</f>
        <v>0.90629999999999999</v>
      </c>
      <c r="M99" s="120">
        <f>AVERAGE(M71:M94)</f>
        <v>0.85870625</v>
      </c>
      <c r="N99" s="155">
        <f>AVERAGE(N71:N94)</f>
        <v>3.0646180555555535E-3</v>
      </c>
      <c r="O99" s="120">
        <f t="shared" ref="O99:AJ99" si="7">AVERAGE(O71:O93)</f>
        <v>0</v>
      </c>
      <c r="P99" s="155">
        <f t="shared" si="7"/>
        <v>5.3881888888888889E-2</v>
      </c>
      <c r="Q99" s="120">
        <f t="shared" si="7"/>
        <v>0</v>
      </c>
      <c r="R99" s="155">
        <f t="shared" si="7"/>
        <v>0</v>
      </c>
      <c r="S99" s="120">
        <f t="shared" si="7"/>
        <v>0</v>
      </c>
      <c r="T99" s="155">
        <f t="shared" si="7"/>
        <v>0</v>
      </c>
      <c r="U99" s="120">
        <f t="shared" si="7"/>
        <v>0</v>
      </c>
      <c r="V99" s="155">
        <f t="shared" si="7"/>
        <v>0</v>
      </c>
      <c r="W99" s="120">
        <f t="shared" si="7"/>
        <v>0</v>
      </c>
      <c r="X99" s="155">
        <f t="shared" si="7"/>
        <v>0</v>
      </c>
      <c r="Y99" s="120">
        <f t="shared" si="7"/>
        <v>0</v>
      </c>
      <c r="Z99" s="155">
        <f t="shared" si="7"/>
        <v>0</v>
      </c>
      <c r="AA99" s="120">
        <f t="shared" si="7"/>
        <v>0</v>
      </c>
      <c r="AB99" s="155">
        <f t="shared" si="7"/>
        <v>0</v>
      </c>
      <c r="AC99" s="120">
        <f t="shared" si="7"/>
        <v>0</v>
      </c>
      <c r="AD99" s="155">
        <f t="shared" si="7"/>
        <v>0</v>
      </c>
      <c r="AE99" s="120">
        <f t="shared" si="7"/>
        <v>0</v>
      </c>
      <c r="AF99" s="155">
        <f t="shared" si="7"/>
        <v>0</v>
      </c>
      <c r="AG99" s="120">
        <f t="shared" si="7"/>
        <v>0</v>
      </c>
      <c r="AH99" s="155">
        <f t="shared" si="7"/>
        <v>0</v>
      </c>
      <c r="AI99" s="120">
        <f t="shared" si="7"/>
        <v>0</v>
      </c>
      <c r="AJ99" s="155">
        <f t="shared" si="7"/>
        <v>0</v>
      </c>
    </row>
    <row r="100" spans="1:36">
      <c r="A100" s="1"/>
      <c r="B100" s="1"/>
      <c r="C100" s="1"/>
      <c r="D100" s="76"/>
      <c r="E100" s="197"/>
      <c r="F100" s="148" t="str">
        <f>F96</f>
        <v>N2</v>
      </c>
      <c r="G100" s="148" t="str">
        <f t="shared" ref="G100:I101" si="8">G96</f>
        <v>water</v>
      </c>
      <c r="H100" s="148">
        <f t="shared" si="8"/>
        <v>0</v>
      </c>
      <c r="I100" s="148">
        <f t="shared" si="8"/>
        <v>147</v>
      </c>
      <c r="J100" s="139" t="s">
        <v>154</v>
      </c>
      <c r="K100" s="162" t="s">
        <v>133</v>
      </c>
      <c r="L100" s="120">
        <f t="shared" ref="L100:AJ100" si="9">STDEV(L5:L25)</f>
        <v>2.1582206074617888E-2</v>
      </c>
      <c r="M100" s="120">
        <f t="shared" si="9"/>
        <v>2.6890734817926296E-2</v>
      </c>
      <c r="N100" s="155">
        <f t="shared" si="9"/>
        <v>5.3518351074008852E-4</v>
      </c>
      <c r="O100" s="120">
        <f t="shared" si="9"/>
        <v>0</v>
      </c>
      <c r="P100" s="155">
        <f t="shared" si="9"/>
        <v>5.1734078572556177E-3</v>
      </c>
      <c r="Q100" s="120">
        <f t="shared" si="9"/>
        <v>0</v>
      </c>
      <c r="R100" s="155">
        <f t="shared" si="9"/>
        <v>0</v>
      </c>
      <c r="S100" s="120">
        <f t="shared" si="9"/>
        <v>0</v>
      </c>
      <c r="T100" s="155">
        <f t="shared" si="9"/>
        <v>0</v>
      </c>
      <c r="U100" s="120">
        <f t="shared" si="9"/>
        <v>0</v>
      </c>
      <c r="V100" s="155">
        <f t="shared" si="9"/>
        <v>0</v>
      </c>
      <c r="W100" s="120">
        <f t="shared" si="9"/>
        <v>0</v>
      </c>
      <c r="X100" s="155">
        <f t="shared" si="9"/>
        <v>0</v>
      </c>
      <c r="Y100" s="120">
        <f t="shared" si="9"/>
        <v>0</v>
      </c>
      <c r="Z100" s="155">
        <f t="shared" si="9"/>
        <v>0</v>
      </c>
      <c r="AA100" s="120">
        <f t="shared" si="9"/>
        <v>0</v>
      </c>
      <c r="AB100" s="155">
        <f t="shared" si="9"/>
        <v>0</v>
      </c>
      <c r="AC100" s="120">
        <f t="shared" si="9"/>
        <v>0</v>
      </c>
      <c r="AD100" s="155">
        <f t="shared" si="9"/>
        <v>0</v>
      </c>
      <c r="AE100" s="120">
        <f t="shared" si="9"/>
        <v>0</v>
      </c>
      <c r="AF100" s="155">
        <f t="shared" si="9"/>
        <v>0</v>
      </c>
      <c r="AG100" s="120">
        <f t="shared" si="9"/>
        <v>0</v>
      </c>
      <c r="AH100" s="155">
        <f t="shared" si="9"/>
        <v>0</v>
      </c>
      <c r="AI100" s="120">
        <f t="shared" si="9"/>
        <v>0</v>
      </c>
      <c r="AJ100" s="155">
        <f t="shared" si="9"/>
        <v>0</v>
      </c>
    </row>
    <row r="101" spans="1:36">
      <c r="A101" s="1"/>
      <c r="B101" s="1"/>
      <c r="C101" s="1"/>
      <c r="D101" s="76"/>
      <c r="E101" s="197"/>
      <c r="F101" s="146" t="str">
        <f>F97</f>
        <v>N2</v>
      </c>
      <c r="G101" s="146" t="str">
        <f t="shared" si="8"/>
        <v>Mianserin</v>
      </c>
      <c r="H101" s="146">
        <f t="shared" si="8"/>
        <v>50</v>
      </c>
      <c r="I101" s="146">
        <f t="shared" si="8"/>
        <v>158</v>
      </c>
      <c r="J101" s="140" t="s">
        <v>155</v>
      </c>
      <c r="K101" s="162" t="s">
        <v>133</v>
      </c>
      <c r="L101" s="120">
        <f t="shared" ref="L101:AJ101" si="10">STDEV(L26:L46)</f>
        <v>1.551529813410377E-2</v>
      </c>
      <c r="M101" s="120">
        <f t="shared" si="10"/>
        <v>2.7972780987787771E-2</v>
      </c>
      <c r="N101" s="155">
        <f t="shared" si="10"/>
        <v>6.0730537803814586E-4</v>
      </c>
      <c r="O101" s="120">
        <f t="shared" si="10"/>
        <v>0</v>
      </c>
      <c r="P101" s="155">
        <f t="shared" si="10"/>
        <v>2.5388929663152215E-3</v>
      </c>
      <c r="Q101" s="120">
        <f t="shared" si="10"/>
        <v>0</v>
      </c>
      <c r="R101" s="155">
        <f t="shared" si="10"/>
        <v>0</v>
      </c>
      <c r="S101" s="120">
        <f t="shared" si="10"/>
        <v>0</v>
      </c>
      <c r="T101" s="155">
        <f t="shared" si="10"/>
        <v>0</v>
      </c>
      <c r="U101" s="120">
        <f t="shared" si="10"/>
        <v>0</v>
      </c>
      <c r="V101" s="155">
        <f t="shared" si="10"/>
        <v>0</v>
      </c>
      <c r="W101" s="120">
        <f t="shared" si="10"/>
        <v>0</v>
      </c>
      <c r="X101" s="155">
        <f t="shared" si="10"/>
        <v>0</v>
      </c>
      <c r="Y101" s="120">
        <f t="shared" si="10"/>
        <v>0</v>
      </c>
      <c r="Z101" s="155">
        <f t="shared" si="10"/>
        <v>0</v>
      </c>
      <c r="AA101" s="120">
        <f t="shared" si="10"/>
        <v>0</v>
      </c>
      <c r="AB101" s="155">
        <f t="shared" si="10"/>
        <v>0</v>
      </c>
      <c r="AC101" s="120">
        <f t="shared" si="10"/>
        <v>0</v>
      </c>
      <c r="AD101" s="155">
        <f t="shared" si="10"/>
        <v>0</v>
      </c>
      <c r="AE101" s="120">
        <f t="shared" si="10"/>
        <v>0</v>
      </c>
      <c r="AF101" s="155">
        <f t="shared" si="10"/>
        <v>0</v>
      </c>
      <c r="AG101" s="120">
        <f t="shared" si="10"/>
        <v>0</v>
      </c>
      <c r="AH101" s="155">
        <f t="shared" si="10"/>
        <v>0</v>
      </c>
      <c r="AI101" s="120">
        <f t="shared" si="10"/>
        <v>0</v>
      </c>
      <c r="AJ101" s="155">
        <f t="shared" si="10"/>
        <v>0</v>
      </c>
    </row>
    <row r="102" spans="1:36">
      <c r="A102" s="1"/>
      <c r="B102" s="1"/>
      <c r="C102" s="1"/>
      <c r="D102" s="76"/>
      <c r="E102" s="197"/>
      <c r="F102" s="147" t="str">
        <f t="shared" ref="F102:I103" si="11">F98</f>
        <v>RB660</v>
      </c>
      <c r="G102" s="147" t="str">
        <f t="shared" si="11"/>
        <v>water</v>
      </c>
      <c r="H102" s="147">
        <f t="shared" si="11"/>
        <v>0</v>
      </c>
      <c r="I102" s="147">
        <f t="shared" si="11"/>
        <v>87</v>
      </c>
      <c r="J102" s="141" t="s">
        <v>156</v>
      </c>
      <c r="K102" s="163" t="s">
        <v>133</v>
      </c>
      <c r="L102" s="120">
        <f>STDEV(L47:L70)</f>
        <v>1.6806668476027492E-2</v>
      </c>
      <c r="M102" s="120">
        <f>STDEV(M47:M70)</f>
        <v>1.7953562174039581E-2</v>
      </c>
      <c r="N102" s="155">
        <f>STDEV(N47:N70)</f>
        <v>6.1228611204502015E-4</v>
      </c>
      <c r="O102" s="120">
        <f t="shared" ref="O102:AJ102" si="12">STDEV(O47:O69)</f>
        <v>0</v>
      </c>
      <c r="P102" s="155">
        <f t="shared" si="12"/>
        <v>0.28273382733678071</v>
      </c>
      <c r="Q102" s="120">
        <f t="shared" si="12"/>
        <v>0</v>
      </c>
      <c r="R102" s="155">
        <f t="shared" si="12"/>
        <v>0</v>
      </c>
      <c r="S102" s="120">
        <f t="shared" si="12"/>
        <v>0</v>
      </c>
      <c r="T102" s="155">
        <f t="shared" si="12"/>
        <v>0</v>
      </c>
      <c r="U102" s="120">
        <f t="shared" si="12"/>
        <v>0</v>
      </c>
      <c r="V102" s="155">
        <f t="shared" si="12"/>
        <v>0</v>
      </c>
      <c r="W102" s="120">
        <f t="shared" si="12"/>
        <v>0</v>
      </c>
      <c r="X102" s="155">
        <f t="shared" si="12"/>
        <v>0</v>
      </c>
      <c r="Y102" s="120">
        <f t="shared" si="12"/>
        <v>0</v>
      </c>
      <c r="Z102" s="155">
        <f t="shared" si="12"/>
        <v>0</v>
      </c>
      <c r="AA102" s="120">
        <f t="shared" si="12"/>
        <v>0</v>
      </c>
      <c r="AB102" s="155">
        <f t="shared" si="12"/>
        <v>0</v>
      </c>
      <c r="AC102" s="120">
        <f t="shared" si="12"/>
        <v>0</v>
      </c>
      <c r="AD102" s="155">
        <f t="shared" si="12"/>
        <v>0</v>
      </c>
      <c r="AE102" s="120">
        <f t="shared" si="12"/>
        <v>0</v>
      </c>
      <c r="AF102" s="155">
        <f t="shared" si="12"/>
        <v>0</v>
      </c>
      <c r="AG102" s="120">
        <f t="shared" si="12"/>
        <v>0</v>
      </c>
      <c r="AH102" s="155">
        <f t="shared" si="12"/>
        <v>0</v>
      </c>
      <c r="AI102" s="120">
        <f t="shared" si="12"/>
        <v>0</v>
      </c>
      <c r="AJ102" s="155">
        <f t="shared" si="12"/>
        <v>0</v>
      </c>
    </row>
    <row r="103" spans="1:36" ht="13" thickBot="1">
      <c r="A103" s="1"/>
      <c r="B103" s="1"/>
      <c r="C103" s="1"/>
      <c r="D103" s="76"/>
      <c r="E103" s="197"/>
      <c r="F103" s="149" t="str">
        <f t="shared" si="11"/>
        <v>RB660</v>
      </c>
      <c r="G103" s="150" t="str">
        <f t="shared" si="11"/>
        <v>Mianserin</v>
      </c>
      <c r="H103" s="150">
        <f t="shared" si="11"/>
        <v>50</v>
      </c>
      <c r="I103" s="151">
        <f t="shared" si="11"/>
        <v>61</v>
      </c>
      <c r="J103" s="154" t="s">
        <v>157</v>
      </c>
      <c r="K103" s="164" t="s">
        <v>133</v>
      </c>
      <c r="L103" s="156">
        <f>STDEV(L71:L94)</f>
        <v>1.4033911310344453E-2</v>
      </c>
      <c r="M103" s="156">
        <f>STDEV(M71:M94)</f>
        <v>1.5203792016030554E-2</v>
      </c>
      <c r="N103" s="157">
        <f>STDEV(N71:N94)</f>
        <v>1.0292969496933986E-3</v>
      </c>
      <c r="O103" s="156">
        <f t="shared" ref="O103:X103" si="13">STDEV(O71:O93)</f>
        <v>0</v>
      </c>
      <c r="P103" s="157">
        <f t="shared" si="13"/>
        <v>0.23125582406382583</v>
      </c>
      <c r="Q103" s="156">
        <f t="shared" si="13"/>
        <v>0</v>
      </c>
      <c r="R103" s="157">
        <f t="shared" si="13"/>
        <v>0</v>
      </c>
      <c r="S103" s="156">
        <f t="shared" si="13"/>
        <v>0</v>
      </c>
      <c r="T103" s="157">
        <f t="shared" si="13"/>
        <v>0</v>
      </c>
      <c r="U103" s="156">
        <f t="shared" si="13"/>
        <v>0</v>
      </c>
      <c r="V103" s="157">
        <f t="shared" si="13"/>
        <v>0</v>
      </c>
      <c r="W103" s="156">
        <f t="shared" si="13"/>
        <v>0</v>
      </c>
      <c r="X103" s="157">
        <f t="shared" si="13"/>
        <v>0</v>
      </c>
      <c r="Y103" s="156">
        <f t="shared" ref="Y103:AJ103" si="14">AVERAGE(Y71:Y93)</f>
        <v>0</v>
      </c>
      <c r="Z103" s="157">
        <f t="shared" si="14"/>
        <v>0</v>
      </c>
      <c r="AA103" s="156">
        <f t="shared" si="14"/>
        <v>0</v>
      </c>
      <c r="AB103" s="157">
        <f t="shared" si="14"/>
        <v>0</v>
      </c>
      <c r="AC103" s="156">
        <f t="shared" si="14"/>
        <v>0</v>
      </c>
      <c r="AD103" s="157">
        <f t="shared" si="14"/>
        <v>0</v>
      </c>
      <c r="AE103" s="156">
        <f t="shared" si="14"/>
        <v>0</v>
      </c>
      <c r="AF103" s="157">
        <f t="shared" si="14"/>
        <v>0</v>
      </c>
      <c r="AG103" s="156">
        <f t="shared" si="14"/>
        <v>0</v>
      </c>
      <c r="AH103" s="157">
        <f t="shared" si="14"/>
        <v>0</v>
      </c>
      <c r="AI103" s="156">
        <f t="shared" si="14"/>
        <v>0</v>
      </c>
      <c r="AJ103" s="157">
        <f t="shared" si="14"/>
        <v>0</v>
      </c>
    </row>
    <row r="104" spans="1:36">
      <c r="A104" s="82"/>
      <c r="B104" s="82"/>
      <c r="C104" s="82"/>
      <c r="D104" s="83"/>
      <c r="E104" s="197"/>
      <c r="F104" s="2" t="s">
        <v>158</v>
      </c>
      <c r="G104" s="2"/>
      <c r="H104" s="2"/>
      <c r="I104" s="92"/>
      <c r="J104" s="143"/>
      <c r="K104" s="153" t="s">
        <v>162</v>
      </c>
      <c r="L104" s="2">
        <f>TTEST(L5:L25,L26:L46,2,3)</f>
        <v>2.6818235693119072E-2</v>
      </c>
      <c r="M104" s="2">
        <f t="shared" ref="M104:AJ104" si="15">TTEST(M5:M25,M26:M46,2,3)</f>
        <v>7.3766447237510059E-5</v>
      </c>
      <c r="N104" s="81">
        <f>TTEST(N5:N25,N26:N46,2,3)</f>
        <v>6.5262309085498296E-12</v>
      </c>
      <c r="O104" s="2" t="e">
        <f t="shared" si="15"/>
        <v>#DIV/0!</v>
      </c>
      <c r="P104" s="81">
        <f t="shared" si="15"/>
        <v>0.57397645312159407</v>
      </c>
      <c r="Q104" s="2" t="e">
        <f t="shared" si="15"/>
        <v>#DIV/0!</v>
      </c>
      <c r="R104" s="81" t="e">
        <f>TTEST(R5:R25,R26:R46,2,3)</f>
        <v>#DIV/0!</v>
      </c>
      <c r="S104" s="2" t="e">
        <f t="shared" si="15"/>
        <v>#DIV/0!</v>
      </c>
      <c r="T104" s="81" t="e">
        <f>TTEST(T5:T25,T26:T46,2,3)</f>
        <v>#DIV/0!</v>
      </c>
      <c r="U104" s="2" t="e">
        <f t="shared" si="15"/>
        <v>#DIV/0!</v>
      </c>
      <c r="V104" s="81" t="e">
        <f t="shared" si="15"/>
        <v>#DIV/0!</v>
      </c>
      <c r="W104" s="2" t="e">
        <f t="shared" si="15"/>
        <v>#DIV/0!</v>
      </c>
      <c r="X104" s="81" t="e">
        <f t="shared" si="15"/>
        <v>#DIV/0!</v>
      </c>
      <c r="Y104" s="2" t="e">
        <f t="shared" si="15"/>
        <v>#DIV/0!</v>
      </c>
      <c r="Z104" s="81" t="e">
        <f t="shared" si="15"/>
        <v>#DIV/0!</v>
      </c>
      <c r="AA104" s="2" t="e">
        <f t="shared" si="15"/>
        <v>#DIV/0!</v>
      </c>
      <c r="AB104" s="81" t="e">
        <f t="shared" si="15"/>
        <v>#DIV/0!</v>
      </c>
      <c r="AC104" s="2" t="e">
        <f t="shared" si="15"/>
        <v>#DIV/0!</v>
      </c>
      <c r="AD104" s="81" t="e">
        <f t="shared" si="15"/>
        <v>#DIV/0!</v>
      </c>
      <c r="AE104" s="2" t="e">
        <f t="shared" si="15"/>
        <v>#DIV/0!</v>
      </c>
      <c r="AF104" s="81" t="e">
        <f t="shared" si="15"/>
        <v>#DIV/0!</v>
      </c>
      <c r="AG104" s="2" t="e">
        <f t="shared" si="15"/>
        <v>#DIV/0!</v>
      </c>
      <c r="AH104" s="81" t="e">
        <f t="shared" si="15"/>
        <v>#DIV/0!</v>
      </c>
      <c r="AI104" s="2" t="e">
        <f t="shared" si="15"/>
        <v>#DIV/0!</v>
      </c>
      <c r="AJ104" s="81" t="e">
        <f t="shared" si="15"/>
        <v>#DIV/0!</v>
      </c>
    </row>
    <row r="105" spans="1:36">
      <c r="A105" s="82"/>
      <c r="B105" s="82"/>
      <c r="C105" s="82"/>
      <c r="D105" s="83"/>
      <c r="E105" s="197"/>
      <c r="F105" s="2" t="s">
        <v>159</v>
      </c>
      <c r="G105" s="2"/>
      <c r="H105" s="2"/>
      <c r="I105" s="92"/>
      <c r="J105" s="144"/>
      <c r="K105" s="152" t="s">
        <v>162</v>
      </c>
      <c r="L105" s="2">
        <f>TTEST(L5:L25,L47:L70,2,3)</f>
        <v>9.3697696507646727E-2</v>
      </c>
      <c r="M105" s="2">
        <f>TTEST(M5:M25,M47:M70,2,3)</f>
        <v>2.1956809353937553E-5</v>
      </c>
      <c r="N105" s="81">
        <f>TTEST(N5:N25,N47:N70,2,3)</f>
        <v>5.4484482564978017E-17</v>
      </c>
      <c r="O105" s="2" t="e">
        <f t="shared" ref="O105:AJ105" si="16">TTEST(O5:O25,O47:O69,2,3)</f>
        <v>#DIV/0!</v>
      </c>
      <c r="P105" s="81">
        <f t="shared" si="16"/>
        <v>1.6801543714127266E-2</v>
      </c>
      <c r="Q105" s="2" t="e">
        <f t="shared" si="16"/>
        <v>#DIV/0!</v>
      </c>
      <c r="R105" s="81" t="e">
        <f t="shared" si="16"/>
        <v>#DIV/0!</v>
      </c>
      <c r="S105" s="2" t="e">
        <f t="shared" si="16"/>
        <v>#DIV/0!</v>
      </c>
      <c r="T105" s="81" t="e">
        <f t="shared" si="16"/>
        <v>#DIV/0!</v>
      </c>
      <c r="U105" s="2" t="e">
        <f t="shared" si="16"/>
        <v>#DIV/0!</v>
      </c>
      <c r="V105" s="81" t="e">
        <f t="shared" si="16"/>
        <v>#DIV/0!</v>
      </c>
      <c r="W105" s="2" t="e">
        <f t="shared" si="16"/>
        <v>#DIV/0!</v>
      </c>
      <c r="X105" s="81" t="e">
        <f t="shared" si="16"/>
        <v>#DIV/0!</v>
      </c>
      <c r="Y105" s="2" t="e">
        <f t="shared" si="16"/>
        <v>#DIV/0!</v>
      </c>
      <c r="Z105" s="81" t="e">
        <f t="shared" si="16"/>
        <v>#DIV/0!</v>
      </c>
      <c r="AA105" s="2" t="e">
        <f t="shared" si="16"/>
        <v>#DIV/0!</v>
      </c>
      <c r="AB105" s="81" t="e">
        <f t="shared" si="16"/>
        <v>#DIV/0!</v>
      </c>
      <c r="AC105" s="2" t="e">
        <f t="shared" si="16"/>
        <v>#DIV/0!</v>
      </c>
      <c r="AD105" s="81" t="e">
        <f t="shared" si="16"/>
        <v>#DIV/0!</v>
      </c>
      <c r="AE105" s="2" t="e">
        <f t="shared" si="16"/>
        <v>#DIV/0!</v>
      </c>
      <c r="AF105" s="81" t="e">
        <f t="shared" si="16"/>
        <v>#DIV/0!</v>
      </c>
      <c r="AG105" s="2" t="e">
        <f t="shared" si="16"/>
        <v>#DIV/0!</v>
      </c>
      <c r="AH105" s="81" t="e">
        <f t="shared" si="16"/>
        <v>#DIV/0!</v>
      </c>
      <c r="AI105" s="2" t="e">
        <f t="shared" si="16"/>
        <v>#DIV/0!</v>
      </c>
      <c r="AJ105" s="81" t="e">
        <f t="shared" si="16"/>
        <v>#DIV/0!</v>
      </c>
    </row>
    <row r="106" spans="1:36">
      <c r="A106" s="82"/>
      <c r="B106" s="82"/>
      <c r="C106" s="82"/>
      <c r="D106" s="83"/>
      <c r="E106" s="197"/>
      <c r="F106" s="2" t="s">
        <v>160</v>
      </c>
      <c r="G106" s="2"/>
      <c r="H106" s="2"/>
      <c r="I106" s="92"/>
      <c r="J106" s="144"/>
      <c r="K106" s="152" t="s">
        <v>162</v>
      </c>
      <c r="L106" s="2">
        <f>TTEST(L5:L25,L71:L94,2,3)</f>
        <v>0.56101884045183903</v>
      </c>
      <c r="M106" s="2">
        <f>TTEST(M5:M25,M71:M94,2,3)</f>
        <v>3.2783709320061291E-2</v>
      </c>
      <c r="N106" s="81">
        <f>TTEST(N5:N25,N71:N94,2,3)</f>
        <v>1.5012151879751303E-8</v>
      </c>
      <c r="O106" s="2" t="e">
        <f t="shared" ref="O106:AJ106" si="17">TTEST(O5:O25,O71:O93,2,3)</f>
        <v>#DIV/0!</v>
      </c>
      <c r="P106" s="81">
        <f t="shared" si="17"/>
        <v>0.28429741032417577</v>
      </c>
      <c r="Q106" s="2" t="e">
        <f t="shared" si="17"/>
        <v>#DIV/0!</v>
      </c>
      <c r="R106" s="81" t="e">
        <f t="shared" si="17"/>
        <v>#DIV/0!</v>
      </c>
      <c r="S106" s="2" t="e">
        <f t="shared" si="17"/>
        <v>#DIV/0!</v>
      </c>
      <c r="T106" s="81" t="e">
        <f t="shared" si="17"/>
        <v>#DIV/0!</v>
      </c>
      <c r="U106" s="2" t="e">
        <f t="shared" si="17"/>
        <v>#DIV/0!</v>
      </c>
      <c r="V106" s="81" t="e">
        <f t="shared" si="17"/>
        <v>#DIV/0!</v>
      </c>
      <c r="W106" s="2" t="e">
        <f t="shared" si="17"/>
        <v>#DIV/0!</v>
      </c>
      <c r="X106" s="81" t="e">
        <f t="shared" si="17"/>
        <v>#DIV/0!</v>
      </c>
      <c r="Y106" s="2" t="e">
        <f t="shared" si="17"/>
        <v>#DIV/0!</v>
      </c>
      <c r="Z106" s="81" t="e">
        <f t="shared" si="17"/>
        <v>#DIV/0!</v>
      </c>
      <c r="AA106" s="2" t="e">
        <f t="shared" si="17"/>
        <v>#DIV/0!</v>
      </c>
      <c r="AB106" s="81" t="e">
        <f t="shared" si="17"/>
        <v>#DIV/0!</v>
      </c>
      <c r="AC106" s="2" t="e">
        <f t="shared" si="17"/>
        <v>#DIV/0!</v>
      </c>
      <c r="AD106" s="81" t="e">
        <f t="shared" si="17"/>
        <v>#DIV/0!</v>
      </c>
      <c r="AE106" s="2" t="e">
        <f t="shared" si="17"/>
        <v>#DIV/0!</v>
      </c>
      <c r="AF106" s="81" t="e">
        <f t="shared" si="17"/>
        <v>#DIV/0!</v>
      </c>
      <c r="AG106" s="2" t="e">
        <f t="shared" si="17"/>
        <v>#DIV/0!</v>
      </c>
      <c r="AH106" s="81" t="e">
        <f t="shared" si="17"/>
        <v>#DIV/0!</v>
      </c>
      <c r="AI106" s="2" t="e">
        <f t="shared" si="17"/>
        <v>#DIV/0!</v>
      </c>
      <c r="AJ106" s="81" t="e">
        <f t="shared" si="17"/>
        <v>#DIV/0!</v>
      </c>
    </row>
    <row r="107" spans="1:36">
      <c r="A107" s="82"/>
      <c r="B107" s="82"/>
      <c r="C107" s="82"/>
      <c r="D107" s="83"/>
      <c r="E107" s="197"/>
      <c r="F107" s="2" t="s">
        <v>161</v>
      </c>
      <c r="G107" s="2"/>
      <c r="H107" s="2"/>
      <c r="I107" s="92"/>
      <c r="J107" s="144"/>
      <c r="K107" s="152" t="s">
        <v>162</v>
      </c>
      <c r="L107" s="2">
        <f>TTEST(L47:L70,L71:L94,2,3)</f>
        <v>1.1110484000087595E-2</v>
      </c>
      <c r="M107" s="2">
        <f>TTEST(M47:M70,M71:M94,2,3)</f>
        <v>1.4143766583014131E-3</v>
      </c>
      <c r="N107" s="81">
        <f>TTEST(N47:N70,N71:N94,2,3)</f>
        <v>0.71786507039193603</v>
      </c>
      <c r="O107" s="2" t="e">
        <f t="shared" ref="O107:AJ107" si="18">TTEST(O47:O69,O71:O93,2,3)</f>
        <v>#DIV/0!</v>
      </c>
      <c r="P107" s="81">
        <f t="shared" si="18"/>
        <v>0.2448030764713548</v>
      </c>
      <c r="Q107" s="2" t="e">
        <f t="shared" si="18"/>
        <v>#DIV/0!</v>
      </c>
      <c r="R107" s="81" t="e">
        <f t="shared" si="18"/>
        <v>#DIV/0!</v>
      </c>
      <c r="S107" s="2" t="e">
        <f t="shared" si="18"/>
        <v>#DIV/0!</v>
      </c>
      <c r="T107" s="81" t="e">
        <f t="shared" si="18"/>
        <v>#DIV/0!</v>
      </c>
      <c r="U107" s="2" t="e">
        <f t="shared" si="18"/>
        <v>#DIV/0!</v>
      </c>
      <c r="V107" s="81" t="e">
        <f t="shared" si="18"/>
        <v>#DIV/0!</v>
      </c>
      <c r="W107" s="2" t="e">
        <f t="shared" si="18"/>
        <v>#DIV/0!</v>
      </c>
      <c r="X107" s="81" t="e">
        <f t="shared" si="18"/>
        <v>#DIV/0!</v>
      </c>
      <c r="Y107" s="2" t="e">
        <f t="shared" si="18"/>
        <v>#DIV/0!</v>
      </c>
      <c r="Z107" s="81" t="e">
        <f t="shared" si="18"/>
        <v>#DIV/0!</v>
      </c>
      <c r="AA107" s="2" t="e">
        <f t="shared" si="18"/>
        <v>#DIV/0!</v>
      </c>
      <c r="AB107" s="81" t="e">
        <f t="shared" si="18"/>
        <v>#DIV/0!</v>
      </c>
      <c r="AC107" s="2" t="e">
        <f t="shared" si="18"/>
        <v>#DIV/0!</v>
      </c>
      <c r="AD107" s="81" t="e">
        <f t="shared" si="18"/>
        <v>#DIV/0!</v>
      </c>
      <c r="AE107" s="2" t="e">
        <f t="shared" si="18"/>
        <v>#DIV/0!</v>
      </c>
      <c r="AF107" s="81" t="e">
        <f t="shared" si="18"/>
        <v>#DIV/0!</v>
      </c>
      <c r="AG107" s="2" t="e">
        <f t="shared" si="18"/>
        <v>#DIV/0!</v>
      </c>
      <c r="AH107" s="81" t="e">
        <f t="shared" si="18"/>
        <v>#DIV/0!</v>
      </c>
      <c r="AI107" s="2" t="e">
        <f t="shared" si="18"/>
        <v>#DIV/0!</v>
      </c>
      <c r="AJ107" s="81" t="e">
        <f t="shared" si="18"/>
        <v>#DIV/0!</v>
      </c>
    </row>
    <row r="137" spans="9:9">
      <c r="I137" t="s">
        <v>174</v>
      </c>
    </row>
  </sheetData>
  <sheetCalcPr fullCalcOnLoad="1"/>
  <mergeCells count="1">
    <mergeCell ref="E96:E107"/>
  </mergeCells>
  <phoneticPr fontId="34" type="noConversion"/>
  <pageMargins left="0.7" right="0.7" top="0.75" bottom="0.75" header="0.3" footer="0.3"/>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9" enableFormatConditionsCalculation="0"/>
  <dimension ref="A1"/>
  <sheetViews>
    <sheetView workbookViewId="0">
      <selection activeCell="F32" sqref="F32"/>
    </sheetView>
  </sheetViews>
  <sheetFormatPr baseColWidth="10" defaultColWidth="8.83203125" defaultRowHeight="12"/>
  <sheetData/>
  <sheetCalcPr fullCalcOnLoad="1"/>
  <phoneticPr fontId="1" type="noConversion"/>
  <pageMargins left="0.75" right="0.75" top="1" bottom="1" header="0.5" footer="0.5"/>
  <headerFooter alignWithMargins="0"/>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DATA</vt:lpstr>
      <vt:lpstr>TESTS</vt:lpstr>
      <vt:lpstr>TESTS (2)</vt:lpstr>
      <vt:lpstr>Instructions</vt:lpstr>
      <vt:lpstr>dOD600worm</vt:lpstr>
      <vt:lpstr>OD600</vt:lpstr>
    </vt:vector>
  </TitlesOfParts>
  <Company>Fred Hutchinson CRC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Petrascheck</dc:creator>
  <cp:lastModifiedBy>Rafael Gomez-Amaro</cp:lastModifiedBy>
  <cp:lastPrinted>2005-05-18T22:12:20Z</cp:lastPrinted>
  <dcterms:created xsi:type="dcterms:W3CDTF">2004-07-08T19:51:48Z</dcterms:created>
  <dcterms:modified xsi:type="dcterms:W3CDTF">2013-09-25T19:02:41Z</dcterms:modified>
</cp:coreProperties>
</file>