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user\Documents\Excel\"/>
    </mc:Choice>
  </mc:AlternateContent>
  <xr:revisionPtr revIDLastSave="0" documentId="13_ncr:1_{D6623C32-938A-449C-B164-2ECDF800D682}" xr6:coauthVersionLast="45" xr6:coauthVersionMax="45" xr10:uidLastSave="{00000000-0000-0000-0000-000000000000}"/>
  <bookViews>
    <workbookView xWindow="-120" yWindow="-120" windowWidth="29040" windowHeight="15840" xr2:uid="{00000000-000D-0000-FFFF-FFFF00000000}"/>
  </bookViews>
  <sheets>
    <sheet name="WWT ELCP" sheetId="37" r:id="rId1"/>
  </sheets>
  <definedNames>
    <definedName name="_xlnm.Print_Area" localSheetId="0">'WWT ELCP'!$A$1:$G$150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9" i="37" l="1"/>
  <c r="L89" i="37" s="1"/>
  <c r="J89" i="37"/>
  <c r="G89" i="37"/>
  <c r="K88" i="37"/>
  <c r="J88" i="37"/>
  <c r="G88" i="37"/>
  <c r="L88" i="37" s="1"/>
  <c r="J87" i="37"/>
  <c r="K87" i="37" s="1"/>
  <c r="G87" i="37"/>
  <c r="L87" i="37" s="1"/>
  <c r="K86" i="37"/>
  <c r="L86" i="37" s="1"/>
  <c r="J86" i="37"/>
  <c r="G86" i="37"/>
  <c r="K85" i="37"/>
  <c r="J85" i="37"/>
  <c r="G85" i="37"/>
  <c r="L85" i="37" s="1"/>
  <c r="J84" i="37"/>
  <c r="K84" i="37" s="1"/>
  <c r="G84" i="37"/>
  <c r="K83" i="37"/>
  <c r="L83" i="37" s="1"/>
  <c r="J83" i="37"/>
  <c r="G83" i="37"/>
  <c r="K80" i="37"/>
  <c r="J80" i="37"/>
  <c r="G80" i="37"/>
  <c r="L80" i="37" s="1"/>
  <c r="J79" i="37"/>
  <c r="K79" i="37" s="1"/>
  <c r="G79" i="37"/>
  <c r="L79" i="37" s="1"/>
  <c r="K78" i="37"/>
  <c r="L78" i="37" s="1"/>
  <c r="J78" i="37"/>
  <c r="G78" i="37"/>
  <c r="K77" i="37"/>
  <c r="J77" i="37"/>
  <c r="G77" i="37"/>
  <c r="L77" i="37" s="1"/>
  <c r="J76" i="37"/>
  <c r="K76" i="37" s="1"/>
  <c r="G76" i="37"/>
  <c r="L76" i="37" s="1"/>
  <c r="K75" i="37"/>
  <c r="L75" i="37" s="1"/>
  <c r="J75" i="37"/>
  <c r="G75" i="37"/>
  <c r="K74" i="37"/>
  <c r="J74" i="37"/>
  <c r="G74" i="37"/>
  <c r="L74" i="37" s="1"/>
  <c r="J71" i="37"/>
  <c r="K71" i="37" s="1"/>
  <c r="G71" i="37"/>
  <c r="L71" i="37" s="1"/>
  <c r="K70" i="37"/>
  <c r="L70" i="37" s="1"/>
  <c r="J70" i="37"/>
  <c r="G70" i="37"/>
  <c r="K69" i="37"/>
  <c r="J69" i="37"/>
  <c r="G69" i="37"/>
  <c r="L69" i="37" s="1"/>
  <c r="J68" i="37"/>
  <c r="K68" i="37" s="1"/>
  <c r="G68" i="37"/>
  <c r="L68" i="37" s="1"/>
  <c r="K67" i="37"/>
  <c r="L67" i="37" s="1"/>
  <c r="J67" i="37"/>
  <c r="G67" i="37"/>
  <c r="K66" i="37"/>
  <c r="J66" i="37"/>
  <c r="G66" i="37"/>
  <c r="L66" i="37" s="1"/>
  <c r="J65" i="37"/>
  <c r="K65" i="37" s="1"/>
  <c r="G65" i="37"/>
  <c r="L65" i="37" s="1"/>
  <c r="K62" i="37"/>
  <c r="L62" i="37" s="1"/>
  <c r="J62" i="37"/>
  <c r="G62" i="37"/>
  <c r="K61" i="37"/>
  <c r="J61" i="37"/>
  <c r="G61" i="37"/>
  <c r="L61" i="37" s="1"/>
  <c r="J60" i="37"/>
  <c r="K60" i="37" s="1"/>
  <c r="G60" i="37"/>
  <c r="L60" i="37" s="1"/>
  <c r="K59" i="37"/>
  <c r="L59" i="37" s="1"/>
  <c r="J59" i="37"/>
  <c r="G59" i="37"/>
  <c r="K58" i="37"/>
  <c r="J58" i="37"/>
  <c r="G58" i="37"/>
  <c r="L58" i="37" s="1"/>
  <c r="J57" i="37"/>
  <c r="K57" i="37" s="1"/>
  <c r="G57" i="37"/>
  <c r="L57" i="37" s="1"/>
  <c r="K56" i="37"/>
  <c r="L56" i="37" s="1"/>
  <c r="J56" i="37"/>
  <c r="G56" i="37"/>
  <c r="L84" i="37" l="1"/>
  <c r="G92" i="37"/>
  <c r="J51" i="37" l="1"/>
  <c r="K51" i="37" s="1"/>
  <c r="G51" i="37"/>
  <c r="J50" i="37"/>
  <c r="K50" i="37" s="1"/>
  <c r="G50" i="37"/>
  <c r="J49" i="37"/>
  <c r="K49" i="37" s="1"/>
  <c r="G49" i="37"/>
  <c r="J48" i="37"/>
  <c r="K48" i="37" s="1"/>
  <c r="G48" i="37"/>
  <c r="J47" i="37"/>
  <c r="K47" i="37" s="1"/>
  <c r="G47" i="37"/>
  <c r="J46" i="37"/>
  <c r="K46" i="37" s="1"/>
  <c r="G46" i="37"/>
  <c r="J45" i="37"/>
  <c r="K45" i="37" s="1"/>
  <c r="G45" i="37"/>
  <c r="J42" i="37"/>
  <c r="K42" i="37" s="1"/>
  <c r="G42" i="37"/>
  <c r="J41" i="37"/>
  <c r="K41" i="37" s="1"/>
  <c r="G41" i="37"/>
  <c r="J40" i="37"/>
  <c r="K40" i="37" s="1"/>
  <c r="G40" i="37"/>
  <c r="L40" i="37" s="1"/>
  <c r="J39" i="37"/>
  <c r="K39" i="37" s="1"/>
  <c r="G39" i="37"/>
  <c r="J38" i="37"/>
  <c r="K38" i="37" s="1"/>
  <c r="G38" i="37"/>
  <c r="J37" i="37"/>
  <c r="K37" i="37" s="1"/>
  <c r="G37" i="37"/>
  <c r="J36" i="37"/>
  <c r="K36" i="37" s="1"/>
  <c r="G36" i="37"/>
  <c r="J33" i="37"/>
  <c r="K33" i="37" s="1"/>
  <c r="G33" i="37"/>
  <c r="J32" i="37"/>
  <c r="K32" i="37" s="1"/>
  <c r="G32" i="37"/>
  <c r="L32" i="37" s="1"/>
  <c r="J31" i="37"/>
  <c r="K31" i="37" s="1"/>
  <c r="G31" i="37"/>
  <c r="J30" i="37"/>
  <c r="K30" i="37" s="1"/>
  <c r="G30" i="37"/>
  <c r="J29" i="37"/>
  <c r="K29" i="37" s="1"/>
  <c r="G29" i="37"/>
  <c r="J28" i="37"/>
  <c r="K28" i="37" s="1"/>
  <c r="G28" i="37"/>
  <c r="J27" i="37"/>
  <c r="K27" i="37" s="1"/>
  <c r="G27" i="37"/>
  <c r="J24" i="37"/>
  <c r="K24" i="37" s="1"/>
  <c r="G24" i="37"/>
  <c r="J23" i="37"/>
  <c r="K23" i="37" s="1"/>
  <c r="G23" i="37"/>
  <c r="J22" i="37"/>
  <c r="K22" i="37" s="1"/>
  <c r="G22" i="37"/>
  <c r="J21" i="37"/>
  <c r="K21" i="37" s="1"/>
  <c r="G21" i="37"/>
  <c r="J20" i="37"/>
  <c r="K20" i="37" s="1"/>
  <c r="G20" i="37"/>
  <c r="J19" i="37"/>
  <c r="K19" i="37" s="1"/>
  <c r="G19" i="37"/>
  <c r="J18" i="37"/>
  <c r="K18" i="37" s="1"/>
  <c r="G18" i="37"/>
  <c r="L42" i="37" l="1"/>
  <c r="L51" i="37"/>
  <c r="L31" i="37"/>
  <c r="L33" i="37"/>
  <c r="L49" i="37"/>
  <c r="L20" i="37"/>
  <c r="L50" i="37"/>
  <c r="L29" i="37"/>
  <c r="L37" i="37"/>
  <c r="G90" i="37"/>
  <c r="L21" i="37"/>
  <c r="L38" i="37"/>
  <c r="L24" i="37"/>
  <c r="L48" i="37"/>
  <c r="L41" i="37"/>
  <c r="L28" i="37"/>
  <c r="L23" i="37"/>
  <c r="L39" i="37"/>
  <c r="L47" i="37"/>
  <c r="L18" i="37"/>
  <c r="L45" i="37"/>
  <c r="K90" i="37"/>
  <c r="L22" i="37"/>
  <c r="L30" i="37"/>
  <c r="L46" i="37"/>
  <c r="L19" i="37"/>
  <c r="L36" i="37"/>
  <c r="L27" i="37"/>
  <c r="H91" i="37" l="1"/>
  <c r="H90" i="37"/>
  <c r="G95" i="37"/>
  <c r="G98" i="37" s="1"/>
  <c r="K92" i="37"/>
  <c r="H93" i="37" s="1"/>
  <c r="H92" i="37" l="1"/>
</calcChain>
</file>

<file path=xl/sharedStrings.xml><?xml version="1.0" encoding="utf-8"?>
<sst xmlns="http://schemas.openxmlformats.org/spreadsheetml/2006/main" count="228" uniqueCount="115">
  <si>
    <t xml:space="preserve">Attn:  Mr. Jansen Quek </t>
  </si>
  <si>
    <t>Cube 2 Pte Ltd</t>
  </si>
  <si>
    <t>(A subsidiary of Apollo Aquaculture Group Pte Ltd)</t>
  </si>
  <si>
    <t>24 Seletar West Farmway 2 Singapore 798101</t>
  </si>
  <si>
    <t>T: +65 6481 3543    F: +65 6483 9638</t>
  </si>
  <si>
    <t>Dear Mr. Jansen Quek,</t>
  </si>
  <si>
    <t>Proposed Supply and Delivery ELCP Control Panel For 8T Fish Farm @ Apollo 8T Fish Farm</t>
  </si>
  <si>
    <t>We are pleased to furnish this quotation based on the following scope of works &amp; requirements:</t>
  </si>
  <si>
    <t>Item</t>
  </si>
  <si>
    <t>Descriptions</t>
  </si>
  <si>
    <t>Quantity</t>
  </si>
  <si>
    <t>Unit Rate</t>
  </si>
  <si>
    <t>Amount (SGD$)</t>
  </si>
  <si>
    <t>Material</t>
  </si>
  <si>
    <t>Labour</t>
  </si>
  <si>
    <t>Amount</t>
  </si>
  <si>
    <t>A</t>
  </si>
  <si>
    <t>Design Fee For WWT ELCP 1 to 4 (Total 4 Panels)</t>
  </si>
  <si>
    <t>lot</t>
  </si>
  <si>
    <t>FOC</t>
  </si>
  <si>
    <t>B</t>
  </si>
  <si>
    <t xml:space="preserve">ELCP For WWT ELCP 1 </t>
  </si>
  <si>
    <t>Supply and Deliver ELCP Panel includes Design, Fabricate of Control Panel, The Control Panel is able to operate in Auto and Manual Mode and frequency with IOT system, to send and control signals to Pumps, Motors and Valves. Detail work scope breakdown as below:</t>
  </si>
  <si>
    <t>unit</t>
  </si>
  <si>
    <t xml:space="preserve">AC Components(Main Incoming MCCB,MCB,ELR,SURGE ARRESTER,POWER METER,CT,SOFT STARTER,CONTACTOR,OVERLOAD RELAY,TOWER LIGHT &amp; BUZZER,PUSH BUTTON,SWITCH,FUSE, etc..) DC Components(RELAY,FUSE,SWITCH,etc..)  including 12 months one to one exchange warrenty (Detail components breakdown lists kindly refer to the attachment file).                                        </t>
  </si>
  <si>
    <t>Labour to assembly Components and internal wiring,name plate,labelling &amp; accessories(including ferrules,cable lugs,etc…)</t>
  </si>
  <si>
    <t xml:space="preserve">Packing and Transport to 8T Fish Farm Site </t>
  </si>
  <si>
    <t>Month</t>
  </si>
  <si>
    <t>Sub-Total</t>
  </si>
  <si>
    <t>Profit Margin</t>
  </si>
  <si>
    <t>Profit</t>
  </si>
  <si>
    <t>C</t>
  </si>
  <si>
    <t>ELCP For WWT ELCP 2</t>
  </si>
  <si>
    <t>D</t>
  </si>
  <si>
    <t>ELCP For WWT ELCP 3</t>
  </si>
  <si>
    <t xml:space="preserve">AC Components(Main Incoming MCCB,MCB,ELR,SURGE ARRESTER,POWER METER,CT,SOFT STARTER,CONTACTOR,OVERLOAD RELAY,TOWER LIGHT &amp; BUZZER,PUSH BUTTON,SWITCH,FUSE, etc..) DC Components(RELAY)  including 12 months one to one exchange warrenty (Detail components breakdown lists kindly refer to the attachment file).                                        </t>
  </si>
  <si>
    <t>E</t>
  </si>
  <si>
    <t>ELCP For WWT ELCP 4</t>
  </si>
  <si>
    <t>Grand Total Amount Before 7% GST</t>
  </si>
  <si>
    <t>5% Goodwill Discount</t>
  </si>
  <si>
    <t>Balance Amount Before 7% GST</t>
  </si>
  <si>
    <t>TERMS AND CONDITIONS :</t>
  </si>
  <si>
    <t>All additional works incurred during the course of works, not included in the included in this quotation, shall be</t>
  </si>
  <si>
    <t xml:space="preserve">deemed as variation orders.  </t>
  </si>
  <si>
    <t>Prices quoted for all additional works are based on this quotation on a pro-rata basis, if applicable.</t>
  </si>
  <si>
    <t xml:space="preserve">Prices quoted for all additional works not stated in the same quotation shall be deemed as star rate (with </t>
  </si>
  <si>
    <t>reference to market rate during the contract period as stated in the same quotation), submitted to Cube 2 Pte Ltd</t>
  </si>
  <si>
    <t>for considerations, without prejudice to Cube 2 Pte Ltd - Main Contractor's Master Programme.</t>
  </si>
  <si>
    <t>All payment is subjected to GST. (GST Reg. No: 201127864N)</t>
  </si>
  <si>
    <t xml:space="preserve">All additional works or changes of requirements / design must be based on Cube 2 &amp; or consultants instruction/s, </t>
  </si>
  <si>
    <t>as per Engineer's Instruction (EI), Contractor's Instruction (CI) &amp; other means via email / verbal instructions &amp;</t>
  </si>
  <si>
    <t>comments, obligated to complete all necessary works in compliance to regulatory regulatory requirements</t>
  </si>
  <si>
    <t>in conjunction with works stipulated in this same quotation in accordance with the timing and sequencing as</t>
  </si>
  <si>
    <t>set out by Cube 2 Pte Ltd - Main Contractor's Master Programme.</t>
  </si>
  <si>
    <t>This Main Contractor's Master Programme must be mutually agreed upon by Cube 2 Pte Ltd &amp; APPL, and</t>
  </si>
  <si>
    <t>may be subjected to changes due to unforeseen external factors or weather conditions.</t>
  </si>
  <si>
    <t>All works to be carried out stipulated in this quotation to be signed off / approved by Cube 2 Pte Ltd prior to work on site.</t>
  </si>
  <si>
    <t xml:space="preserve">All compliance documentation, drawings &amp; submission for works stipulated in this quotation required to comply with </t>
  </si>
  <si>
    <t>regulatory requirements are to be vetted &amp; endorsed by QP / PE &amp; or LEW in advance.</t>
  </si>
  <si>
    <t xml:space="preserve">Alric Projects Private Limited Pte Ltd (APPL) shall reserve the rights to stop work in the event progressive </t>
  </si>
  <si>
    <t>payments  are not promptly received without being liable for any loss or damages.</t>
  </si>
  <si>
    <t>All cheques are to be crossed and made payable to "ALRIC PROJECTS PTE LTD" within seven (7) days upon receipt of the invoice.</t>
  </si>
  <si>
    <t xml:space="preserve">Payments terms as follows: </t>
  </si>
  <si>
    <t>i.</t>
  </si>
  <si>
    <t xml:space="preserve">30% Downpayments </t>
  </si>
  <si>
    <t>ii.</t>
  </si>
  <si>
    <t>50% Progressive Claim</t>
  </si>
  <si>
    <t>iii.</t>
  </si>
  <si>
    <t>20% Upon Completion</t>
  </si>
  <si>
    <t xml:space="preserve">Any administrative &amp; or vetting / consultation fees payable to Building Authority / Government Agencies / </t>
  </si>
  <si>
    <t>Achitect / Consultants/ QP / PE / LEW / MCST and others are not inclusive, unless otherwise stated.</t>
  </si>
  <si>
    <t>Interest rate of 1.5% (of the total amount due) per month will be charged for all outstanding late payments.</t>
  </si>
  <si>
    <t>This offer is valid for 30 days from the date of this quotation. Please note this quotation shall supersede all other</t>
  </si>
  <si>
    <t>previous agreements and quotations (by APPL) for the same works, if applicable.</t>
  </si>
  <si>
    <t>Temporary water, electricity and ample lighting must be provided by Cube 2 for the entire duration in order to</t>
  </si>
  <si>
    <t>`carry out all the works to completion (solely for the purpose of work usage), as stipulated in this same quotation.</t>
  </si>
  <si>
    <t>All disputes, controversies or differences (referred to as 'Dispute') arising out of or in connection with this</t>
  </si>
  <si>
    <t>quotation, shall be referred to and finally resolved by arbitration in Singapore in accordance with the Arbitration</t>
  </si>
  <si>
    <t>Rules of the Singapore Arbitration Centre ('SIAC') for the time being in force, which rules are deemed to in corporated</t>
  </si>
  <si>
    <t xml:space="preserve">by reference in this clause. The Tribunal shall consist of One Arbitrator to be appointed by the Chairman of the </t>
  </si>
  <si>
    <t xml:space="preserve">SIAC. The language of the arbitration shall be English. The seat of arbitration shall be in Singapore. Any settlement </t>
  </si>
  <si>
    <t xml:space="preserve">reached in the course of the mediation at the Singapore International Mediation Centre ('SIMC'), shall be referred </t>
  </si>
  <si>
    <t>to the arbitral tribunal appointed by SIAC and may be made a consent award on agreed terms.</t>
  </si>
  <si>
    <t>Upon confirmation of this quotation, you are deemed to have accepted the terms &amp; conditions stipulated herewith</t>
  </si>
  <si>
    <t>in good faith, hereby forming a binding agreement for both parties, namely Cube 2 Pte Ltd &amp; APPL.</t>
  </si>
  <si>
    <t>We trust this quotation merits your approval and we look forward to your favourable reply soon.</t>
  </si>
  <si>
    <t>Yours Sincerely,</t>
  </si>
  <si>
    <t>Accepted by :</t>
  </si>
  <si>
    <t>On and behalf of Alric Projects Private Limited</t>
  </si>
  <si>
    <t>Allson</t>
  </si>
  <si>
    <t>__________________________________</t>
  </si>
  <si>
    <t>Allson Choong - Director Operations</t>
  </si>
  <si>
    <t>Authorized Signature &amp; Company stamp</t>
  </si>
  <si>
    <t>Name :</t>
  </si>
  <si>
    <t xml:space="preserve">Date : </t>
  </si>
  <si>
    <r>
      <t xml:space="preserve">AC Components(Main Incoming MCCB,MCB,ELR,SURGE ARRESTER,POWER METER,CT,SOFT STARTER,CONTACTOR,OVERLOAD RELAY,TOWER LIGHT &amp; BUZZER,PUSH BUTTON,SWITCH,FUSE, etc..) DC Components(RELAY,FUSE,SWITCH,etc..)  including 12 months one to one exchange warrenty (Detail components breakdown lists kindly refer to the attachment file). 
</t>
    </r>
    <r>
      <rPr>
        <sz val="9"/>
        <color rgb="FFFF0000"/>
        <rFont val="Arial"/>
        <family val="2"/>
      </rPr>
      <t xml:space="preserve">Remark :- Exclude Air compressor 1 &amp; 2 Soft Starter. </t>
    </r>
  </si>
  <si>
    <t xml:space="preserve">Design of ELCP control panel as below scpoe
1.Sizing of Panel
2.Electrical and Control Diagram
3.Components and Layout Arrangement                                         </t>
  </si>
  <si>
    <t>Assembly of Control Panel Enclosure with size: 2000 (H) x 1600 (W) x 400 (D) mm
Material use :Stainless Steel (316) Double Layer Door, Double Side Opening c/w flush handle and IP 65 Standard.</t>
  </si>
  <si>
    <t xml:space="preserve"> Factory Acceptance Test  as below scope: 
1.Check all wiring insulation and continuty test 
2.Check all pilot working condition                                      
3.Check all AC &amp; DC components working condition     
4.Check for all circuit Run,Stop,Trip working condition      
5.Factory acceptance test report and certificate endouse by Alric                                                                                                                                                                                                                                                                 </t>
  </si>
  <si>
    <t xml:space="preserve">On-site Testing &amp; commisioning as below scope:     
1.Testing &amp; Programming IOT setting link up with ELCP CU to make sure able to receive and excute the command under remote mode                    
2.Testing &amp; Programming IOT setting feedback status from ELCP CU to Command Center                         </t>
  </si>
  <si>
    <t xml:space="preserve">Maintenance and 12 month DLP For WWT ELCP 1                                           
Work scpoe  refer to the attached maintenance file                                                                                     </t>
  </si>
  <si>
    <t>Assembly of Control Panel Enclosure with size: 2000 (H) x 1700 (W) x 800 (D) mm   
Material use :Stainless Steel (316) Double Layer Door, Double Side Opening c/w flush handle and IP 65 Standard.</t>
  </si>
  <si>
    <t xml:space="preserve"> Factory Acceptance Test  as below scope:                                                                                                              
1.Check all wiring insulation and continuty test                                                                                              
2.Check all pilot working condition                                                                                                                    
3.Check all AC &amp; DC components working condition                                                                                             
4.Check for all circuit Run,Stop,Trip working condition                                                                                            
5.Factory acceptance test report and certificate endouse by Alric                                                                                                                                                                                                                                                                 </t>
  </si>
  <si>
    <t xml:space="preserve">On-site Testing &amp; commisioning as below scope:                                                                                                      
1.Testing &amp; Programming IOT setting link up with ELCP CU to make sure able to receive and excute the command under remote mode                                                                                                                                        
2.Testing &amp; Programming IOT setting feedback status from ELCP CU to Command Center                         </t>
  </si>
  <si>
    <t xml:space="preserve">Maintenance and 12 month DLP For WWT ELCP 2                                                                                                                                                                                 
Work scpoe  refer to the attached maintenance file                                                                                     </t>
  </si>
  <si>
    <t>Assembly of Control Panel Enclosure with size: 2000 (H) x 1500 (W) x 400 (D) mm                                            
Material use :Stainless Steel (316) Double Layer Door, Single Side Opening c/w flush handle and IP 65 Standard.</t>
  </si>
  <si>
    <t xml:space="preserve"> Factory Acceptance Test  as below scope:                                                                                                              
1.Check all wiring insulation and continuty test                                                                                              
2.Check all pilot working condition                                                                                                                    
3.Check all AC &amp; DC components working condition                                                                                             
4.Check for all circuit Run,Stop,Trip working condition                                                                                           
5.Factory acceptance test report and certificate endouse by Alric                                                                                                                                                                                                                                                                 </t>
  </si>
  <si>
    <t xml:space="preserve">Maintenance and 12 month DLP For WWT ELCP 3                                                                                                                                                                                
Work scpoe  refer to the attached maintenance file                                                                                     </t>
  </si>
  <si>
    <t>Assembly of Control Panel Enclosure with size: 2000 (H) x 1400 (W) x 400 (D) mm                                            
Material use :Stainless Steel (316) Double Layer Door, Single Side Opening c/w flush handle and IP 65 Standard.</t>
  </si>
  <si>
    <t xml:space="preserve">Maintenance and 12 month DLP For WWT ELCP 4                                                                                                                                                                                 
Work scpoe  refer to the attached maintenance file                                                                                     </t>
  </si>
  <si>
    <t>F</t>
  </si>
  <si>
    <t>G</t>
  </si>
  <si>
    <t>H</t>
  </si>
  <si>
    <t>I</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</si>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</sst>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_(&quot;$&quot;* #,##0.00_);_(&quot;$&quot;* \(#,##0.00\);_(&quot;$&quot;* &quot;-&quot;??_);_(@_)"/>
    <numFmt numFmtId="166" formatCode="_(* #,##0.00_);_(* \(#,##0.00\);_(* &quot;-&quot;??_);_(@_)"/>
    <numFmt numFmtId="167" formatCode="[$$-409]#,##0"/>
    <numFmt numFmtId="168" formatCode="&quot;₩&quot;#,##0.00"/>
  </numFmts>
  <fonts count="40">
    <font>
      <sz val="11"/>
      <color theme="1"/>
      <name val="Calibri"/>
      <family val="2"/>
      <scheme val="minor"/>
    </font>
    <font>
      <sz val="11"/>
      <color indexed="8"/>
      <name val="Calibri"/>
      <family val="2"/>
    </font>
    <font>
      <sz val="10"/>
      <name val="Arial"/>
      <family val="2"/>
    </font>
    <font>
      <sz val="11"/>
      <color indexed="8"/>
      <name val="Calibri"/>
      <family val="2"/>
      <charset val="134"/>
    </font>
    <font>
      <b/>
      <sz val="9"/>
      <name val="Arial"/>
      <family val="2"/>
    </font>
    <font>
      <sz val="9"/>
      <color indexed="8"/>
      <name val="Arial"/>
      <family val="2"/>
    </font>
    <font>
      <b/>
      <sz val="9"/>
      <color indexed="10"/>
      <name val="Arial"/>
      <family val="2"/>
    </font>
    <font>
      <i/>
      <sz val="9"/>
      <color indexed="23"/>
      <name val="Arial"/>
      <family val="2"/>
    </font>
    <font>
      <b/>
      <u/>
      <sz val="9"/>
      <name val="Arial"/>
      <family val="2"/>
    </font>
    <font>
      <sz val="9"/>
      <name val="Arial"/>
      <family val="2"/>
    </font>
    <font>
      <sz val="9"/>
      <color indexed="10"/>
      <name val="Arial"/>
      <family val="2"/>
    </font>
    <font>
      <b/>
      <u/>
      <sz val="9"/>
      <color indexed="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theme="1"/>
      <name val="Calibri"/>
      <family val="2"/>
      <scheme val="minor"/>
    </font>
    <font>
      <b/>
      <sz val="9"/>
      <color rgb="FFFF0000"/>
      <name val="Arial"/>
      <family val="2"/>
    </font>
    <font>
      <sz val="9"/>
      <color theme="3" tint="0.39997558519241921"/>
      <name val="Arial"/>
      <family val="2"/>
    </font>
    <font>
      <sz val="9"/>
      <color theme="1"/>
      <name val="Arial"/>
      <family val="2"/>
    </font>
    <font>
      <b/>
      <u/>
      <sz val="9"/>
      <color rgb="FFFF0000"/>
      <name val="Arial"/>
      <family val="2"/>
    </font>
    <font>
      <sz val="11"/>
      <name val="Calibri"/>
      <family val="2"/>
      <scheme val="minor"/>
    </font>
    <font>
      <b/>
      <sz val="11"/>
      <color rgb="FF00B0F0"/>
      <name val="Calibri"/>
      <family val="2"/>
      <scheme val="minor"/>
    </font>
    <font>
      <sz val="9"/>
      <color rgb="FF0070C0"/>
      <name val="Arial"/>
      <family val="2"/>
    </font>
    <font>
      <b/>
      <sz val="11"/>
      <color rgb="FFFF0000"/>
      <name val="Calibri"/>
      <family val="2"/>
      <scheme val="minor"/>
    </font>
    <font>
      <sz val="11"/>
      <color rgb="FF0070C0"/>
      <name val="Calibri"/>
      <family val="2"/>
      <scheme val="minor"/>
    </font>
    <font>
      <sz val="9"/>
      <color rgb="FFFF0000"/>
      <name val="Arial"/>
      <family val="2"/>
    </font>
    <font>
      <b/>
      <sz val="9"/>
      <color indexed="8"/>
      <name val="Arial"/>
      <family val="2"/>
    </font>
    <font>
      <i/>
      <sz val="9"/>
      <name val="Arial"/>
      <family val="2"/>
    </font>
    <font>
      <sz val="9"/>
      <color theme="1"/>
      <name val="Tahoma"/>
      <family val="2"/>
    </font>
    <font>
      <sz val="9"/>
      <name val="Tahoma"/>
      <family val="2"/>
    </font>
    <font>
      <sz val="9"/>
      <color indexed="8"/>
      <name val="Tahoma"/>
      <family val="2"/>
    </font>
    <font>
      <b/>
      <sz val="12"/>
      <color indexed="10"/>
      <name val="Arial"/>
      <family val="2"/>
    </font>
    <font>
      <b/>
      <sz val="9"/>
      <color theme="1"/>
      <name val="Tahoma"/>
      <family val="2"/>
    </font>
    <font>
      <i/>
      <sz val="9"/>
      <color theme="1"/>
      <name val="Tahoma"/>
      <family val="2"/>
    </font>
    <font>
      <b/>
      <sz val="10"/>
      <color rgb="FFFF0000"/>
      <name val="Arial"/>
      <family val="2"/>
    </font>
    <font>
      <b/>
      <sz val="9"/>
      <color theme="9" tint="-0.249977111117893"/>
      <name val="Arial"/>
      <family val="2"/>
    </font>
    <font>
      <sz val="24"/>
      <name val="Mistral"/>
      <family val="4"/>
    </font>
    <font>
      <b/>
      <sz val="9"/>
      <color rgb="FF92D050"/>
      <name val="Arial"/>
      <family val="2"/>
    </font>
    <font>
      <b/>
      <sz val="11"/>
      <name val="Arial"/>
      <family val="2"/>
    </font>
  </fonts>
  <fills count="2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s>
  <borders count="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s>
  <cellStyleXfs count="51">
    <xf numFmtId="0" fontId="0" fillId="2" borderId="0"/>
    <xf numFmtId="0" fontId="1" fillId="3"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5" borderId="0"/>
    <xf numFmtId="0" fontId="1" fillId="8" borderId="0"/>
    <xf numFmtId="0" fontId="1" fillId="11" borderId="0"/>
    <xf numFmtId="0" fontId="12" fillId="12" borderId="0"/>
    <xf numFmtId="0" fontId="12" fillId="9" borderId="0"/>
    <xf numFmtId="0" fontId="12" fillId="10" borderId="0"/>
    <xf numFmtId="0" fontId="12" fillId="13" borderId="0"/>
    <xf numFmtId="0" fontId="12" fillId="14" borderId="0"/>
    <xf numFmtId="0" fontId="12" fillId="15" borderId="0"/>
    <xf numFmtId="0" fontId="12" fillId="16" borderId="0"/>
    <xf numFmtId="0" fontId="12" fillId="17" borderId="0"/>
    <xf numFmtId="0" fontId="12" fillId="18" borderId="0"/>
    <xf numFmtId="0" fontId="12" fillId="13" borderId="0"/>
    <xf numFmtId="0" fontId="12" fillId="14" borderId="0"/>
    <xf numFmtId="0" fontId="12" fillId="19" borderId="0"/>
    <xf numFmtId="0" fontId="13" fillId="3" borderId="0"/>
    <xf numFmtId="0" fontId="14" fillId="20" borderId="1"/>
    <xf numFmtId="0" fontId="15" fillId="21" borderId="2"/>
    <xf numFmtId="166" fontId="2" fillId="0" borderId="0"/>
    <xf numFmtId="166" fontId="2" fillId="0" borderId="0"/>
    <xf numFmtId="166" fontId="2" fillId="0" borderId="0"/>
    <xf numFmtId="166" fontId="2" fillId="0" borderId="0"/>
    <xf numFmtId="165" fontId="16" fillId="0" borderId="0"/>
    <xf numFmtId="165" fontId="2" fillId="0" borderId="0"/>
    <xf numFmtId="165" fontId="2" fillId="0" borderId="0"/>
    <xf numFmtId="165" fontId="2" fillId="0" borderId="0"/>
    <xf numFmtId="165" fontId="2" fillId="0" borderId="0"/>
    <xf numFmtId="165" fontId="16" fillId="0" borderId="0"/>
    <xf numFmtId="165" fontId="2" fillId="0" borderId="0"/>
    <xf numFmtId="165" fontId="2" fillId="0" borderId="0"/>
    <xf numFmtId="165" fontId="16" fillId="0" borderId="0"/>
    <xf numFmtId="165" fontId="1" fillId="0" borderId="0"/>
    <xf numFmtId="165" fontId="3" fillId="0" borderId="0"/>
    <xf numFmtId="165" fontId="1" fillId="0" borderId="0"/>
    <xf numFmtId="165" fontId="1" fillId="0" borderId="0"/>
    <xf numFmtId="165" fontId="2" fillId="0" borderId="0"/>
    <xf numFmtId="165" fontId="16" fillId="0" borderId="0"/>
    <xf numFmtId="165" fontId="1" fillId="0" borderId="0"/>
    <xf numFmtId="165" fontId="1" fillId="0" borderId="0"/>
    <xf numFmtId="164" fontId="16" fillId="0" borderId="0"/>
    <xf numFmtId="167" fontId="2" fillId="0" borderId="0"/>
    <xf numFmtId="0" fontId="16" fillId="2" borderId="0"/>
  </cellStyleXfs>
  <cellXfs count="128">
    <xf numFmtId="0" fontId="0" fillId="0" borderId="0" xfId="0" applyFill="1"/>
    <xf numFmtId="0" fontId="9" fillId="0" borderId="0" xfId="50" applyFont="1" applyFill="1" applyAlignment="1">
      <alignment horizontal="center" vertical="top"/>
    </xf>
    <xf numFmtId="0" fontId="9" fillId="0" borderId="0" xfId="50" applyFont="1" applyFill="1" applyAlignment="1">
      <alignment horizontal="left" vertical="top"/>
    </xf>
    <xf numFmtId="0" fontId="9" fillId="0" borderId="0" xfId="50" applyFont="1" applyFill="1" applyAlignment="1">
      <alignment vertical="top"/>
    </xf>
    <xf numFmtId="0" fontId="9" fillId="0" borderId="0" xfId="50" applyFont="1" applyFill="1" applyAlignment="1">
      <alignment horizontal="right" vertical="top"/>
    </xf>
    <xf numFmtId="0" fontId="19" fillId="0" borderId="0" xfId="50" applyFont="1" applyFill="1" applyAlignment="1">
      <alignment vertical="top"/>
    </xf>
    <xf numFmtId="0" fontId="5" fillId="0" borderId="0" xfId="50" applyFont="1" applyFill="1" applyAlignment="1">
      <alignment vertical="top"/>
    </xf>
    <xf numFmtId="0" fontId="18" fillId="0" borderId="0" xfId="50" applyFont="1" applyFill="1" applyAlignment="1">
      <alignment vertical="top"/>
    </xf>
    <xf numFmtId="0" fontId="18" fillId="0" borderId="0" xfId="50" applyFont="1" applyFill="1"/>
    <xf numFmtId="0" fontId="26" fillId="0" borderId="0" xfId="50" applyFont="1" applyFill="1" applyAlignment="1">
      <alignment horizontal="left"/>
    </xf>
    <xf numFmtId="0" fontId="19" fillId="0" borderId="0" xfId="50" applyFont="1" applyFill="1" applyAlignment="1">
      <alignment horizontal="center" vertical="center"/>
    </xf>
    <xf numFmtId="0" fontId="29" fillId="0" borderId="0" xfId="50" applyFont="1" applyFill="1" applyAlignment="1">
      <alignment horizontal="left" vertical="center"/>
    </xf>
    <xf numFmtId="0" fontId="30" fillId="0" borderId="0" xfId="50" applyFont="1" applyFill="1" applyAlignment="1">
      <alignment horizontal="left" vertical="center"/>
    </xf>
    <xf numFmtId="0" fontId="31" fillId="0" borderId="0" xfId="50" applyFont="1" applyFill="1" applyAlignment="1">
      <alignment horizontal="left" vertical="center"/>
    </xf>
    <xf numFmtId="0" fontId="33" fillId="0" borderId="0" xfId="50" applyFont="1" applyFill="1" applyAlignment="1">
      <alignment horizontal="left" vertical="center"/>
    </xf>
    <xf numFmtId="0" fontId="34" fillId="0" borderId="0" xfId="50" applyFont="1" applyFill="1" applyAlignment="1">
      <alignment horizontal="left" vertical="center"/>
    </xf>
    <xf numFmtId="168" fontId="30" fillId="0" borderId="0" xfId="50" applyNumberFormat="1" applyFont="1" applyFill="1" applyAlignment="1">
      <alignment horizontal="left" vertical="center"/>
    </xf>
    <xf numFmtId="0" fontId="4" fillId="0" borderId="0" xfId="50" applyFont="1" applyFill="1" applyAlignment="1">
      <alignment horizontal="left" vertical="center"/>
    </xf>
    <xf numFmtId="0" fontId="30" fillId="0" borderId="0" xfId="50" applyFont="1" applyFill="1" applyAlignment="1">
      <alignment horizontal="left" vertical="center"/>
    </xf>
    <xf numFmtId="0" fontId="4" fillId="0" borderId="0" xfId="50" applyFont="1" applyFill="1" applyAlignment="1">
      <alignment horizontal="left" vertical="center"/>
    </xf>
    <xf numFmtId="0" fontId="4" fillId="0" borderId="0" xfId="32" applyNumberFormat="1" applyFont="1" applyFill="1" applyBorder="1" applyAlignment="1" applyProtection="1">
      <alignment horizontal="center" vertical="center"/>
    </xf>
    <xf numFmtId="0" fontId="19" fillId="0" borderId="0" xfId="31" applyNumberFormat="1" applyFont="1" applyFill="1" applyBorder="1" applyAlignment="1" applyProtection="1">
      <alignment horizontal="center" vertical="center"/>
    </xf>
    <xf numFmtId="0" fontId="9" fillId="0" borderId="0" xfId="31" applyNumberFormat="1" applyFont="1" applyFill="1" applyBorder="1" applyAlignment="1" applyProtection="1">
      <alignment horizontal="center" vertical="center"/>
    </xf>
    <xf numFmtId="0" fontId="28" fillId="0" borderId="0" xfId="32" applyNumberFormat="1" applyFont="1" applyFill="1" applyBorder="1" applyAlignment="1" applyProtection="1">
      <alignment horizontal="center" vertical="center"/>
    </xf>
    <xf numFmtId="0" fontId="7" fillId="0" borderId="0" xfId="32" applyNumberFormat="1" applyFont="1" applyFill="1" applyBorder="1" applyAlignment="1" applyProtection="1">
      <alignment horizontal="center" vertical="center"/>
    </xf>
    <xf numFmtId="0" fontId="9" fillId="0" borderId="0" xfId="50" applyFont="1" applyFill="1" applyAlignment="1">
      <alignment horizontal="right" vertical="top" wrapText="1"/>
    </xf>
    <xf numFmtId="0" fontId="9" fillId="0" borderId="0" xfId="50" applyFont="1" applyFill="1" applyAlignment="1">
      <alignment horizontal="center" vertical="center" wrapText="1"/>
    </xf>
    <xf numFmtId="0" fontId="4" fillId="0" borderId="0" xfId="50" applyFont="1" applyFill="1" applyAlignment="1">
      <alignment horizontal="left" vertical="center"/>
    </xf>
    <xf numFmtId="0" fontId="9" fillId="0" borderId="0" xfId="50" applyFont="1" applyFill="1"/>
    <xf numFmtId="0" fontId="4" fillId="0" borderId="0" xfId="50" applyFont="1" applyFill="1" applyAlignment="1">
      <alignment horizontal="center" vertical="center"/>
    </xf>
    <xf numFmtId="0" fontId="9" fillId="0" borderId="0" xfId="50" applyFont="1" applyFill="1" applyAlignment="1">
      <alignment horizontal="center" vertical="center"/>
    </xf>
    <xf numFmtId="0" fontId="9" fillId="0" borderId="0" xfId="50" applyFont="1" applyFill="1" applyAlignment="1">
      <alignment horizontal="center" vertical="center"/>
    </xf>
    <xf numFmtId="0" fontId="4" fillId="0" borderId="0" xfId="50" applyFont="1" applyFill="1" applyAlignment="1">
      <alignment horizontal="center" vertical="center"/>
    </xf>
    <xf numFmtId="0" fontId="9" fillId="0" borderId="0" xfId="50" applyFont="1" applyFill="1" applyAlignment="1">
      <alignment horizontal="right" vertical="top"/>
    </xf>
    <xf numFmtId="0" fontId="31" fillId="0" borderId="0" xfId="50" applyFont="1" applyFill="1" applyAlignment="1">
      <alignment horizontal="left" vertical="center"/>
    </xf>
    <xf numFmtId="0" fontId="33" fillId="0" borderId="0" xfId="50" applyFont="1" applyFill="1" applyAlignment="1">
      <alignment horizontal="left" vertical="center"/>
    </xf>
    <xf numFmtId="0" fontId="34" fillId="0" borderId="0" xfId="50" applyFont="1" applyFill="1" applyAlignment="1">
      <alignment horizontal="left" vertical="center"/>
    </xf>
    <xf numFmtId="0" fontId="29" fillId="0" borderId="0" xfId="50" applyFont="1" applyFill="1" applyAlignment="1">
      <alignment horizontal="left" vertical="center"/>
    </xf>
    <xf numFmtId="0" fontId="30" fillId="0" borderId="0" xfId="50" applyFont="1" applyFill="1" applyAlignment="1">
      <alignment horizontal="left" vertical="center"/>
    </xf>
    <xf numFmtId="0" fontId="19" fillId="0" borderId="0" xfId="50" applyFont="1" applyFill="1" applyAlignment="1">
      <alignment horizontal="center" vertical="center"/>
    </xf>
    <xf numFmtId="0" fontId="9" fillId="0" borderId="0" xfId="50" applyFont="1" applyFill="1" applyAlignment="1">
      <alignment horizontal="left" vertical="top"/>
    </xf>
    <xf numFmtId="0" fontId="4" fillId="0" borderId="0" xfId="50" applyFont="1" applyFill="1" applyAlignment="1">
      <alignment horizontal="center" vertical="center"/>
    </xf>
    <xf numFmtId="0" fontId="19" fillId="0" borderId="0" xfId="50" applyFont="1" applyFill="1" applyAlignment="1">
      <alignment vertical="top" wrapText="1"/>
    </xf>
    <xf numFmtId="0" fontId="19" fillId="0" borderId="0" xfId="50" applyFont="1" applyFill="1" applyAlignment="1">
      <alignment horizontal="left" vertical="top" wrapText="1"/>
    </xf>
    <xf numFmtId="0" fontId="19" fillId="0" borderId="0" xfId="50" applyFont="1" applyFill="1" applyAlignment="1">
      <alignment vertical="top"/>
    </xf>
    <xf numFmtId="0" fontId="9" fillId="0" borderId="0" xfId="50" applyFont="1" applyFill="1" applyAlignment="1">
      <alignment horizontal="left" vertical="center" wrapText="1"/>
    </xf>
    <xf numFmtId="0" fontId="4" fillId="0" borderId="0" xfId="50" applyFont="1" applyFill="1" applyAlignment="1">
      <alignment horizontal="left" vertical="center"/>
    </xf>
    <xf numFmtId="0" fontId="9" fillId="0" borderId="0" xfId="50" applyFont="1" applyFill="1" applyAlignment="1">
      <alignment horizontal="left" vertical="center"/>
    </xf>
    <xf numFmtId="0" fontId="19" fillId="0" borderId="0" xfId="50" applyFont="1" applyFill="1" applyAlignment="1">
      <alignment horizontal="left" vertical="center"/>
    </xf>
    <xf numFmtId="0" fontId="37" fillId="0" borderId="0" xfId="50" applyFont="1" applyFill="1" applyAlignment="1">
      <alignment horizontal="left" vertical="center"/>
    </xf>
    <xf numFmtId="0" fontId="9" fillId="0" borderId="0" xfId="50" applyFont="1" applyFill="1" applyAlignment="1">
      <alignment horizontal="right" vertical="center"/>
    </xf>
    <xf numFmtId="0" fontId="5" fillId="0" borderId="0" xfId="50" applyFont="1" applyFill="1" applyAlignment="1">
      <alignment vertical="top"/>
    </xf>
    <xf numFmtId="0" fontId="9" fillId="0" borderId="0" xfId="50" applyFont="1" applyFill="1" applyAlignment="1">
      <alignment horizontal="center" vertical="top"/>
    </xf>
    <xf numFmtId="0" fontId="6" fillId="0" borderId="0" xfId="50" applyFont="1" applyFill="1" applyAlignment="1">
      <alignment horizontal="right" vertical="center" wrapText="1"/>
    </xf>
    <xf numFmtId="0" fontId="5" fillId="0" borderId="0" xfId="50" applyFont="1" applyFill="1" applyAlignment="1">
      <alignment horizontal="right" vertical="center"/>
    </xf>
    <xf numFmtId="0" fontId="27" fillId="0" borderId="0" xfId="50" applyFont="1" applyFill="1" applyAlignment="1">
      <alignment horizontal="right" vertical="center"/>
    </xf>
    <xf numFmtId="0" fontId="4" fillId="0" borderId="0" xfId="50" applyFont="1" applyFill="1" applyAlignment="1">
      <alignment horizontal="right" vertical="center" wrapText="1"/>
    </xf>
    <xf numFmtId="0" fontId="4" fillId="0" borderId="0" xfId="50" applyFont="1" applyFill="1" applyAlignment="1">
      <alignment horizontal="right" vertical="center"/>
    </xf>
    <xf numFmtId="0" fontId="19" fillId="0" borderId="0" xfId="50" applyFont="1" applyFill="1" applyAlignment="1">
      <alignment horizontal="right" vertical="center"/>
    </xf>
    <xf numFmtId="0" fontId="8" fillId="0" borderId="0" xfId="50" applyFont="1" applyFill="1" applyAlignment="1">
      <alignment horizontal="right" vertical="center"/>
    </xf>
    <xf numFmtId="0" fontId="9" fillId="0" borderId="0" xfId="50" applyFont="1" applyFill="1" applyAlignment="1">
      <alignment vertical="center"/>
    </xf>
    <xf numFmtId="0" fontId="9" fillId="0" borderId="0" xfId="50" applyFont="1" applyFill="1" applyAlignment="1">
      <alignment horizontal="center" vertical="center"/>
    </xf>
    <xf numFmtId="0" fontId="6" fillId="0" borderId="0" xfId="50" applyFont="1" applyFill="1" applyAlignment="1">
      <alignment horizontal="left" vertical="center" wrapText="1"/>
    </xf>
    <xf numFmtId="0" fontId="27" fillId="0" borderId="0" xfId="50" applyFont="1" applyFill="1" applyAlignment="1">
      <alignment vertical="center"/>
    </xf>
    <xf numFmtId="0" fontId="4" fillId="0" borderId="0" xfId="50" applyFont="1" applyFill="1" applyAlignment="1">
      <alignment horizontal="left" vertical="center" wrapText="1"/>
    </xf>
    <xf numFmtId="0" fontId="19" fillId="0" borderId="0" xfId="50" applyFont="1" applyFill="1" applyAlignment="1">
      <alignment vertical="center"/>
    </xf>
    <xf numFmtId="0" fontId="9" fillId="0" borderId="0" xfId="31" applyNumberFormat="1" applyFont="1" applyFill="1" applyBorder="1" applyAlignment="1" applyProtection="1">
      <alignment vertical="center"/>
    </xf>
    <xf numFmtId="0" fontId="9" fillId="0" borderId="0" xfId="50" applyFont="1" applyFill="1" applyAlignment="1">
      <alignment vertical="top"/>
    </xf>
    <xf numFmtId="0" fontId="9" fillId="0" borderId="0" xfId="34" applyNumberFormat="1" applyFont="1" applyFill="1" applyBorder="1" applyAlignment="1" applyProtection="1">
      <alignment horizontal="center" vertical="center"/>
    </xf>
    <xf numFmtId="0" fontId="4" fillId="0" borderId="0" xfId="50" applyFont="1" applyFill="1" applyAlignment="1">
      <alignment horizontal="center" vertical="center" wrapText="1"/>
    </xf>
    <xf numFmtId="0" fontId="4" fillId="0" borderId="0" xfId="31" applyNumberFormat="1" applyFont="1" applyFill="1" applyBorder="1" applyAlignment="1" applyProtection="1">
      <alignment horizontal="center" vertical="center"/>
    </xf>
    <xf numFmtId="0" fontId="9" fillId="0" borderId="0" xfId="31" applyNumberFormat="1" applyFont="1" applyFill="1" applyBorder="1" applyAlignment="1" applyProtection="1">
      <alignment horizontal="center" vertical="top"/>
    </xf>
    <xf numFmtId="0" fontId="9" fillId="0" borderId="0" xfId="32" quotePrefix="1" applyNumberFormat="1" applyFont="1" applyFill="1" applyBorder="1" applyAlignment="1" applyProtection="1">
      <alignment horizontal="center" vertical="center"/>
    </xf>
    <xf numFmtId="0" fontId="9" fillId="0" borderId="0" xfId="32" applyNumberFormat="1" applyFont="1" applyFill="1" applyBorder="1" applyAlignment="1" applyProtection="1">
      <alignment horizontal="center" vertical="center"/>
    </xf>
    <xf numFmtId="0" fontId="9" fillId="0" borderId="0" xfId="32" applyNumberFormat="1" applyFont="1" applyFill="1" applyBorder="1" applyAlignment="1" applyProtection="1">
      <alignment horizontal="right" vertical="top"/>
    </xf>
    <xf numFmtId="0" fontId="4" fillId="0" borderId="3" xfId="32" applyNumberFormat="1" applyFont="1" applyFill="1" applyBorder="1" applyAlignment="1" applyProtection="1">
      <alignment horizontal="center" vertical="center"/>
    </xf>
    <xf numFmtId="0" fontId="9" fillId="0" borderId="0" xfId="49" applyNumberFormat="1" applyFont="1" applyFill="1" applyBorder="1" applyAlignment="1" applyProtection="1">
      <alignment horizontal="center" vertical="center"/>
    </xf>
    <xf numFmtId="0" fontId="6" fillId="0" borderId="0" xfId="31" applyNumberFormat="1" applyFont="1" applyFill="1" applyBorder="1" applyAlignment="1" applyProtection="1">
      <alignment horizontal="center" vertical="center"/>
    </xf>
    <xf numFmtId="0" fontId="11" fillId="0" borderId="0" xfId="31" applyNumberFormat="1" applyFont="1" applyFill="1" applyBorder="1" applyAlignment="1" applyProtection="1">
      <alignment horizontal="center" vertical="center" wrapText="1"/>
    </xf>
    <xf numFmtId="0" fontId="32" fillId="0" borderId="0" xfId="31" applyNumberFormat="1" applyFont="1" applyFill="1" applyBorder="1" applyAlignment="1" applyProtection="1">
      <alignment horizontal="center" vertical="top"/>
    </xf>
    <xf numFmtId="0" fontId="17" fillId="0" borderId="0" xfId="31" applyNumberFormat="1" applyFont="1" applyFill="1" applyBorder="1" applyAlignment="1" applyProtection="1">
      <alignment horizontal="center" vertical="center"/>
    </xf>
    <xf numFmtId="0" fontId="35" fillId="0" borderId="0" xfId="50" applyFont="1" applyFill="1" applyAlignment="1">
      <alignment horizontal="center" vertical="center"/>
    </xf>
    <xf numFmtId="0" fontId="17" fillId="0" borderId="0" xfId="50" applyFont="1" applyFill="1" applyAlignment="1">
      <alignment horizontal="center" vertical="center"/>
    </xf>
    <xf numFmtId="0" fontId="7" fillId="0" borderId="0" xfId="31" applyNumberFormat="1" applyFont="1" applyFill="1" applyBorder="1" applyAlignment="1" applyProtection="1">
      <alignment horizontal="center" vertical="center"/>
    </xf>
    <xf numFmtId="0" fontId="4" fillId="0" borderId="0" xfId="31" applyNumberFormat="1" applyFont="1" applyFill="1" applyBorder="1" applyAlignment="1" applyProtection="1">
      <alignment horizontal="center" vertical="center" wrapText="1"/>
    </xf>
    <xf numFmtId="0" fontId="32" fillId="0" borderId="0" xfId="32" applyNumberFormat="1" applyFont="1" applyFill="1" applyBorder="1" applyAlignment="1" applyProtection="1">
      <alignment horizontal="center" vertical="top"/>
    </xf>
    <xf numFmtId="0" fontId="17" fillId="0" borderId="0" xfId="32" applyNumberFormat="1" applyFont="1" applyFill="1" applyBorder="1" applyAlignment="1" applyProtection="1">
      <alignment horizontal="center" vertical="center"/>
    </xf>
    <xf numFmtId="0" fontId="17" fillId="0" borderId="0" xfId="36" applyNumberFormat="1" applyFont="1" applyFill="1" applyBorder="1" applyAlignment="1" applyProtection="1">
      <alignment horizontal="center" vertical="center"/>
    </xf>
    <xf numFmtId="0" fontId="18" fillId="0" borderId="0" xfId="50" applyFont="1" applyFill="1" applyAlignment="1">
      <alignment vertical="top"/>
    </xf>
    <xf numFmtId="0" fontId="18" fillId="0" borderId="0" xfId="36" applyNumberFormat="1" applyFont="1" applyFill="1" applyBorder="1" applyAlignment="1" applyProtection="1">
      <alignment horizontal="center" vertical="center"/>
    </xf>
    <xf numFmtId="0" fontId="36" fillId="0" borderId="0" xfId="50" applyFont="1" applyFill="1" applyAlignment="1">
      <alignment horizontal="center" vertical="center"/>
    </xf>
    <xf numFmtId="0" fontId="22" fillId="0" borderId="0" xfId="50" applyFont="1" applyFill="1"/>
    <xf numFmtId="0" fontId="23" fillId="0" borderId="0" xfId="50" applyFont="1" applyFill="1" applyAlignment="1">
      <alignment horizontal="center" vertical="top"/>
    </xf>
    <xf numFmtId="0" fontId="25" fillId="0" borderId="0" xfId="50" applyFont="1" applyFill="1" applyAlignment="1">
      <alignment horizontal="right"/>
    </xf>
    <xf numFmtId="0" fontId="26" fillId="0" borderId="0" xfId="50" applyFont="1" applyFill="1" applyAlignment="1">
      <alignment horizontal="left"/>
    </xf>
    <xf numFmtId="0" fontId="0" fillId="0" borderId="0" xfId="50" applyFont="1" applyFill="1"/>
    <xf numFmtId="0" fontId="22" fillId="0" borderId="0" xfId="50" applyFont="1" applyFill="1" applyAlignment="1">
      <alignment horizontal="right"/>
    </xf>
    <xf numFmtId="0" fontId="38" fillId="0" borderId="0" xfId="50" applyFont="1" applyFill="1" applyAlignment="1">
      <alignment horizontal="center" vertical="center"/>
    </xf>
    <xf numFmtId="0" fontId="38" fillId="0" borderId="0" xfId="50" applyFont="1" applyFill="1" applyAlignment="1">
      <alignment horizontal="center" vertical="top"/>
    </xf>
    <xf numFmtId="0" fontId="21" fillId="0" borderId="0" xfId="50" applyFont="1" applyFill="1"/>
    <xf numFmtId="0" fontId="18" fillId="0" borderId="0" xfId="50" applyFont="1" applyFill="1"/>
    <xf numFmtId="0" fontId="9" fillId="0" borderId="0" xfId="50" applyFont="1" applyFill="1"/>
    <xf numFmtId="0" fontId="4" fillId="0" borderId="0" xfId="50" applyFont="1" applyFill="1" applyAlignment="1">
      <alignment horizontal="center" vertical="center"/>
    </xf>
    <xf numFmtId="0" fontId="24" fillId="0" borderId="0" xfId="50" applyFont="1" applyFill="1" applyAlignment="1">
      <alignment horizontal="center" vertical="center"/>
    </xf>
    <xf numFmtId="0" fontId="4" fillId="0" borderId="0" xfId="50" applyFont="1" applyFill="1" applyAlignment="1" applyProtection="1">
      <alignment horizontal="center" vertical="center" wrapText="1"/>
      <protection locked="0"/>
    </xf>
    <xf numFmtId="0" fontId="32" fillId="0" borderId="0" xfId="50" applyFont="1" applyFill="1" applyAlignment="1">
      <alignment horizontal="center" vertical="top"/>
    </xf>
    <xf numFmtId="0" fontId="17" fillId="0" borderId="0" xfId="50" applyFont="1" applyFill="1" applyAlignment="1">
      <alignment horizontal="center" vertical="center"/>
    </xf>
    <xf numFmtId="0" fontId="19" fillId="0" borderId="0" xfId="50" applyFont="1" applyFill="1" applyAlignment="1">
      <alignment horizontal="center" vertical="center"/>
    </xf>
    <xf numFmtId="0" fontId="10" fillId="0" borderId="0" xfId="50" applyFont="1" applyFill="1" applyAlignment="1">
      <alignment horizontal="center" vertical="center"/>
    </xf>
    <xf numFmtId="0" fontId="20" fillId="0" borderId="0" xfId="50" applyFont="1" applyFill="1" applyAlignment="1">
      <alignment horizontal="center" vertical="center"/>
    </xf>
    <xf numFmtId="0" fontId="6" fillId="0" borderId="0" xfId="50" applyFont="1" applyFill="1" applyAlignment="1">
      <alignment horizontal="center" vertical="center"/>
    </xf>
    <xf numFmtId="0" fontId="18" fillId="0" borderId="0" xfId="50" applyFont="1" applyFill="1" applyAlignment="1">
      <alignment horizontal="center" vertical="center"/>
    </xf>
    <xf numFmtId="0" fontId="32" fillId="0" borderId="0" xfId="50" applyFont="1" applyFill="1" applyAlignment="1">
      <alignment horizontal="center" vertical="top" wrapText="1"/>
    </xf>
    <xf numFmtId="0" fontId="18" fillId="0" borderId="0" xfId="50" applyFont="1" applyFill="1" applyAlignment="1">
      <alignment horizontal="center" vertical="center" wrapText="1"/>
    </xf>
    <xf numFmtId="0" fontId="18" fillId="0" borderId="0" xfId="50" applyFont="1" applyFill="1" applyAlignment="1">
      <alignment vertical="top"/>
    </xf>
    <xf numFmtId="0" fontId="5" fillId="0" borderId="0" xfId="50" applyFont="1" applyFill="1" applyAlignment="1">
      <alignment vertical="top"/>
    </xf>
    <xf numFmtId="0" fontId="19" fillId="0" borderId="0" xfId="50" applyFont="1" applyFill="1" applyAlignment="1">
      <alignment vertical="top"/>
    </xf>
    <xf numFmtId="0" fontId="10" fillId="0" borderId="0" xfId="50" applyFont="1" applyFill="1" applyAlignment="1">
      <alignment horizontal="center" vertical="top"/>
    </xf>
    <xf numFmtId="0" fontId="10" fillId="0" borderId="0" xfId="50" applyFont="1" applyFill="1" applyAlignment="1">
      <alignment vertical="top"/>
    </xf>
    <xf numFmtId="0" fontId="6" fillId="0" borderId="0" xfId="50" applyFont="1" applyFill="1" applyAlignment="1">
      <alignment vertical="top"/>
    </xf>
    <xf numFmtId="0" fontId="23" fillId="0" borderId="0" xfId="50" applyFont="1" applyFill="1" applyAlignment="1">
      <alignment horizontal="left"/>
    </xf>
    <xf numFmtId="0" fontId="17" fillId="0" borderId="0" xfId="50" applyFont="1" applyFill="1" applyAlignment="1">
      <alignment vertical="top"/>
    </xf>
    <xf numFmtId="0" fontId="36" fillId="0" borderId="0" xfId="50" applyFont="1" applyFill="1" applyAlignment="1">
      <alignment horizontal="center" vertical="center"/>
    </xf>
    <xf numFmtId="0" fontId="4" fillId="0" borderId="0" xfId="50" applyFont="1" applyFill="1" applyAlignment="1">
      <alignment horizontal="center" vertical="center"/>
    </xf>
    <xf numFmtId="0" fontId="9" fillId="0" borderId="0" xfId="50" applyFont="1" applyFill="1" applyAlignment="1">
      <alignment horizontal="center" vertical="center"/>
    </xf>
    <xf numFmtId="0" fontId="39" fillId="0" borderId="0" xfId="31" applyNumberFormat="1" applyFont="1" applyFill="1" applyBorder="1" applyAlignment="1" applyProtection="1">
      <alignment horizontal="center" vertical="center" wrapText="1"/>
    </xf>
    <xf numFmtId="0" fontId="4" fillId="0" borderId="0" xfId="50" applyFont="1" applyFill="1" applyAlignment="1">
      <alignment horizontal="center" vertical="center"/>
    </xf>
    <xf numFmtId="0" fontId="4" fillId="0" borderId="0" xfId="31" applyNumberFormat="1" applyFont="1" applyFill="1" applyBorder="1" applyAlignment="1" applyProtection="1">
      <alignment horizontal="right" vertical="center" wrapText="1"/>
    </xf>
  </cellXfs>
  <cellStyles count="51">
    <cellStyle name="20% - Accent1 2" xfId="50" xr:uid="{00000000-0005-0000-0000-000000000000}"/>
    <cellStyle name="20% - Accent2 2" xfId="1" xr:uid="{00000000-0005-0000-0000-000001000000}"/>
    <cellStyle name="20% - Accent3 2" xfId="2" xr:uid="{00000000-0005-0000-0000-000002000000}"/>
    <cellStyle name="20% - Accent4 2" xfId="3" xr:uid="{00000000-0005-0000-0000-000003000000}"/>
    <cellStyle name="20% - Accent5 2" xfId="4" xr:uid="{00000000-0005-0000-0000-000004000000}"/>
    <cellStyle name="20% - Accent6 2" xfId="5" xr:uid="{00000000-0005-0000-0000-000005000000}"/>
    <cellStyle name="40% - Accent1 2" xfId="6" xr:uid="{00000000-0005-0000-0000-000006000000}"/>
    <cellStyle name="40% - Accent2 2" xfId="7" xr:uid="{00000000-0005-0000-0000-000007000000}"/>
    <cellStyle name="40% - Accent3 2" xfId="8" xr:uid="{00000000-0005-0000-0000-000008000000}"/>
    <cellStyle name="40% - Accent4 2" xfId="9" xr:uid="{00000000-0005-0000-0000-000009000000}"/>
    <cellStyle name="40% - Accent5 2" xfId="10" xr:uid="{00000000-0005-0000-0000-00000A000000}"/>
    <cellStyle name="40% - Accent6 2" xfId="11" xr:uid="{00000000-0005-0000-0000-00000B000000}"/>
    <cellStyle name="60% - Accent1 2" xfId="12" xr:uid="{00000000-0005-0000-0000-00000C000000}"/>
    <cellStyle name="60% - Accent2 2" xfId="13" xr:uid="{00000000-0005-0000-0000-00000D000000}"/>
    <cellStyle name="60% - Accent3 2" xfId="14" xr:uid="{00000000-0005-0000-0000-00000E000000}"/>
    <cellStyle name="60% - Accent4 2" xfId="15" xr:uid="{00000000-0005-0000-0000-00000F000000}"/>
    <cellStyle name="60% - Accent5 2" xfId="16" xr:uid="{00000000-0005-0000-0000-000010000000}"/>
    <cellStyle name="60% - Accent6 2" xfId="17" xr:uid="{00000000-0005-0000-0000-000011000000}"/>
    <cellStyle name="Accent1 2" xfId="18" xr:uid="{00000000-0005-0000-0000-000012000000}"/>
    <cellStyle name="Accent2 2" xfId="19" xr:uid="{00000000-0005-0000-0000-000013000000}"/>
    <cellStyle name="Accent3 2" xfId="20" xr:uid="{00000000-0005-0000-0000-000014000000}"/>
    <cellStyle name="Accent4 2" xfId="21" xr:uid="{00000000-0005-0000-0000-000015000000}"/>
    <cellStyle name="Accent5 2" xfId="22" xr:uid="{00000000-0005-0000-0000-000016000000}"/>
    <cellStyle name="Accent6 2" xfId="23" xr:uid="{00000000-0005-0000-0000-000017000000}"/>
    <cellStyle name="Bad 2" xfId="24" xr:uid="{00000000-0005-0000-0000-000018000000}"/>
    <cellStyle name="Calculation 2" xfId="25" xr:uid="{00000000-0005-0000-0000-000019000000}"/>
    <cellStyle name="Check Cell 2" xfId="26" xr:uid="{00000000-0005-0000-0000-00001A000000}"/>
    <cellStyle name="Comma 2" xfId="27" xr:uid="{00000000-0005-0000-0000-00001B000000}"/>
    <cellStyle name="Comma 2 2" xfId="28" xr:uid="{00000000-0005-0000-0000-00001C000000}"/>
    <cellStyle name="Comma 3" xfId="29" xr:uid="{00000000-0005-0000-0000-00001D000000}"/>
    <cellStyle name="Comma 3 2" xfId="30" xr:uid="{00000000-0005-0000-0000-00001E000000}"/>
    <cellStyle name="Currency" xfId="31" builtinId="4"/>
    <cellStyle name="Currency 2" xfId="32" xr:uid="{00000000-0005-0000-0000-000020000000}"/>
    <cellStyle name="Currency 2 2" xfId="33" xr:uid="{00000000-0005-0000-0000-000021000000}"/>
    <cellStyle name="Currency 2 2 2" xfId="34" xr:uid="{00000000-0005-0000-0000-000022000000}"/>
    <cellStyle name="Currency 2 3" xfId="35" xr:uid="{00000000-0005-0000-0000-000023000000}"/>
    <cellStyle name="Currency 3" xfId="36" xr:uid="{00000000-0005-0000-0000-000024000000}"/>
    <cellStyle name="Currency 3 2" xfId="37" xr:uid="{00000000-0005-0000-0000-000025000000}"/>
    <cellStyle name="Currency 3 2 2" xfId="38" xr:uid="{00000000-0005-0000-0000-000026000000}"/>
    <cellStyle name="Currency 3 3" xfId="39" xr:uid="{00000000-0005-0000-0000-000027000000}"/>
    <cellStyle name="Currency 3 3 2" xfId="40" xr:uid="{00000000-0005-0000-0000-000028000000}"/>
    <cellStyle name="Currency 3 4" xfId="41" xr:uid="{00000000-0005-0000-0000-000029000000}"/>
    <cellStyle name="Currency 3 4 2" xfId="42" xr:uid="{00000000-0005-0000-0000-00002A000000}"/>
    <cellStyle name="Currency 3 5" xfId="43" xr:uid="{00000000-0005-0000-0000-00002B000000}"/>
    <cellStyle name="Currency 4" xfId="44" xr:uid="{00000000-0005-0000-0000-00002C000000}"/>
    <cellStyle name="Currency 5" xfId="45" xr:uid="{00000000-0005-0000-0000-00002D000000}"/>
    <cellStyle name="Currency 5 2" xfId="46" xr:uid="{00000000-0005-0000-0000-00002E000000}"/>
    <cellStyle name="Currency 6" xfId="47" xr:uid="{00000000-0005-0000-0000-00002F000000}"/>
    <cellStyle name="Currency 7" xfId="48" xr:uid="{00000000-0005-0000-0000-000030000000}"/>
    <cellStyle name="Currency_Sheet1" xfId="49"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50"/>
  <sheetViews>
    <sheetView tabSelected="1" zoomScale="115" zoomScaleNormal="115" zoomScaleSheetLayoutView="70" workbookViewId="0">
      <selection activeCell="K4" sqref="K4"/>
    </sheetView>
  </sheetViews>
  <sheetFormatPr defaultColWidth="8.85546875" defaultRowHeight="12" outlineLevelRow="1" outlineLevelCol="1"/>
  <cols>
    <col min="1" max="2" width="4.7109375" style="4" customWidth="1"/>
    <col min="3" max="3" width="82.85546875" style="33" customWidth="1"/>
    <col min="4" max="4" width="3.7109375" style="50" customWidth="1" outlineLevel="1"/>
    <col min="5" max="5" width="5.7109375" style="47" bestFit="1" customWidth="1" outlineLevel="1"/>
    <col min="6" max="6" width="12.7109375" style="68" customWidth="1" outlineLevel="1"/>
    <col min="7" max="7" width="16.7109375" style="68" customWidth="1"/>
    <col min="8" max="8" width="17.28515625" style="22" customWidth="1"/>
    <col min="9" max="9" width="17" style="102" customWidth="1"/>
    <col min="10" max="10" width="17.7109375" style="102" customWidth="1"/>
    <col min="11" max="11" width="16.140625" style="106" customWidth="1"/>
    <col min="12" max="12" width="8.140625" style="111" customWidth="1"/>
    <col min="13" max="14" width="3.7109375" style="114" customWidth="1"/>
    <col min="15" max="15" width="12" style="67" bestFit="1" customWidth="1"/>
    <col min="16" max="16" width="9.85546875" style="67" bestFit="1" customWidth="1"/>
    <col min="17" max="57" width="8.85546875" style="67" customWidth="1"/>
    <col min="58" max="58" width="8.85546875" style="3" customWidth="1"/>
    <col min="59" max="16384" width="8.85546875" style="3"/>
  </cols>
  <sheetData>
    <row r="1" spans="1:57" s="6" customFormat="1">
      <c r="A1" s="13" t="s">
        <v>0</v>
      </c>
      <c r="B1" s="13"/>
      <c r="C1" s="34"/>
      <c r="D1" s="53"/>
      <c r="E1" s="62"/>
      <c r="F1" s="20"/>
      <c r="G1" s="20"/>
      <c r="H1" s="23"/>
      <c r="I1" s="83"/>
      <c r="J1" s="24"/>
      <c r="K1" s="24"/>
      <c r="L1" s="24"/>
      <c r="M1" s="115"/>
      <c r="N1" s="115"/>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row>
    <row r="2" spans="1:57" s="6" customFormat="1">
      <c r="A2" s="14" t="s">
        <v>1</v>
      </c>
      <c r="B2" s="14"/>
      <c r="C2" s="35"/>
      <c r="D2" s="54"/>
      <c r="E2" s="42"/>
      <c r="F2" s="20"/>
      <c r="G2" s="72"/>
      <c r="H2" s="23"/>
      <c r="I2" s="83"/>
      <c r="J2" s="24"/>
      <c r="K2" s="24"/>
      <c r="L2" s="24"/>
      <c r="M2" s="115"/>
      <c r="N2" s="115"/>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row>
    <row r="3" spans="1:57" s="6" customFormat="1">
      <c r="A3" s="15" t="s">
        <v>2</v>
      </c>
      <c r="B3" s="15"/>
      <c r="C3" s="36"/>
      <c r="D3" s="53"/>
      <c r="E3" s="62"/>
      <c r="F3" s="20"/>
      <c r="G3" s="20"/>
      <c r="H3" s="23"/>
      <c r="I3" s="83"/>
      <c r="J3" s="24"/>
      <c r="K3" s="24"/>
      <c r="L3" s="24"/>
      <c r="M3" s="115"/>
      <c r="N3" s="115"/>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row>
    <row r="4" spans="1:57" s="6" customFormat="1">
      <c r="A4" s="11" t="s">
        <v>3</v>
      </c>
      <c r="B4" s="11"/>
      <c r="C4" s="37"/>
      <c r="D4" s="55"/>
      <c r="E4" s="63"/>
      <c r="F4" s="20"/>
      <c r="G4" s="20"/>
      <c r="H4" s="23"/>
      <c r="I4" s="83"/>
      <c r="J4" s="24"/>
      <c r="K4" s="24"/>
      <c r="L4" s="24"/>
      <c r="M4" s="115"/>
      <c r="N4" s="115"/>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row>
    <row r="5" spans="1:57" s="6" customFormat="1">
      <c r="A5" s="12" t="s">
        <v>4</v>
      </c>
      <c r="B5" s="18"/>
      <c r="C5" s="38"/>
      <c r="D5" s="53"/>
      <c r="E5" s="62"/>
      <c r="F5" s="20"/>
      <c r="G5" s="20"/>
      <c r="H5" s="23"/>
      <c r="I5" s="83"/>
      <c r="J5" s="24"/>
      <c r="K5" s="24"/>
      <c r="L5" s="24"/>
      <c r="M5" s="115"/>
      <c r="N5" s="115"/>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row>
    <row r="6" spans="1:57" s="6" customFormat="1">
      <c r="A6" s="12"/>
      <c r="B6" s="18"/>
      <c r="C6" s="38"/>
      <c r="D6" s="53"/>
      <c r="E6" s="62"/>
      <c r="F6" s="20"/>
      <c r="G6" s="20"/>
      <c r="H6" s="23"/>
      <c r="I6" s="83"/>
      <c r="J6" s="24"/>
      <c r="K6" s="24"/>
      <c r="L6" s="24"/>
      <c r="M6" s="115"/>
      <c r="N6" s="115"/>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row>
    <row r="7" spans="1:57" s="6" customFormat="1">
      <c r="A7" s="16" t="s">
        <v>5</v>
      </c>
      <c r="B7" s="16"/>
      <c r="C7" s="38"/>
      <c r="D7" s="56"/>
      <c r="E7" s="64"/>
      <c r="F7" s="69"/>
      <c r="G7" s="69"/>
      <c r="H7" s="69"/>
      <c r="I7" s="84"/>
      <c r="J7" s="24"/>
      <c r="K7" s="24"/>
      <c r="L7" s="24"/>
      <c r="M7" s="115"/>
      <c r="N7" s="115"/>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row>
    <row r="8" spans="1:57" s="6" customFormat="1">
      <c r="A8" s="16"/>
      <c r="B8" s="16"/>
      <c r="C8" s="38"/>
      <c r="D8" s="56"/>
      <c r="E8" s="64"/>
      <c r="F8" s="69"/>
      <c r="G8" s="69"/>
      <c r="H8" s="69"/>
      <c r="I8" s="84"/>
      <c r="J8" s="24"/>
      <c r="K8" s="24"/>
      <c r="L8" s="24"/>
      <c r="M8" s="115"/>
      <c r="N8" s="115"/>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row>
    <row r="9" spans="1:57" s="6" customFormat="1">
      <c r="A9" s="17" t="s">
        <v>6</v>
      </c>
      <c r="B9" s="27"/>
      <c r="C9" s="51"/>
      <c r="D9" s="57"/>
      <c r="E9" s="46"/>
      <c r="F9" s="20"/>
      <c r="G9" s="20"/>
      <c r="H9" s="23"/>
      <c r="I9" s="83"/>
      <c r="J9" s="24"/>
      <c r="K9" s="24"/>
      <c r="L9" s="24"/>
      <c r="M9" s="115"/>
      <c r="N9" s="115"/>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row>
    <row r="10" spans="1:57" s="5" customFormat="1">
      <c r="A10" s="10"/>
      <c r="B10" s="10"/>
      <c r="C10" s="39"/>
      <c r="D10" s="58"/>
      <c r="E10" s="65"/>
      <c r="F10" s="21"/>
      <c r="G10" s="21"/>
      <c r="H10" s="21"/>
      <c r="I10" s="21"/>
      <c r="J10" s="21"/>
      <c r="K10" s="107"/>
      <c r="L10" s="107"/>
      <c r="M10" s="116"/>
      <c r="N10" s="116"/>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row>
    <row r="11" spans="1:57" s="1" customFormat="1">
      <c r="A11" s="18" t="s">
        <v>7</v>
      </c>
      <c r="B11" s="18"/>
      <c r="C11" s="38"/>
      <c r="D11" s="50"/>
      <c r="E11" s="61"/>
      <c r="F11" s="22"/>
      <c r="G11" s="61"/>
      <c r="H11" s="61"/>
      <c r="I11" s="77"/>
      <c r="J11" s="77"/>
      <c r="K11" s="77"/>
      <c r="L11" s="108"/>
      <c r="M11" s="117"/>
      <c r="N11" s="117"/>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row>
    <row r="12" spans="1:57" s="1" customFormat="1" ht="14.1" customHeight="1">
      <c r="A12" s="2"/>
      <c r="B12" s="2"/>
      <c r="C12" s="40"/>
      <c r="D12" s="50"/>
      <c r="E12" s="66"/>
      <c r="F12" s="22"/>
      <c r="G12" s="70"/>
      <c r="H12" s="77"/>
      <c r="I12" s="77"/>
      <c r="J12" s="77"/>
      <c r="K12" s="108"/>
      <c r="L12" s="108"/>
      <c r="M12" s="117"/>
      <c r="N12" s="117"/>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row>
    <row r="13" spans="1:57" s="1" customFormat="1" ht="15" customHeight="1">
      <c r="A13" s="29" t="s">
        <v>8</v>
      </c>
      <c r="B13" s="32"/>
      <c r="C13" s="41" t="s">
        <v>9</v>
      </c>
      <c r="D13" s="126" t="s">
        <v>10</v>
      </c>
      <c r="E13" s="126"/>
      <c r="F13" s="70" t="s">
        <v>11</v>
      </c>
      <c r="G13" s="70" t="s">
        <v>12</v>
      </c>
      <c r="H13" s="78" t="s">
        <v>13</v>
      </c>
      <c r="I13" s="78" t="s">
        <v>14</v>
      </c>
      <c r="J13" s="78" t="s">
        <v>11</v>
      </c>
      <c r="K13" s="109" t="s">
        <v>15</v>
      </c>
      <c r="L13" s="108"/>
      <c r="M13" s="117"/>
      <c r="N13" s="117"/>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row>
    <row r="14" spans="1:57" s="1" customFormat="1" ht="20.100000000000001" customHeight="1" outlineLevel="1">
      <c r="A14" s="29" t="s">
        <v>16</v>
      </c>
      <c r="B14" s="19" t="s">
        <v>17</v>
      </c>
      <c r="C14" s="52"/>
      <c r="D14" s="59"/>
      <c r="E14" s="66"/>
      <c r="F14" s="22"/>
      <c r="G14" s="22"/>
      <c r="H14" s="22"/>
      <c r="I14" s="22"/>
      <c r="J14" s="22"/>
      <c r="K14" s="108"/>
      <c r="L14" s="108"/>
      <c r="M14" s="118"/>
      <c r="N14" s="118"/>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row>
    <row r="15" spans="1:57" s="1" customFormat="1" ht="51" customHeight="1" outlineLevel="1">
      <c r="A15" s="25">
        <v>1</v>
      </c>
      <c r="B15" s="25"/>
      <c r="C15" s="42" t="s">
        <v>96</v>
      </c>
      <c r="D15" s="33">
        <v>1</v>
      </c>
      <c r="E15" s="40" t="s">
        <v>18</v>
      </c>
      <c r="F15" s="125" t="s">
        <v>19</v>
      </c>
      <c r="G15" s="125"/>
      <c r="H15" s="79"/>
      <c r="I15" s="85"/>
      <c r="J15" s="105"/>
      <c r="K15" s="105"/>
      <c r="L15" s="105"/>
      <c r="M15" s="119"/>
      <c r="N15" s="119"/>
      <c r="O15" s="91"/>
      <c r="P15" s="95"/>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row>
    <row r="16" spans="1:57" s="1" customFormat="1" ht="20.100000000000001" customHeight="1" outlineLevel="1">
      <c r="A16" s="29" t="s">
        <v>20</v>
      </c>
      <c r="B16" s="19" t="s">
        <v>21</v>
      </c>
      <c r="C16" s="52"/>
      <c r="D16" s="59"/>
      <c r="E16" s="66"/>
      <c r="F16" s="22"/>
      <c r="G16" s="22"/>
      <c r="H16" s="22"/>
      <c r="I16" s="22"/>
      <c r="J16" s="22"/>
      <c r="K16" s="108"/>
      <c r="L16" s="108"/>
      <c r="M16" s="118"/>
      <c r="N16" s="118"/>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row>
    <row r="17" spans="1:57" s="1" customFormat="1" ht="38.25" customHeight="1" outlineLevel="1">
      <c r="A17" s="25">
        <v>1</v>
      </c>
      <c r="B17" s="25"/>
      <c r="C17" s="43" t="s">
        <v>22</v>
      </c>
      <c r="D17" s="50"/>
      <c r="E17" s="60"/>
      <c r="F17" s="22"/>
      <c r="G17" s="73"/>
      <c r="H17" s="80"/>
      <c r="I17" s="86"/>
      <c r="J17" s="106"/>
      <c r="K17" s="110"/>
      <c r="L17" s="110"/>
      <c r="M17" s="119"/>
      <c r="N17" s="119"/>
      <c r="O17" s="9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row>
    <row r="18" spans="1:57" s="1" customFormat="1" ht="36" customHeight="1" outlineLevel="1">
      <c r="A18" s="25">
        <v>1.1000000000000001</v>
      </c>
      <c r="B18" s="25"/>
      <c r="C18" s="42" t="s">
        <v>97</v>
      </c>
      <c r="D18" s="33">
        <v>1</v>
      </c>
      <c r="E18" s="40" t="s">
        <v>23</v>
      </c>
      <c r="F18" s="71">
        <v>5200</v>
      </c>
      <c r="G18" s="74">
        <f>D18*F18</f>
        <v>5200</v>
      </c>
      <c r="H18" s="79">
        <v>3900</v>
      </c>
      <c r="I18" s="85">
        <v>0</v>
      </c>
      <c r="J18" s="105">
        <f>SUM(H18:I18)</f>
        <v>3900</v>
      </c>
      <c r="K18" s="105">
        <f>D18*J18</f>
        <v>3900</v>
      </c>
      <c r="L18" s="112">
        <f>(G18-K18)/G18</f>
        <v>0.25</v>
      </c>
      <c r="M18" s="119"/>
      <c r="N18" s="119"/>
      <c r="O18" s="93"/>
      <c r="P18" s="96"/>
      <c r="Q18" s="96"/>
      <c r="R18" s="95"/>
      <c r="S18" s="99"/>
      <c r="T18" s="95"/>
      <c r="U18" s="96"/>
      <c r="V18" s="95"/>
      <c r="W18" s="95"/>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row>
    <row r="19" spans="1:57" s="1" customFormat="1" ht="48.75" customHeight="1" outlineLevel="1">
      <c r="A19" s="4">
        <v>1.2</v>
      </c>
      <c r="B19" s="4"/>
      <c r="C19" s="42" t="s">
        <v>24</v>
      </c>
      <c r="D19" s="33">
        <v>1</v>
      </c>
      <c r="E19" s="40" t="s">
        <v>23</v>
      </c>
      <c r="F19" s="71">
        <v>10800</v>
      </c>
      <c r="G19" s="74">
        <f t="shared" ref="G19:G24" si="0">D19*F19</f>
        <v>10800</v>
      </c>
      <c r="H19" s="79">
        <v>7000</v>
      </c>
      <c r="I19" s="85">
        <v>0</v>
      </c>
      <c r="J19" s="105">
        <f t="shared" ref="J19:J24" si="1">SUM(H19:I19)</f>
        <v>7000</v>
      </c>
      <c r="K19" s="105">
        <f t="shared" ref="K19:K24" si="2">D19*J19</f>
        <v>7000</v>
      </c>
      <c r="L19" s="105">
        <f t="shared" ref="L19:L24" si="3">(G19-K19)/G19</f>
        <v>0.35185185185185186</v>
      </c>
      <c r="M19" s="119"/>
      <c r="N19" s="119"/>
      <c r="O19" s="91"/>
      <c r="P19" s="95"/>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row>
    <row r="20" spans="1:57" s="1" customFormat="1" ht="24" customHeight="1" outlineLevel="1">
      <c r="A20" s="25">
        <v>1.3</v>
      </c>
      <c r="B20" s="25"/>
      <c r="C20" s="42" t="s">
        <v>25</v>
      </c>
      <c r="D20" s="33">
        <v>1</v>
      </c>
      <c r="E20" s="40" t="s">
        <v>23</v>
      </c>
      <c r="F20" s="71">
        <v>6200</v>
      </c>
      <c r="G20" s="74">
        <f t="shared" si="0"/>
        <v>6200</v>
      </c>
      <c r="H20" s="79">
        <v>1300</v>
      </c>
      <c r="I20" s="85">
        <v>1900</v>
      </c>
      <c r="J20" s="105">
        <f t="shared" si="1"/>
        <v>3200</v>
      </c>
      <c r="K20" s="105">
        <f t="shared" si="2"/>
        <v>3200</v>
      </c>
      <c r="L20" s="105">
        <f t="shared" si="3"/>
        <v>0.4838709677419355</v>
      </c>
      <c r="M20" s="119"/>
      <c r="N20" s="119"/>
      <c r="O20" s="91"/>
      <c r="P20" s="95"/>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row>
    <row r="21" spans="1:57" s="9" customFormat="1" ht="75" customHeight="1" outlineLevel="1">
      <c r="A21" s="4">
        <v>1.4</v>
      </c>
      <c r="B21" s="4"/>
      <c r="C21" s="42" t="s">
        <v>98</v>
      </c>
      <c r="D21" s="33">
        <v>1</v>
      </c>
      <c r="E21" s="67" t="s">
        <v>23</v>
      </c>
      <c r="F21" s="71">
        <v>500</v>
      </c>
      <c r="G21" s="74">
        <f t="shared" si="0"/>
        <v>500</v>
      </c>
      <c r="H21" s="79">
        <v>50</v>
      </c>
      <c r="I21" s="85">
        <v>200</v>
      </c>
      <c r="J21" s="105">
        <f t="shared" si="1"/>
        <v>250</v>
      </c>
      <c r="K21" s="105">
        <f t="shared" si="2"/>
        <v>250</v>
      </c>
      <c r="L21" s="105">
        <f t="shared" si="3"/>
        <v>0.5</v>
      </c>
      <c r="M21" s="120"/>
      <c r="N21" s="120"/>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row>
    <row r="22" spans="1:57" s="9" customFormat="1" ht="17.25" customHeight="1" outlineLevel="1">
      <c r="A22" s="25">
        <v>1.5</v>
      </c>
      <c r="B22" s="25"/>
      <c r="C22" s="44" t="s">
        <v>26</v>
      </c>
      <c r="D22" s="33">
        <v>1</v>
      </c>
      <c r="E22" s="40" t="s">
        <v>23</v>
      </c>
      <c r="F22" s="71">
        <v>400</v>
      </c>
      <c r="G22" s="74">
        <f t="shared" si="0"/>
        <v>400</v>
      </c>
      <c r="H22" s="79">
        <v>100</v>
      </c>
      <c r="I22" s="85">
        <v>200</v>
      </c>
      <c r="J22" s="105">
        <f>SUM(H22:I22)</f>
        <v>300</v>
      </c>
      <c r="K22" s="105">
        <f>D22*J22</f>
        <v>300</v>
      </c>
      <c r="L22" s="105">
        <f>(G22-K22)/G22</f>
        <v>0.25</v>
      </c>
      <c r="M22" s="120"/>
      <c r="N22" s="120"/>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row>
    <row r="23" spans="1:57" s="9" customFormat="1" ht="49.5" customHeight="1" outlineLevel="1">
      <c r="A23" s="4">
        <v>1.6</v>
      </c>
      <c r="B23" s="4"/>
      <c r="C23" s="42" t="s">
        <v>99</v>
      </c>
      <c r="D23" s="33">
        <v>1</v>
      </c>
      <c r="E23" s="67" t="s">
        <v>23</v>
      </c>
      <c r="F23" s="71">
        <v>500</v>
      </c>
      <c r="G23" s="74">
        <f t="shared" si="0"/>
        <v>500</v>
      </c>
      <c r="H23" s="79">
        <v>100</v>
      </c>
      <c r="I23" s="85">
        <v>200</v>
      </c>
      <c r="J23" s="105">
        <f>SUM(H23:I23)</f>
        <v>300</v>
      </c>
      <c r="K23" s="105">
        <f>D23*J23</f>
        <v>300</v>
      </c>
      <c r="L23" s="105">
        <f>(G23-K23)/G23</f>
        <v>0.4</v>
      </c>
      <c r="M23" s="120"/>
      <c r="N23" s="120"/>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row>
    <row r="24" spans="1:57" s="9" customFormat="1" ht="24.75" customHeight="1" outlineLevel="1">
      <c r="A24" s="25">
        <v>1.7</v>
      </c>
      <c r="B24" s="25"/>
      <c r="C24" s="42" t="s">
        <v>100</v>
      </c>
      <c r="D24" s="33">
        <v>12</v>
      </c>
      <c r="E24" s="67" t="s">
        <v>27</v>
      </c>
      <c r="F24" s="71">
        <v>100</v>
      </c>
      <c r="G24" s="74">
        <f t="shared" si="0"/>
        <v>1200</v>
      </c>
      <c r="H24" s="79">
        <v>30</v>
      </c>
      <c r="I24" s="85">
        <v>50</v>
      </c>
      <c r="J24" s="105">
        <f t="shared" si="1"/>
        <v>80</v>
      </c>
      <c r="K24" s="105">
        <f t="shared" si="2"/>
        <v>960</v>
      </c>
      <c r="L24" s="105">
        <f t="shared" si="3"/>
        <v>0.2</v>
      </c>
      <c r="M24" s="120"/>
      <c r="N24" s="120"/>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row>
    <row r="25" spans="1:57" s="1" customFormat="1" ht="20.100000000000001" customHeight="1" outlineLevel="1">
      <c r="A25" s="29" t="s">
        <v>31</v>
      </c>
      <c r="B25" s="19" t="s">
        <v>32</v>
      </c>
      <c r="C25" s="52"/>
      <c r="D25" s="59"/>
      <c r="E25" s="66"/>
      <c r="F25" s="22"/>
      <c r="G25" s="22"/>
      <c r="H25" s="22"/>
      <c r="I25" s="22"/>
      <c r="J25" s="22"/>
      <c r="K25" s="108"/>
      <c r="L25" s="108"/>
      <c r="M25" s="118"/>
      <c r="N25" s="118"/>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row>
    <row r="26" spans="1:57" s="1" customFormat="1" ht="38.25" customHeight="1" outlineLevel="1">
      <c r="A26" s="25">
        <v>1</v>
      </c>
      <c r="B26" s="25"/>
      <c r="C26" s="43" t="s">
        <v>22</v>
      </c>
      <c r="D26" s="50"/>
      <c r="E26" s="60"/>
      <c r="F26" s="22"/>
      <c r="G26" s="73"/>
      <c r="H26" s="80"/>
      <c r="I26" s="86"/>
      <c r="J26" s="106"/>
      <c r="K26" s="110"/>
      <c r="L26" s="110"/>
      <c r="M26" s="119"/>
      <c r="N26" s="119"/>
      <c r="O26" s="9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row>
    <row r="27" spans="1:57" s="1" customFormat="1" ht="36" customHeight="1" outlineLevel="1">
      <c r="A27" s="25">
        <v>1.1000000000000001</v>
      </c>
      <c r="B27" s="25"/>
      <c r="C27" s="42" t="s">
        <v>101</v>
      </c>
      <c r="D27" s="33">
        <v>1</v>
      </c>
      <c r="E27" s="40" t="s">
        <v>23</v>
      </c>
      <c r="F27" s="71">
        <v>6300</v>
      </c>
      <c r="G27" s="74">
        <f t="shared" ref="G27:G33" si="4">D27*F27</f>
        <v>6300</v>
      </c>
      <c r="H27" s="79">
        <v>4900</v>
      </c>
      <c r="I27" s="85">
        <v>0</v>
      </c>
      <c r="J27" s="105">
        <f t="shared" ref="J27:J30" si="5">SUM(H27:I27)</f>
        <v>4900</v>
      </c>
      <c r="K27" s="105">
        <f t="shared" ref="K27:K30" si="6">D27*J27</f>
        <v>4900</v>
      </c>
      <c r="L27" s="112">
        <f t="shared" ref="L27:L30" si="7">(G27-K27)/G27</f>
        <v>0.22222222222222221</v>
      </c>
      <c r="M27" s="119"/>
      <c r="N27" s="119"/>
      <c r="O27" s="93"/>
      <c r="P27" s="96"/>
      <c r="Q27" s="96"/>
      <c r="R27" s="95"/>
      <c r="S27" s="99"/>
      <c r="T27" s="95"/>
      <c r="U27" s="96"/>
      <c r="V27" s="95"/>
      <c r="W27" s="95"/>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row>
    <row r="28" spans="1:57" s="1" customFormat="1" ht="60" outlineLevel="1">
      <c r="A28" s="4">
        <v>1.2</v>
      </c>
      <c r="B28" s="4"/>
      <c r="C28" s="42" t="s">
        <v>95</v>
      </c>
      <c r="D28" s="33">
        <v>1</v>
      </c>
      <c r="E28" s="40" t="s">
        <v>23</v>
      </c>
      <c r="F28" s="71">
        <v>17800</v>
      </c>
      <c r="G28" s="74">
        <f t="shared" si="4"/>
        <v>17800</v>
      </c>
      <c r="H28" s="79">
        <v>11500</v>
      </c>
      <c r="I28" s="85">
        <v>0</v>
      </c>
      <c r="J28" s="105">
        <f t="shared" si="5"/>
        <v>11500</v>
      </c>
      <c r="K28" s="105">
        <f t="shared" si="6"/>
        <v>11500</v>
      </c>
      <c r="L28" s="105">
        <f t="shared" si="7"/>
        <v>0.3539325842696629</v>
      </c>
      <c r="M28" s="119"/>
      <c r="N28" s="119"/>
      <c r="O28" s="91"/>
      <c r="P28" s="95"/>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row>
    <row r="29" spans="1:57" s="1" customFormat="1" ht="24" customHeight="1" outlineLevel="1">
      <c r="A29" s="25">
        <v>1.3</v>
      </c>
      <c r="B29" s="25"/>
      <c r="C29" s="42" t="s">
        <v>25</v>
      </c>
      <c r="D29" s="33">
        <v>1</v>
      </c>
      <c r="E29" s="40" t="s">
        <v>23</v>
      </c>
      <c r="F29" s="71">
        <v>8600</v>
      </c>
      <c r="G29" s="74">
        <f t="shared" si="4"/>
        <v>8600</v>
      </c>
      <c r="H29" s="79">
        <v>2000</v>
      </c>
      <c r="I29" s="85">
        <v>2500</v>
      </c>
      <c r="J29" s="105">
        <f t="shared" si="5"/>
        <v>4500</v>
      </c>
      <c r="K29" s="105">
        <f t="shared" si="6"/>
        <v>4500</v>
      </c>
      <c r="L29" s="105">
        <f t="shared" si="7"/>
        <v>0.47674418604651164</v>
      </c>
      <c r="M29" s="119"/>
      <c r="N29" s="119"/>
      <c r="O29" s="91"/>
      <c r="P29" s="95"/>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row>
    <row r="30" spans="1:57" s="9" customFormat="1" ht="75" customHeight="1" outlineLevel="1">
      <c r="A30" s="4">
        <v>1.4</v>
      </c>
      <c r="B30" s="4"/>
      <c r="C30" s="42" t="s">
        <v>102</v>
      </c>
      <c r="D30" s="33">
        <v>1</v>
      </c>
      <c r="E30" s="67" t="s">
        <v>23</v>
      </c>
      <c r="F30" s="71">
        <v>500</v>
      </c>
      <c r="G30" s="74">
        <f t="shared" si="4"/>
        <v>500</v>
      </c>
      <c r="H30" s="79">
        <v>50</v>
      </c>
      <c r="I30" s="85">
        <v>200</v>
      </c>
      <c r="J30" s="105">
        <f t="shared" si="5"/>
        <v>250</v>
      </c>
      <c r="K30" s="105">
        <f t="shared" si="6"/>
        <v>250</v>
      </c>
      <c r="L30" s="105">
        <f t="shared" si="7"/>
        <v>0.5</v>
      </c>
      <c r="M30" s="120"/>
      <c r="N30" s="120"/>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row>
    <row r="31" spans="1:57" s="9" customFormat="1" ht="17.25" customHeight="1" outlineLevel="1">
      <c r="A31" s="25">
        <v>1.5</v>
      </c>
      <c r="B31" s="25"/>
      <c r="C31" s="44" t="s">
        <v>26</v>
      </c>
      <c r="D31" s="33">
        <v>1</v>
      </c>
      <c r="E31" s="40" t="s">
        <v>23</v>
      </c>
      <c r="F31" s="71">
        <v>400</v>
      </c>
      <c r="G31" s="74">
        <f t="shared" si="4"/>
        <v>400</v>
      </c>
      <c r="H31" s="79">
        <v>100</v>
      </c>
      <c r="I31" s="85">
        <v>200</v>
      </c>
      <c r="J31" s="105">
        <f>SUM(H31:I31)</f>
        <v>300</v>
      </c>
      <c r="K31" s="105">
        <f>D31*J31</f>
        <v>300</v>
      </c>
      <c r="L31" s="105">
        <f>(G31-K31)/G31</f>
        <v>0.25</v>
      </c>
      <c r="M31" s="120"/>
      <c r="N31" s="120"/>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row>
    <row r="32" spans="1:57" s="9" customFormat="1" ht="49.5" customHeight="1" outlineLevel="1">
      <c r="A32" s="4">
        <v>1.6</v>
      </c>
      <c r="B32" s="4"/>
      <c r="C32" s="42" t="s">
        <v>103</v>
      </c>
      <c r="D32" s="33">
        <v>1</v>
      </c>
      <c r="E32" s="67" t="s">
        <v>23</v>
      </c>
      <c r="F32" s="71">
        <v>500</v>
      </c>
      <c r="G32" s="74">
        <f t="shared" si="4"/>
        <v>500</v>
      </c>
      <c r="H32" s="79">
        <v>100</v>
      </c>
      <c r="I32" s="85">
        <v>200</v>
      </c>
      <c r="J32" s="105">
        <f>SUM(H32:I32)</f>
        <v>300</v>
      </c>
      <c r="K32" s="105">
        <f t="shared" ref="K32:K33" si="8">D32*J32</f>
        <v>300</v>
      </c>
      <c r="L32" s="105">
        <f t="shared" ref="L32:L33" si="9">(G32-K32)/G32</f>
        <v>0.4</v>
      </c>
      <c r="M32" s="120"/>
      <c r="N32" s="120"/>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row>
    <row r="33" spans="1:57" s="9" customFormat="1" ht="24.75" customHeight="1" outlineLevel="1">
      <c r="A33" s="25">
        <v>1.7</v>
      </c>
      <c r="B33" s="25"/>
      <c r="C33" s="42" t="s">
        <v>104</v>
      </c>
      <c r="D33" s="33">
        <v>12</v>
      </c>
      <c r="E33" s="67" t="s">
        <v>27</v>
      </c>
      <c r="F33" s="71">
        <v>100</v>
      </c>
      <c r="G33" s="74">
        <f t="shared" si="4"/>
        <v>1200</v>
      </c>
      <c r="H33" s="79">
        <v>30</v>
      </c>
      <c r="I33" s="85">
        <v>50</v>
      </c>
      <c r="J33" s="105">
        <f>SUM(H33:I33)</f>
        <v>80</v>
      </c>
      <c r="K33" s="105">
        <f t="shared" si="8"/>
        <v>960</v>
      </c>
      <c r="L33" s="105">
        <f t="shared" si="9"/>
        <v>0.2</v>
      </c>
      <c r="M33" s="120"/>
      <c r="N33" s="120"/>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row>
    <row r="34" spans="1:57" s="1" customFormat="1" ht="20.100000000000001" customHeight="1" outlineLevel="1">
      <c r="A34" s="29" t="s">
        <v>33</v>
      </c>
      <c r="B34" s="19" t="s">
        <v>34</v>
      </c>
      <c r="C34" s="52"/>
      <c r="D34" s="59"/>
      <c r="E34" s="66"/>
      <c r="F34" s="22"/>
      <c r="G34" s="22"/>
      <c r="H34" s="22"/>
      <c r="I34" s="22"/>
      <c r="J34" s="22"/>
      <c r="K34" s="108"/>
      <c r="L34" s="108"/>
      <c r="M34" s="118"/>
      <c r="N34" s="118"/>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row>
    <row r="35" spans="1:57" s="1" customFormat="1" ht="38.25" customHeight="1" outlineLevel="1">
      <c r="A35" s="25">
        <v>1</v>
      </c>
      <c r="B35" s="25"/>
      <c r="C35" s="43" t="s">
        <v>22</v>
      </c>
      <c r="D35" s="50"/>
      <c r="E35" s="60"/>
      <c r="F35" s="22"/>
      <c r="G35" s="73"/>
      <c r="H35" s="80"/>
      <c r="I35" s="86"/>
      <c r="J35" s="106"/>
      <c r="K35" s="110"/>
      <c r="L35" s="110"/>
      <c r="M35" s="119"/>
      <c r="N35" s="119"/>
      <c r="O35" s="9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row>
    <row r="36" spans="1:57" s="1" customFormat="1" ht="36" customHeight="1" outlineLevel="1">
      <c r="A36" s="25">
        <v>1.1000000000000001</v>
      </c>
      <c r="B36" s="25"/>
      <c r="C36" s="42" t="s">
        <v>105</v>
      </c>
      <c r="D36" s="33">
        <v>1</v>
      </c>
      <c r="E36" s="40" t="s">
        <v>23</v>
      </c>
      <c r="F36" s="71">
        <v>5100</v>
      </c>
      <c r="G36" s="74">
        <f t="shared" ref="G36:G42" si="10">D36*F36</f>
        <v>5100</v>
      </c>
      <c r="H36" s="79">
        <v>3800</v>
      </c>
      <c r="I36" s="85">
        <v>0</v>
      </c>
      <c r="J36" s="105">
        <f t="shared" ref="J36:J39" si="11">SUM(H36:I36)</f>
        <v>3800</v>
      </c>
      <c r="K36" s="105">
        <f t="shared" ref="K36:K39" si="12">D36*J36</f>
        <v>3800</v>
      </c>
      <c r="L36" s="112">
        <f t="shared" ref="L36:L39" si="13">(G36-K36)/G36</f>
        <v>0.25490196078431371</v>
      </c>
      <c r="M36" s="119"/>
      <c r="N36" s="119"/>
      <c r="O36" s="93"/>
      <c r="P36" s="96"/>
      <c r="Q36" s="96"/>
      <c r="R36" s="95"/>
      <c r="S36" s="99"/>
      <c r="T36" s="95"/>
      <c r="U36" s="96"/>
      <c r="V36" s="95"/>
      <c r="W36" s="95"/>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row>
    <row r="37" spans="1:57" s="1" customFormat="1" ht="48.75" customHeight="1" outlineLevel="1">
      <c r="A37" s="4">
        <v>1.2</v>
      </c>
      <c r="B37" s="4"/>
      <c r="C37" s="42" t="s">
        <v>35</v>
      </c>
      <c r="D37" s="33">
        <v>1</v>
      </c>
      <c r="E37" s="40" t="s">
        <v>23</v>
      </c>
      <c r="F37" s="71">
        <v>11700</v>
      </c>
      <c r="G37" s="74">
        <f t="shared" si="10"/>
        <v>11700</v>
      </c>
      <c r="H37" s="79">
        <v>7600</v>
      </c>
      <c r="I37" s="85">
        <v>0</v>
      </c>
      <c r="J37" s="105">
        <f t="shared" si="11"/>
        <v>7600</v>
      </c>
      <c r="K37" s="105">
        <f t="shared" si="12"/>
        <v>7600</v>
      </c>
      <c r="L37" s="105">
        <f t="shared" si="13"/>
        <v>0.3504273504273504</v>
      </c>
      <c r="M37" s="119"/>
      <c r="N37" s="119"/>
      <c r="O37" s="91"/>
      <c r="P37" s="95"/>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row>
    <row r="38" spans="1:57" s="1" customFormat="1" ht="24" customHeight="1" outlineLevel="1">
      <c r="A38" s="25">
        <v>1.3</v>
      </c>
      <c r="B38" s="25"/>
      <c r="C38" s="42" t="s">
        <v>25</v>
      </c>
      <c r="D38" s="33">
        <v>1</v>
      </c>
      <c r="E38" s="40" t="s">
        <v>23</v>
      </c>
      <c r="F38" s="71">
        <v>7100</v>
      </c>
      <c r="G38" s="74">
        <f t="shared" si="10"/>
        <v>7100</v>
      </c>
      <c r="H38" s="79">
        <v>1800</v>
      </c>
      <c r="I38" s="85">
        <v>1900</v>
      </c>
      <c r="J38" s="105">
        <f t="shared" si="11"/>
        <v>3700</v>
      </c>
      <c r="K38" s="105">
        <f t="shared" si="12"/>
        <v>3700</v>
      </c>
      <c r="L38" s="105">
        <f t="shared" si="13"/>
        <v>0.47887323943661969</v>
      </c>
      <c r="M38" s="119"/>
      <c r="N38" s="119"/>
      <c r="O38" s="91"/>
      <c r="P38" s="95"/>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row>
    <row r="39" spans="1:57" s="9" customFormat="1" ht="75" customHeight="1" outlineLevel="1">
      <c r="A39" s="4">
        <v>1.4</v>
      </c>
      <c r="B39" s="4"/>
      <c r="C39" s="42" t="s">
        <v>106</v>
      </c>
      <c r="D39" s="33">
        <v>1</v>
      </c>
      <c r="E39" s="67" t="s">
        <v>23</v>
      </c>
      <c r="F39" s="71">
        <v>300</v>
      </c>
      <c r="G39" s="74">
        <f t="shared" si="10"/>
        <v>300</v>
      </c>
      <c r="H39" s="79">
        <v>50</v>
      </c>
      <c r="I39" s="85">
        <v>100</v>
      </c>
      <c r="J39" s="105">
        <f t="shared" si="11"/>
        <v>150</v>
      </c>
      <c r="K39" s="105">
        <f t="shared" si="12"/>
        <v>150</v>
      </c>
      <c r="L39" s="105">
        <f t="shared" si="13"/>
        <v>0.5</v>
      </c>
      <c r="M39" s="120"/>
      <c r="N39" s="120"/>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row>
    <row r="40" spans="1:57" s="9" customFormat="1" ht="17.25" customHeight="1" outlineLevel="1">
      <c r="A40" s="25">
        <v>1.5</v>
      </c>
      <c r="B40" s="25"/>
      <c r="C40" s="44" t="s">
        <v>26</v>
      </c>
      <c r="D40" s="33">
        <v>1</v>
      </c>
      <c r="E40" s="40" t="s">
        <v>23</v>
      </c>
      <c r="F40" s="71">
        <v>400</v>
      </c>
      <c r="G40" s="74">
        <f t="shared" si="10"/>
        <v>400</v>
      </c>
      <c r="H40" s="79">
        <v>100</v>
      </c>
      <c r="I40" s="85">
        <v>200</v>
      </c>
      <c r="J40" s="105">
        <f>SUM(H40:I40)</f>
        <v>300</v>
      </c>
      <c r="K40" s="105">
        <f>D40*J40</f>
        <v>300</v>
      </c>
      <c r="L40" s="105">
        <f>(G40-K40)/G40</f>
        <v>0.25</v>
      </c>
      <c r="M40" s="120"/>
      <c r="N40" s="120"/>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row>
    <row r="41" spans="1:57" s="9" customFormat="1" ht="49.5" customHeight="1" outlineLevel="1">
      <c r="A41" s="4">
        <v>1.6</v>
      </c>
      <c r="B41" s="4"/>
      <c r="C41" s="42" t="s">
        <v>103</v>
      </c>
      <c r="D41" s="33">
        <v>1</v>
      </c>
      <c r="E41" s="67" t="s">
        <v>23</v>
      </c>
      <c r="F41" s="71">
        <v>500</v>
      </c>
      <c r="G41" s="74">
        <f t="shared" si="10"/>
        <v>500</v>
      </c>
      <c r="H41" s="79">
        <v>100</v>
      </c>
      <c r="I41" s="85">
        <v>200</v>
      </c>
      <c r="J41" s="105">
        <f>SUM(H41:I41)</f>
        <v>300</v>
      </c>
      <c r="K41" s="105">
        <f t="shared" ref="K41:K42" si="14">D41*J41</f>
        <v>300</v>
      </c>
      <c r="L41" s="105">
        <f t="shared" ref="L41:L42" si="15">(G41-K41)/G41</f>
        <v>0.4</v>
      </c>
      <c r="M41" s="120"/>
      <c r="N41" s="120"/>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row>
    <row r="42" spans="1:57" s="9" customFormat="1" ht="24.75" customHeight="1" outlineLevel="1">
      <c r="A42" s="25">
        <v>1.7</v>
      </c>
      <c r="B42" s="25"/>
      <c r="C42" s="42" t="s">
        <v>107</v>
      </c>
      <c r="D42" s="33">
        <v>12</v>
      </c>
      <c r="E42" s="67" t="s">
        <v>27</v>
      </c>
      <c r="F42" s="71">
        <v>100</v>
      </c>
      <c r="G42" s="74">
        <f t="shared" si="10"/>
        <v>1200</v>
      </c>
      <c r="H42" s="79">
        <v>30</v>
      </c>
      <c r="I42" s="85">
        <v>50</v>
      </c>
      <c r="J42" s="105">
        <f>SUM(H42:I42)</f>
        <v>80</v>
      </c>
      <c r="K42" s="105">
        <f t="shared" si="14"/>
        <v>960</v>
      </c>
      <c r="L42" s="105">
        <f t="shared" si="15"/>
        <v>0.2</v>
      </c>
      <c r="M42" s="120"/>
      <c r="N42" s="120"/>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row>
    <row r="43" spans="1:57" s="1" customFormat="1" ht="20.100000000000001" customHeight="1" outlineLevel="1">
      <c r="A43" s="29" t="s">
        <v>36</v>
      </c>
      <c r="B43" s="19" t="s">
        <v>37</v>
      </c>
      <c r="C43" s="52"/>
      <c r="D43" s="59"/>
      <c r="E43" s="66"/>
      <c r="F43" s="22"/>
      <c r="G43" s="22"/>
      <c r="H43" s="22"/>
      <c r="I43" s="22"/>
      <c r="J43" s="22"/>
      <c r="K43" s="108"/>
      <c r="L43" s="108"/>
      <c r="M43" s="118"/>
      <c r="N43" s="118"/>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row>
    <row r="44" spans="1:57" s="1" customFormat="1" ht="38.25" customHeight="1" outlineLevel="1">
      <c r="A44" s="25">
        <v>1</v>
      </c>
      <c r="B44" s="25"/>
      <c r="C44" s="43" t="s">
        <v>22</v>
      </c>
      <c r="D44" s="50"/>
      <c r="E44" s="60"/>
      <c r="F44" s="22"/>
      <c r="G44" s="73"/>
      <c r="H44" s="80"/>
      <c r="I44" s="86"/>
      <c r="J44" s="106"/>
      <c r="K44" s="110"/>
      <c r="L44" s="110"/>
      <c r="M44" s="119"/>
      <c r="N44" s="119"/>
      <c r="O44" s="9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row>
    <row r="45" spans="1:57" s="1" customFormat="1" ht="36" customHeight="1" outlineLevel="1">
      <c r="A45" s="25">
        <v>1.1000000000000001</v>
      </c>
      <c r="B45" s="25"/>
      <c r="C45" s="42" t="s">
        <v>108</v>
      </c>
      <c r="D45" s="33">
        <v>1</v>
      </c>
      <c r="E45" s="40" t="s">
        <v>23</v>
      </c>
      <c r="F45" s="71">
        <v>5000</v>
      </c>
      <c r="G45" s="74">
        <f t="shared" ref="G45:G51" si="16">D45*F45</f>
        <v>5000</v>
      </c>
      <c r="H45" s="79">
        <v>3700</v>
      </c>
      <c r="I45" s="85">
        <v>0</v>
      </c>
      <c r="J45" s="105">
        <f t="shared" ref="J45:J48" si="17">SUM(H45:I45)</f>
        <v>3700</v>
      </c>
      <c r="K45" s="105">
        <f t="shared" ref="K45:K48" si="18">D45*J45</f>
        <v>3700</v>
      </c>
      <c r="L45" s="112">
        <f t="shared" ref="L45:L48" si="19">(G45-K45)/G45</f>
        <v>0.26</v>
      </c>
      <c r="M45" s="119"/>
      <c r="N45" s="119"/>
      <c r="O45" s="93"/>
      <c r="P45" s="96"/>
      <c r="Q45" s="96"/>
      <c r="R45" s="95"/>
      <c r="S45" s="99"/>
      <c r="T45" s="95"/>
      <c r="U45" s="96"/>
      <c r="V45" s="95"/>
      <c r="W45" s="95"/>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row>
    <row r="46" spans="1:57" s="1" customFormat="1" ht="48.75" customHeight="1" outlineLevel="1">
      <c r="A46" s="4">
        <v>1.2</v>
      </c>
      <c r="B46" s="4"/>
      <c r="C46" s="42" t="s">
        <v>35</v>
      </c>
      <c r="D46" s="33">
        <v>1</v>
      </c>
      <c r="E46" s="40" t="s">
        <v>23</v>
      </c>
      <c r="F46" s="71">
        <v>10000</v>
      </c>
      <c r="G46" s="74">
        <f t="shared" si="16"/>
        <v>10000</v>
      </c>
      <c r="H46" s="79">
        <v>6500</v>
      </c>
      <c r="I46" s="85">
        <v>0</v>
      </c>
      <c r="J46" s="105">
        <f t="shared" si="17"/>
        <v>6500</v>
      </c>
      <c r="K46" s="105">
        <f t="shared" si="18"/>
        <v>6500</v>
      </c>
      <c r="L46" s="105">
        <f t="shared" si="19"/>
        <v>0.35</v>
      </c>
      <c r="M46" s="119"/>
      <c r="N46" s="119"/>
      <c r="O46" s="91"/>
      <c r="P46" s="95"/>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row>
    <row r="47" spans="1:57" s="1" customFormat="1" ht="24" customHeight="1" outlineLevel="1">
      <c r="A47" s="25">
        <v>1.3</v>
      </c>
      <c r="B47" s="25"/>
      <c r="C47" s="42" t="s">
        <v>25</v>
      </c>
      <c r="D47" s="33">
        <v>1</v>
      </c>
      <c r="E47" s="40" t="s">
        <v>23</v>
      </c>
      <c r="F47" s="71">
        <v>6000</v>
      </c>
      <c r="G47" s="74">
        <f t="shared" si="16"/>
        <v>6000</v>
      </c>
      <c r="H47" s="79">
        <v>1200</v>
      </c>
      <c r="I47" s="85">
        <v>1900</v>
      </c>
      <c r="J47" s="105">
        <f t="shared" si="17"/>
        <v>3100</v>
      </c>
      <c r="K47" s="105">
        <f t="shared" si="18"/>
        <v>3100</v>
      </c>
      <c r="L47" s="105">
        <f t="shared" si="19"/>
        <v>0.48333333333333334</v>
      </c>
      <c r="M47" s="119"/>
      <c r="N47" s="119"/>
      <c r="O47" s="91"/>
      <c r="P47" s="95"/>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row>
    <row r="48" spans="1:57" s="9" customFormat="1" ht="75" customHeight="1" outlineLevel="1">
      <c r="A48" s="4">
        <v>1.4</v>
      </c>
      <c r="B48" s="4"/>
      <c r="C48" s="42" t="s">
        <v>102</v>
      </c>
      <c r="D48" s="33">
        <v>1</v>
      </c>
      <c r="E48" s="67" t="s">
        <v>23</v>
      </c>
      <c r="F48" s="71">
        <v>300</v>
      </c>
      <c r="G48" s="74">
        <f t="shared" si="16"/>
        <v>300</v>
      </c>
      <c r="H48" s="79">
        <v>50</v>
      </c>
      <c r="I48" s="85">
        <v>100</v>
      </c>
      <c r="J48" s="105">
        <f t="shared" si="17"/>
        <v>150</v>
      </c>
      <c r="K48" s="105">
        <f t="shared" si="18"/>
        <v>150</v>
      </c>
      <c r="L48" s="105">
        <f t="shared" si="19"/>
        <v>0.5</v>
      </c>
      <c r="M48" s="120"/>
      <c r="N48" s="120"/>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row>
    <row r="49" spans="1:57" s="9" customFormat="1" ht="17.25" customHeight="1" outlineLevel="1">
      <c r="A49" s="25">
        <v>1.5</v>
      </c>
      <c r="B49" s="25"/>
      <c r="C49" s="44" t="s">
        <v>26</v>
      </c>
      <c r="D49" s="33">
        <v>1</v>
      </c>
      <c r="E49" s="40" t="s">
        <v>23</v>
      </c>
      <c r="F49" s="71">
        <v>400</v>
      </c>
      <c r="G49" s="74">
        <f t="shared" si="16"/>
        <v>400</v>
      </c>
      <c r="H49" s="79">
        <v>100</v>
      </c>
      <c r="I49" s="85">
        <v>200</v>
      </c>
      <c r="J49" s="105">
        <f>SUM(H49:I49)</f>
        <v>300</v>
      </c>
      <c r="K49" s="105">
        <f>D49*J49</f>
        <v>300</v>
      </c>
      <c r="L49" s="105">
        <f>(G49-K49)/G49</f>
        <v>0.25</v>
      </c>
      <c r="M49" s="120"/>
      <c r="N49" s="120"/>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row>
    <row r="50" spans="1:57" s="9" customFormat="1" ht="49.5" customHeight="1" outlineLevel="1">
      <c r="A50" s="4">
        <v>1.6</v>
      </c>
      <c r="B50" s="4"/>
      <c r="C50" s="42" t="s">
        <v>103</v>
      </c>
      <c r="D50" s="33">
        <v>1</v>
      </c>
      <c r="E50" s="67" t="s">
        <v>23</v>
      </c>
      <c r="F50" s="71">
        <v>500</v>
      </c>
      <c r="G50" s="74">
        <f t="shared" si="16"/>
        <v>500</v>
      </c>
      <c r="H50" s="79">
        <v>100</v>
      </c>
      <c r="I50" s="85">
        <v>200</v>
      </c>
      <c r="J50" s="105">
        <f>SUM(H50:I50)</f>
        <v>300</v>
      </c>
      <c r="K50" s="105">
        <f t="shared" ref="K50:K51" si="20">D50*J50</f>
        <v>300</v>
      </c>
      <c r="L50" s="105">
        <f t="shared" ref="L50:L51" si="21">(G50-K50)/G50</f>
        <v>0.4</v>
      </c>
      <c r="M50" s="120"/>
      <c r="N50" s="120"/>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row>
    <row r="51" spans="1:57" s="9" customFormat="1" ht="24.75" customHeight="1" outlineLevel="1">
      <c r="A51" s="25">
        <v>1.7</v>
      </c>
      <c r="B51" s="25"/>
      <c r="C51" s="42" t="s">
        <v>109</v>
      </c>
      <c r="D51" s="33">
        <v>12</v>
      </c>
      <c r="E51" s="67" t="s">
        <v>27</v>
      </c>
      <c r="F51" s="71">
        <v>100</v>
      </c>
      <c r="G51" s="74">
        <f t="shared" si="16"/>
        <v>1200</v>
      </c>
      <c r="H51" s="79">
        <v>30</v>
      </c>
      <c r="I51" s="85">
        <v>50</v>
      </c>
      <c r="J51" s="105">
        <f>SUM(H51:I51)</f>
        <v>80</v>
      </c>
      <c r="K51" s="105">
        <f t="shared" si="20"/>
        <v>960</v>
      </c>
      <c r="L51" s="105">
        <f t="shared" si="21"/>
        <v>0.2</v>
      </c>
      <c r="M51" s="120"/>
      <c r="N51" s="120"/>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row>
    <row r="52" spans="1:57" s="52" customFormat="1" ht="20.100000000000001" customHeight="1" outlineLevel="1">
      <c r="A52" s="123" t="s">
        <v>110</v>
      </c>
      <c r="B52" s="46" t="s">
        <v>17</v>
      </c>
      <c r="D52" s="59"/>
      <c r="E52" s="66"/>
      <c r="F52" s="22"/>
      <c r="G52" s="22"/>
      <c r="H52" s="22"/>
      <c r="I52" s="22"/>
      <c r="J52" s="22"/>
      <c r="K52" s="108"/>
      <c r="L52" s="108"/>
      <c r="M52" s="118"/>
      <c r="N52" s="118"/>
    </row>
    <row r="53" spans="1:57" s="52" customFormat="1" ht="51" customHeight="1" outlineLevel="1">
      <c r="A53" s="25">
        <v>1</v>
      </c>
      <c r="B53" s="25"/>
      <c r="C53" s="42" t="s">
        <v>96</v>
      </c>
      <c r="D53" s="33">
        <v>1</v>
      </c>
      <c r="E53" s="40" t="s">
        <v>18</v>
      </c>
      <c r="F53" s="125" t="s">
        <v>19</v>
      </c>
      <c r="G53" s="125"/>
      <c r="H53" s="79"/>
      <c r="I53" s="85"/>
      <c r="J53" s="105"/>
      <c r="K53" s="105"/>
      <c r="L53" s="105"/>
      <c r="M53" s="119"/>
      <c r="N53" s="119"/>
      <c r="O53" s="91"/>
      <c r="P53" s="95"/>
    </row>
    <row r="54" spans="1:57" s="52" customFormat="1" ht="20.100000000000001" customHeight="1" outlineLevel="1">
      <c r="A54" s="123" t="s">
        <v>111</v>
      </c>
      <c r="B54" s="46" t="s">
        <v>21</v>
      </c>
      <c r="D54" s="59"/>
      <c r="E54" s="66"/>
      <c r="F54" s="22"/>
      <c r="G54" s="22"/>
      <c r="H54" s="22"/>
      <c r="I54" s="22"/>
      <c r="J54" s="22"/>
      <c r="K54" s="108"/>
      <c r="L54" s="108"/>
      <c r="M54" s="118"/>
      <c r="N54" s="118"/>
    </row>
    <row r="55" spans="1:57" s="52" customFormat="1" ht="38.25" customHeight="1" outlineLevel="1">
      <c r="A55" s="25">
        <v>1</v>
      </c>
      <c r="B55" s="25"/>
      <c r="C55" s="43" t="s">
        <v>22</v>
      </c>
      <c r="D55" s="50"/>
      <c r="E55" s="60"/>
      <c r="F55" s="22"/>
      <c r="G55" s="73"/>
      <c r="H55" s="80"/>
      <c r="I55" s="86"/>
      <c r="J55" s="106"/>
      <c r="K55" s="110"/>
      <c r="L55" s="110"/>
      <c r="M55" s="119"/>
      <c r="N55" s="119"/>
      <c r="O55" s="92"/>
    </row>
    <row r="56" spans="1:57" s="52" customFormat="1" ht="36" customHeight="1" outlineLevel="1">
      <c r="A56" s="25">
        <v>1.1000000000000001</v>
      </c>
      <c r="B56" s="25"/>
      <c r="C56" s="42" t="s">
        <v>97</v>
      </c>
      <c r="D56" s="33">
        <v>1</v>
      </c>
      <c r="E56" s="40" t="s">
        <v>23</v>
      </c>
      <c r="F56" s="71">
        <v>5200</v>
      </c>
      <c r="G56" s="74">
        <f>D56*F56</f>
        <v>5200</v>
      </c>
      <c r="H56" s="79">
        <v>3900</v>
      </c>
      <c r="I56" s="85">
        <v>0</v>
      </c>
      <c r="J56" s="105">
        <f>SUM(H56:I56)</f>
        <v>3900</v>
      </c>
      <c r="K56" s="105">
        <f>D56*J56</f>
        <v>3900</v>
      </c>
      <c r="L56" s="112">
        <f>(G56-K56)/G56</f>
        <v>0.25</v>
      </c>
      <c r="M56" s="119"/>
      <c r="N56" s="119"/>
      <c r="O56" s="93"/>
      <c r="P56" s="96"/>
      <c r="Q56" s="96"/>
      <c r="R56" s="95"/>
      <c r="S56" s="99"/>
      <c r="T56" s="95"/>
      <c r="U56" s="96"/>
      <c r="V56" s="95"/>
      <c r="W56" s="95"/>
    </row>
    <row r="57" spans="1:57" s="52" customFormat="1" ht="48.75" customHeight="1" outlineLevel="1">
      <c r="A57" s="33">
        <v>1.2</v>
      </c>
      <c r="B57" s="33"/>
      <c r="C57" s="42" t="s">
        <v>24</v>
      </c>
      <c r="D57" s="33">
        <v>1</v>
      </c>
      <c r="E57" s="40" t="s">
        <v>23</v>
      </c>
      <c r="F57" s="71">
        <v>10800</v>
      </c>
      <c r="G57" s="74">
        <f t="shared" ref="G57:G62" si="22">D57*F57</f>
        <v>10800</v>
      </c>
      <c r="H57" s="79">
        <v>7000</v>
      </c>
      <c r="I57" s="85">
        <v>0</v>
      </c>
      <c r="J57" s="105">
        <f t="shared" ref="J57:J59" si="23">SUM(H57:I57)</f>
        <v>7000</v>
      </c>
      <c r="K57" s="105">
        <f t="shared" ref="K57:K59" si="24">D57*J57</f>
        <v>7000</v>
      </c>
      <c r="L57" s="105">
        <f t="shared" ref="L57:L59" si="25">(G57-K57)/G57</f>
        <v>0.35185185185185186</v>
      </c>
      <c r="M57" s="119"/>
      <c r="N57" s="119"/>
      <c r="O57" s="91"/>
      <c r="P57" s="95"/>
    </row>
    <row r="58" spans="1:57" s="52" customFormat="1" ht="24" customHeight="1" outlineLevel="1">
      <c r="A58" s="25">
        <v>1.3</v>
      </c>
      <c r="B58" s="25"/>
      <c r="C58" s="42" t="s">
        <v>25</v>
      </c>
      <c r="D58" s="33">
        <v>1</v>
      </c>
      <c r="E58" s="40" t="s">
        <v>23</v>
      </c>
      <c r="F58" s="71">
        <v>6200</v>
      </c>
      <c r="G58" s="74">
        <f t="shared" si="22"/>
        <v>6200</v>
      </c>
      <c r="H58" s="79">
        <v>1300</v>
      </c>
      <c r="I58" s="85">
        <v>1900</v>
      </c>
      <c r="J58" s="105">
        <f t="shared" si="23"/>
        <v>3200</v>
      </c>
      <c r="K58" s="105">
        <f t="shared" si="24"/>
        <v>3200</v>
      </c>
      <c r="L58" s="105">
        <f t="shared" si="25"/>
        <v>0.4838709677419355</v>
      </c>
      <c r="M58" s="119"/>
      <c r="N58" s="119"/>
      <c r="O58" s="91"/>
      <c r="P58" s="95"/>
    </row>
    <row r="59" spans="1:57" s="94" customFormat="1" ht="75" customHeight="1" outlineLevel="1">
      <c r="A59" s="33">
        <v>1.4</v>
      </c>
      <c r="B59" s="33"/>
      <c r="C59" s="42" t="s">
        <v>98</v>
      </c>
      <c r="D59" s="33">
        <v>1</v>
      </c>
      <c r="E59" s="67" t="s">
        <v>23</v>
      </c>
      <c r="F59" s="71">
        <v>500</v>
      </c>
      <c r="G59" s="74">
        <f t="shared" si="22"/>
        <v>500</v>
      </c>
      <c r="H59" s="79">
        <v>50</v>
      </c>
      <c r="I59" s="85">
        <v>200</v>
      </c>
      <c r="J59" s="105">
        <f t="shared" si="23"/>
        <v>250</v>
      </c>
      <c r="K59" s="105">
        <f t="shared" si="24"/>
        <v>250</v>
      </c>
      <c r="L59" s="105">
        <f t="shared" si="25"/>
        <v>0.5</v>
      </c>
      <c r="M59" s="120"/>
      <c r="N59" s="120"/>
    </row>
    <row r="60" spans="1:57" s="94" customFormat="1" ht="17.25" customHeight="1" outlineLevel="1">
      <c r="A60" s="25">
        <v>1.5</v>
      </c>
      <c r="B60" s="25"/>
      <c r="C60" s="116" t="s">
        <v>26</v>
      </c>
      <c r="D60" s="33">
        <v>1</v>
      </c>
      <c r="E60" s="40" t="s">
        <v>23</v>
      </c>
      <c r="F60" s="71">
        <v>400</v>
      </c>
      <c r="G60" s="74">
        <f t="shared" si="22"/>
        <v>400</v>
      </c>
      <c r="H60" s="79">
        <v>100</v>
      </c>
      <c r="I60" s="85">
        <v>200</v>
      </c>
      <c r="J60" s="105">
        <f>SUM(H60:I60)</f>
        <v>300</v>
      </c>
      <c r="K60" s="105">
        <f>D60*J60</f>
        <v>300</v>
      </c>
      <c r="L60" s="105">
        <f>(G60-K60)/G60</f>
        <v>0.25</v>
      </c>
      <c r="M60" s="120"/>
      <c r="N60" s="120"/>
    </row>
    <row r="61" spans="1:57" s="94" customFormat="1" ht="49.5" customHeight="1" outlineLevel="1">
      <c r="A61" s="33">
        <v>1.6</v>
      </c>
      <c r="B61" s="33"/>
      <c r="C61" s="42" t="s">
        <v>99</v>
      </c>
      <c r="D61" s="33">
        <v>1</v>
      </c>
      <c r="E61" s="67" t="s">
        <v>23</v>
      </c>
      <c r="F61" s="71">
        <v>500</v>
      </c>
      <c r="G61" s="74">
        <f t="shared" si="22"/>
        <v>500</v>
      </c>
      <c r="H61" s="79">
        <v>100</v>
      </c>
      <c r="I61" s="85">
        <v>200</v>
      </c>
      <c r="J61" s="105">
        <f>SUM(H61:I61)</f>
        <v>300</v>
      </c>
      <c r="K61" s="105">
        <f>D61*J61</f>
        <v>300</v>
      </c>
      <c r="L61" s="105">
        <f>(G61-K61)/G61</f>
        <v>0.4</v>
      </c>
      <c r="M61" s="120"/>
      <c r="N61" s="120"/>
    </row>
    <row r="62" spans="1:57" s="94" customFormat="1" ht="24.75" customHeight="1" outlineLevel="1">
      <c r="A62" s="25">
        <v>1.7</v>
      </c>
      <c r="B62" s="25"/>
      <c r="C62" s="42" t="s">
        <v>100</v>
      </c>
      <c r="D62" s="33">
        <v>12</v>
      </c>
      <c r="E62" s="67" t="s">
        <v>27</v>
      </c>
      <c r="F62" s="71">
        <v>100</v>
      </c>
      <c r="G62" s="74">
        <f t="shared" si="22"/>
        <v>1200</v>
      </c>
      <c r="H62" s="79">
        <v>30</v>
      </c>
      <c r="I62" s="85">
        <v>50</v>
      </c>
      <c r="J62" s="105">
        <f t="shared" ref="J62" si="26">SUM(H62:I62)</f>
        <v>80</v>
      </c>
      <c r="K62" s="105">
        <f t="shared" ref="K62" si="27">D62*J62</f>
        <v>960</v>
      </c>
      <c r="L62" s="105">
        <f t="shared" ref="L62" si="28">(G62-K62)/G62</f>
        <v>0.2</v>
      </c>
      <c r="M62" s="120"/>
      <c r="N62" s="120"/>
    </row>
    <row r="63" spans="1:57" s="52" customFormat="1" ht="20.100000000000001" customHeight="1" outlineLevel="1">
      <c r="A63" s="123" t="s">
        <v>112</v>
      </c>
      <c r="B63" s="46" t="s">
        <v>32</v>
      </c>
      <c r="D63" s="59"/>
      <c r="E63" s="66"/>
      <c r="F63" s="22"/>
      <c r="G63" s="22"/>
      <c r="H63" s="22"/>
      <c r="I63" s="22"/>
      <c r="J63" s="22"/>
      <c r="K63" s="108"/>
      <c r="L63" s="108"/>
      <c r="M63" s="118"/>
      <c r="N63" s="118"/>
    </row>
    <row r="64" spans="1:57" s="52" customFormat="1" ht="38.25" customHeight="1" outlineLevel="1">
      <c r="A64" s="25">
        <v>1</v>
      </c>
      <c r="B64" s="25"/>
      <c r="C64" s="43" t="s">
        <v>22</v>
      </c>
      <c r="D64" s="50"/>
      <c r="E64" s="60"/>
      <c r="F64" s="22"/>
      <c r="G64" s="73"/>
      <c r="H64" s="80"/>
      <c r="I64" s="86"/>
      <c r="J64" s="106"/>
      <c r="K64" s="110"/>
      <c r="L64" s="110"/>
      <c r="M64" s="119"/>
      <c r="N64" s="119"/>
      <c r="O64" s="92"/>
    </row>
    <row r="65" spans="1:23" s="52" customFormat="1" ht="36" customHeight="1" outlineLevel="1">
      <c r="A65" s="25">
        <v>1.1000000000000001</v>
      </c>
      <c r="B65" s="25"/>
      <c r="C65" s="42" t="s">
        <v>101</v>
      </c>
      <c r="D65" s="33">
        <v>1</v>
      </c>
      <c r="E65" s="40" t="s">
        <v>23</v>
      </c>
      <c r="F65" s="71">
        <v>6300</v>
      </c>
      <c r="G65" s="74">
        <f t="shared" ref="G65:G71" si="29">D65*F65</f>
        <v>6300</v>
      </c>
      <c r="H65" s="79">
        <v>4900</v>
      </c>
      <c r="I65" s="85">
        <v>0</v>
      </c>
      <c r="J65" s="105">
        <f t="shared" ref="J65:J68" si="30">SUM(H65:I65)</f>
        <v>4900</v>
      </c>
      <c r="K65" s="105">
        <f t="shared" ref="K65:K68" si="31">D65*J65</f>
        <v>4900</v>
      </c>
      <c r="L65" s="112">
        <f t="shared" ref="L65:L68" si="32">(G65-K65)/G65</f>
        <v>0.22222222222222221</v>
      </c>
      <c r="M65" s="119"/>
      <c r="N65" s="119"/>
      <c r="O65" s="93"/>
      <c r="P65" s="96"/>
      <c r="Q65" s="96"/>
      <c r="R65" s="95"/>
      <c r="S65" s="99"/>
      <c r="T65" s="95"/>
      <c r="U65" s="96"/>
      <c r="V65" s="95"/>
      <c r="W65" s="95"/>
    </row>
    <row r="66" spans="1:23" s="52" customFormat="1" ht="60" outlineLevel="1">
      <c r="A66" s="33">
        <v>1.2</v>
      </c>
      <c r="B66" s="33"/>
      <c r="C66" s="42" t="s">
        <v>95</v>
      </c>
      <c r="D66" s="33">
        <v>1</v>
      </c>
      <c r="E66" s="40" t="s">
        <v>23</v>
      </c>
      <c r="F66" s="71">
        <v>17800</v>
      </c>
      <c r="G66" s="74">
        <f t="shared" si="29"/>
        <v>17800</v>
      </c>
      <c r="H66" s="79">
        <v>11500</v>
      </c>
      <c r="I66" s="85">
        <v>0</v>
      </c>
      <c r="J66" s="105">
        <f t="shared" si="30"/>
        <v>11500</v>
      </c>
      <c r="K66" s="105">
        <f t="shared" si="31"/>
        <v>11500</v>
      </c>
      <c r="L66" s="105">
        <f t="shared" si="32"/>
        <v>0.3539325842696629</v>
      </c>
      <c r="M66" s="119"/>
      <c r="N66" s="119"/>
      <c r="O66" s="91"/>
      <c r="P66" s="95"/>
    </row>
    <row r="67" spans="1:23" s="52" customFormat="1" ht="24" customHeight="1" outlineLevel="1">
      <c r="A67" s="25">
        <v>1.3</v>
      </c>
      <c r="B67" s="25"/>
      <c r="C67" s="42" t="s">
        <v>25</v>
      </c>
      <c r="D67" s="33">
        <v>1</v>
      </c>
      <c r="E67" s="40" t="s">
        <v>23</v>
      </c>
      <c r="F67" s="71">
        <v>8600</v>
      </c>
      <c r="G67" s="74">
        <f t="shared" si="29"/>
        <v>8600</v>
      </c>
      <c r="H67" s="79">
        <v>2000</v>
      </c>
      <c r="I67" s="85">
        <v>2500</v>
      </c>
      <c r="J67" s="105">
        <f t="shared" si="30"/>
        <v>4500</v>
      </c>
      <c r="K67" s="105">
        <f t="shared" si="31"/>
        <v>4500</v>
      </c>
      <c r="L67" s="105">
        <f t="shared" si="32"/>
        <v>0.47674418604651164</v>
      </c>
      <c r="M67" s="119"/>
      <c r="N67" s="119"/>
      <c r="O67" s="91"/>
      <c r="P67" s="95"/>
    </row>
    <row r="68" spans="1:23" s="94" customFormat="1" ht="75" customHeight="1" outlineLevel="1">
      <c r="A68" s="33">
        <v>1.4</v>
      </c>
      <c r="B68" s="33"/>
      <c r="C68" s="42" t="s">
        <v>102</v>
      </c>
      <c r="D68" s="33">
        <v>1</v>
      </c>
      <c r="E68" s="67" t="s">
        <v>23</v>
      </c>
      <c r="F68" s="71">
        <v>500</v>
      </c>
      <c r="G68" s="74">
        <f t="shared" si="29"/>
        <v>500</v>
      </c>
      <c r="H68" s="79">
        <v>50</v>
      </c>
      <c r="I68" s="85">
        <v>200</v>
      </c>
      <c r="J68" s="105">
        <f t="shared" si="30"/>
        <v>250</v>
      </c>
      <c r="K68" s="105">
        <f t="shared" si="31"/>
        <v>250</v>
      </c>
      <c r="L68" s="105">
        <f t="shared" si="32"/>
        <v>0.5</v>
      </c>
      <c r="M68" s="120"/>
      <c r="N68" s="120"/>
    </row>
    <row r="69" spans="1:23" s="94" customFormat="1" ht="17.25" customHeight="1" outlineLevel="1">
      <c r="A69" s="25">
        <v>1.5</v>
      </c>
      <c r="B69" s="25"/>
      <c r="C69" s="116" t="s">
        <v>26</v>
      </c>
      <c r="D69" s="33">
        <v>1</v>
      </c>
      <c r="E69" s="40" t="s">
        <v>23</v>
      </c>
      <c r="F69" s="71">
        <v>400</v>
      </c>
      <c r="G69" s="74">
        <f t="shared" si="29"/>
        <v>400</v>
      </c>
      <c r="H69" s="79">
        <v>100</v>
      </c>
      <c r="I69" s="85">
        <v>200</v>
      </c>
      <c r="J69" s="105">
        <f>SUM(H69:I69)</f>
        <v>300</v>
      </c>
      <c r="K69" s="105">
        <f>D69*J69</f>
        <v>300</v>
      </c>
      <c r="L69" s="105">
        <f>(G69-K69)/G69</f>
        <v>0.25</v>
      </c>
      <c r="M69" s="120"/>
      <c r="N69" s="120"/>
    </row>
    <row r="70" spans="1:23" s="94" customFormat="1" ht="49.5" customHeight="1" outlineLevel="1">
      <c r="A70" s="33">
        <v>1.6</v>
      </c>
      <c r="B70" s="33"/>
      <c r="C70" s="42" t="s">
        <v>103</v>
      </c>
      <c r="D70" s="33">
        <v>1</v>
      </c>
      <c r="E70" s="67" t="s">
        <v>23</v>
      </c>
      <c r="F70" s="71">
        <v>500</v>
      </c>
      <c r="G70" s="74">
        <f t="shared" si="29"/>
        <v>500</v>
      </c>
      <c r="H70" s="79">
        <v>100</v>
      </c>
      <c r="I70" s="85">
        <v>200</v>
      </c>
      <c r="J70" s="105">
        <f>SUM(H70:I70)</f>
        <v>300</v>
      </c>
      <c r="K70" s="105">
        <f t="shared" ref="K70:K71" si="33">D70*J70</f>
        <v>300</v>
      </c>
      <c r="L70" s="105">
        <f t="shared" ref="L70:L71" si="34">(G70-K70)/G70</f>
        <v>0.4</v>
      </c>
      <c r="M70" s="120"/>
      <c r="N70" s="120"/>
    </row>
    <row r="71" spans="1:23" s="94" customFormat="1" ht="24.75" customHeight="1" outlineLevel="1">
      <c r="A71" s="25">
        <v>1.7</v>
      </c>
      <c r="B71" s="25"/>
      <c r="C71" s="42" t="s">
        <v>104</v>
      </c>
      <c r="D71" s="33">
        <v>12</v>
      </c>
      <c r="E71" s="67" t="s">
        <v>27</v>
      </c>
      <c r="F71" s="71">
        <v>100</v>
      </c>
      <c r="G71" s="74">
        <f t="shared" si="29"/>
        <v>1200</v>
      </c>
      <c r="H71" s="79">
        <v>30</v>
      </c>
      <c r="I71" s="85">
        <v>50</v>
      </c>
      <c r="J71" s="105">
        <f>SUM(H71:I71)</f>
        <v>80</v>
      </c>
      <c r="K71" s="105">
        <f t="shared" si="33"/>
        <v>960</v>
      </c>
      <c r="L71" s="105">
        <f t="shared" si="34"/>
        <v>0.2</v>
      </c>
      <c r="M71" s="120"/>
      <c r="N71" s="120"/>
    </row>
    <row r="72" spans="1:23" s="52" customFormat="1" ht="20.100000000000001" customHeight="1" outlineLevel="1">
      <c r="A72" s="123" t="s">
        <v>113</v>
      </c>
      <c r="B72" s="46" t="s">
        <v>34</v>
      </c>
      <c r="D72" s="59"/>
      <c r="E72" s="66"/>
      <c r="F72" s="22"/>
      <c r="G72" s="22"/>
      <c r="H72" s="22"/>
      <c r="I72" s="22"/>
      <c r="J72" s="22"/>
      <c r="K72" s="108"/>
      <c r="L72" s="108"/>
      <c r="M72" s="118"/>
      <c r="N72" s="118"/>
    </row>
    <row r="73" spans="1:23" s="52" customFormat="1" ht="38.25" customHeight="1" outlineLevel="1">
      <c r="A73" s="25">
        <v>1</v>
      </c>
      <c r="B73" s="25"/>
      <c r="C73" s="43" t="s">
        <v>22</v>
      </c>
      <c r="D73" s="50"/>
      <c r="E73" s="60"/>
      <c r="F73" s="22"/>
      <c r="G73" s="73"/>
      <c r="H73" s="80"/>
      <c r="I73" s="86"/>
      <c r="J73" s="106"/>
      <c r="K73" s="110"/>
      <c r="L73" s="110"/>
      <c r="M73" s="119"/>
      <c r="N73" s="119"/>
      <c r="O73" s="92"/>
    </row>
    <row r="74" spans="1:23" s="52" customFormat="1" ht="36" customHeight="1" outlineLevel="1">
      <c r="A74" s="25">
        <v>1.1000000000000001</v>
      </c>
      <c r="B74" s="25"/>
      <c r="C74" s="42" t="s">
        <v>105</v>
      </c>
      <c r="D74" s="33">
        <v>1</v>
      </c>
      <c r="E74" s="40" t="s">
        <v>23</v>
      </c>
      <c r="F74" s="71">
        <v>5100</v>
      </c>
      <c r="G74" s="74">
        <f t="shared" ref="G74:G80" si="35">D74*F74</f>
        <v>5100</v>
      </c>
      <c r="H74" s="79">
        <v>3800</v>
      </c>
      <c r="I74" s="85">
        <v>0</v>
      </c>
      <c r="J74" s="105">
        <f t="shared" ref="J74:J77" si="36">SUM(H74:I74)</f>
        <v>3800</v>
      </c>
      <c r="K74" s="105">
        <f t="shared" ref="K74:K77" si="37">D74*J74</f>
        <v>3800</v>
      </c>
      <c r="L74" s="112">
        <f t="shared" ref="L74:L77" si="38">(G74-K74)/G74</f>
        <v>0.25490196078431371</v>
      </c>
      <c r="M74" s="119"/>
      <c r="N74" s="119"/>
      <c r="O74" s="93"/>
      <c r="P74" s="96"/>
      <c r="Q74" s="96"/>
      <c r="R74" s="95"/>
      <c r="S74" s="99"/>
      <c r="T74" s="95"/>
      <c r="U74" s="96"/>
      <c r="V74" s="95"/>
      <c r="W74" s="95"/>
    </row>
    <row r="75" spans="1:23" s="52" customFormat="1" ht="48.75" customHeight="1" outlineLevel="1">
      <c r="A75" s="33">
        <v>1.2</v>
      </c>
      <c r="B75" s="33"/>
      <c r="C75" s="42" t="s">
        <v>35</v>
      </c>
      <c r="D75" s="33">
        <v>1</v>
      </c>
      <c r="E75" s="40" t="s">
        <v>23</v>
      </c>
      <c r="F75" s="71">
        <v>11700</v>
      </c>
      <c r="G75" s="74">
        <f t="shared" si="35"/>
        <v>11700</v>
      </c>
      <c r="H75" s="79">
        <v>7600</v>
      </c>
      <c r="I75" s="85">
        <v>0</v>
      </c>
      <c r="J75" s="105">
        <f t="shared" si="36"/>
        <v>7600</v>
      </c>
      <c r="K75" s="105">
        <f t="shared" si="37"/>
        <v>7600</v>
      </c>
      <c r="L75" s="105">
        <f t="shared" si="38"/>
        <v>0.3504273504273504</v>
      </c>
      <c r="M75" s="119"/>
      <c r="N75" s="119"/>
      <c r="O75" s="91"/>
      <c r="P75" s="95"/>
    </row>
    <row r="76" spans="1:23" s="52" customFormat="1" ht="24" customHeight="1" outlineLevel="1">
      <c r="A76" s="25">
        <v>1.3</v>
      </c>
      <c r="B76" s="25"/>
      <c r="C76" s="42" t="s">
        <v>25</v>
      </c>
      <c r="D76" s="33">
        <v>1</v>
      </c>
      <c r="E76" s="40" t="s">
        <v>23</v>
      </c>
      <c r="F76" s="71">
        <v>7100</v>
      </c>
      <c r="G76" s="74">
        <f t="shared" si="35"/>
        <v>7100</v>
      </c>
      <c r="H76" s="79">
        <v>1800</v>
      </c>
      <c r="I76" s="85">
        <v>1900</v>
      </c>
      <c r="J76" s="105">
        <f t="shared" si="36"/>
        <v>3700</v>
      </c>
      <c r="K76" s="105">
        <f t="shared" si="37"/>
        <v>3700</v>
      </c>
      <c r="L76" s="105">
        <f t="shared" si="38"/>
        <v>0.47887323943661969</v>
      </c>
      <c r="M76" s="119"/>
      <c r="N76" s="119"/>
      <c r="O76" s="91"/>
      <c r="P76" s="95"/>
    </row>
    <row r="77" spans="1:23" s="94" customFormat="1" ht="75" customHeight="1" outlineLevel="1">
      <c r="A77" s="33">
        <v>1.4</v>
      </c>
      <c r="B77" s="33"/>
      <c r="C77" s="42" t="s">
        <v>106</v>
      </c>
      <c r="D77" s="33">
        <v>1</v>
      </c>
      <c r="E77" s="67" t="s">
        <v>23</v>
      </c>
      <c r="F77" s="71">
        <v>300</v>
      </c>
      <c r="G77" s="74">
        <f t="shared" si="35"/>
        <v>300</v>
      </c>
      <c r="H77" s="79">
        <v>50</v>
      </c>
      <c r="I77" s="85">
        <v>100</v>
      </c>
      <c r="J77" s="105">
        <f t="shared" si="36"/>
        <v>150</v>
      </c>
      <c r="K77" s="105">
        <f t="shared" si="37"/>
        <v>150</v>
      </c>
      <c r="L77" s="105">
        <f t="shared" si="38"/>
        <v>0.5</v>
      </c>
      <c r="M77" s="120"/>
      <c r="N77" s="120"/>
    </row>
    <row r="78" spans="1:23" s="94" customFormat="1" ht="17.25" customHeight="1" outlineLevel="1">
      <c r="A78" s="25">
        <v>1.5</v>
      </c>
      <c r="B78" s="25"/>
      <c r="C78" s="116" t="s">
        <v>26</v>
      </c>
      <c r="D78" s="33">
        <v>1</v>
      </c>
      <c r="E78" s="40" t="s">
        <v>23</v>
      </c>
      <c r="F78" s="71">
        <v>400</v>
      </c>
      <c r="G78" s="74">
        <f t="shared" si="35"/>
        <v>400</v>
      </c>
      <c r="H78" s="79">
        <v>100</v>
      </c>
      <c r="I78" s="85">
        <v>200</v>
      </c>
      <c r="J78" s="105">
        <f>SUM(H78:I78)</f>
        <v>300</v>
      </c>
      <c r="K78" s="105">
        <f>D78*J78</f>
        <v>300</v>
      </c>
      <c r="L78" s="105">
        <f>(G78-K78)/G78</f>
        <v>0.25</v>
      </c>
      <c r="M78" s="120"/>
      <c r="N78" s="120"/>
    </row>
    <row r="79" spans="1:23" s="94" customFormat="1" ht="49.5" customHeight="1" outlineLevel="1">
      <c r="A79" s="33">
        <v>1.6</v>
      </c>
      <c r="B79" s="33"/>
      <c r="C79" s="42" t="s">
        <v>103</v>
      </c>
      <c r="D79" s="33">
        <v>1</v>
      </c>
      <c r="E79" s="67" t="s">
        <v>23</v>
      </c>
      <c r="F79" s="71">
        <v>500</v>
      </c>
      <c r="G79" s="74">
        <f t="shared" si="35"/>
        <v>500</v>
      </c>
      <c r="H79" s="79">
        <v>100</v>
      </c>
      <c r="I79" s="85">
        <v>200</v>
      </c>
      <c r="J79" s="105">
        <f>SUM(H79:I79)</f>
        <v>300</v>
      </c>
      <c r="K79" s="105">
        <f t="shared" ref="K79:K80" si="39">D79*J79</f>
        <v>300</v>
      </c>
      <c r="L79" s="105">
        <f t="shared" ref="L79:L80" si="40">(G79-K79)/G79</f>
        <v>0.4</v>
      </c>
      <c r="M79" s="120"/>
      <c r="N79" s="120"/>
    </row>
    <row r="80" spans="1:23" s="94" customFormat="1" ht="24.75" customHeight="1" outlineLevel="1">
      <c r="A80" s="25">
        <v>1.7</v>
      </c>
      <c r="B80" s="25"/>
      <c r="C80" s="42" t="s">
        <v>107</v>
      </c>
      <c r="D80" s="33">
        <v>12</v>
      </c>
      <c r="E80" s="67" t="s">
        <v>27</v>
      </c>
      <c r="F80" s="71">
        <v>100</v>
      </c>
      <c r="G80" s="74">
        <f t="shared" si="35"/>
        <v>1200</v>
      </c>
      <c r="H80" s="79">
        <v>30</v>
      </c>
      <c r="I80" s="85">
        <v>50</v>
      </c>
      <c r="J80" s="105">
        <f>SUM(H80:I80)</f>
        <v>80</v>
      </c>
      <c r="K80" s="105">
        <f t="shared" si="39"/>
        <v>960</v>
      </c>
      <c r="L80" s="105">
        <f t="shared" si="40"/>
        <v>0.2</v>
      </c>
      <c r="M80" s="120"/>
      <c r="N80" s="120"/>
    </row>
    <row r="81" spans="1:57" s="52" customFormat="1" ht="20.100000000000001" customHeight="1" outlineLevel="1">
      <c r="A81" s="123" t="s">
        <v>114</v>
      </c>
      <c r="B81" s="46" t="s">
        <v>37</v>
      </c>
      <c r="D81" s="59"/>
      <c r="E81" s="66"/>
      <c r="F81" s="22"/>
      <c r="G81" s="22"/>
      <c r="H81" s="22"/>
      <c r="I81" s="22"/>
      <c r="J81" s="22"/>
      <c r="K81" s="108"/>
      <c r="L81" s="108"/>
      <c r="M81" s="118"/>
      <c r="N81" s="118"/>
    </row>
    <row r="82" spans="1:57" s="52" customFormat="1" ht="38.25" customHeight="1" outlineLevel="1">
      <c r="A82" s="25">
        <v>1</v>
      </c>
      <c r="B82" s="25"/>
      <c r="C82" s="43" t="s">
        <v>22</v>
      </c>
      <c r="D82" s="50"/>
      <c r="E82" s="60"/>
      <c r="F82" s="22"/>
      <c r="G82" s="73"/>
      <c r="H82" s="80"/>
      <c r="I82" s="86"/>
      <c r="J82" s="106"/>
      <c r="K82" s="110"/>
      <c r="L82" s="110"/>
      <c r="M82" s="119"/>
      <c r="N82" s="119"/>
      <c r="O82" s="92"/>
    </row>
    <row r="83" spans="1:57" s="52" customFormat="1" ht="36" customHeight="1" outlineLevel="1">
      <c r="A83" s="25">
        <v>1.1000000000000001</v>
      </c>
      <c r="B83" s="25"/>
      <c r="C83" s="42" t="s">
        <v>108</v>
      </c>
      <c r="D83" s="33">
        <v>1</v>
      </c>
      <c r="E83" s="40" t="s">
        <v>23</v>
      </c>
      <c r="F83" s="71">
        <v>5000</v>
      </c>
      <c r="G83" s="74">
        <f t="shared" ref="G83:G89" si="41">D83*F83</f>
        <v>5000</v>
      </c>
      <c r="H83" s="79">
        <v>3700</v>
      </c>
      <c r="I83" s="85">
        <v>0</v>
      </c>
      <c r="J83" s="105">
        <f t="shared" ref="J83:J86" si="42">SUM(H83:I83)</f>
        <v>3700</v>
      </c>
      <c r="K83" s="105">
        <f t="shared" ref="K83:K86" si="43">D83*J83</f>
        <v>3700</v>
      </c>
      <c r="L83" s="112">
        <f t="shared" ref="L83:L86" si="44">(G83-K83)/G83</f>
        <v>0.26</v>
      </c>
      <c r="M83" s="119"/>
      <c r="N83" s="119"/>
      <c r="O83" s="93"/>
      <c r="P83" s="96"/>
      <c r="Q83" s="96"/>
      <c r="R83" s="95"/>
      <c r="S83" s="99"/>
      <c r="T83" s="95"/>
      <c r="U83" s="96"/>
      <c r="V83" s="95"/>
      <c r="W83" s="95"/>
    </row>
    <row r="84" spans="1:57" s="52" customFormat="1" ht="48.75" customHeight="1" outlineLevel="1">
      <c r="A84" s="33">
        <v>1.2</v>
      </c>
      <c r="B84" s="33"/>
      <c r="C84" s="42" t="s">
        <v>35</v>
      </c>
      <c r="D84" s="33">
        <v>1</v>
      </c>
      <c r="E84" s="40" t="s">
        <v>23</v>
      </c>
      <c r="F84" s="71">
        <v>10000</v>
      </c>
      <c r="G84" s="74">
        <f t="shared" si="41"/>
        <v>10000</v>
      </c>
      <c r="H84" s="79">
        <v>6500</v>
      </c>
      <c r="I84" s="85">
        <v>0</v>
      </c>
      <c r="J84" s="105">
        <f t="shared" si="42"/>
        <v>6500</v>
      </c>
      <c r="K84" s="105">
        <f t="shared" si="43"/>
        <v>6500</v>
      </c>
      <c r="L84" s="105">
        <f t="shared" si="44"/>
        <v>0.35</v>
      </c>
      <c r="M84" s="119"/>
      <c r="N84" s="119"/>
      <c r="O84" s="91"/>
      <c r="P84" s="95"/>
    </row>
    <row r="85" spans="1:57" s="52" customFormat="1" ht="24" customHeight="1" outlineLevel="1">
      <c r="A85" s="25">
        <v>1.3</v>
      </c>
      <c r="B85" s="25"/>
      <c r="C85" s="42" t="s">
        <v>25</v>
      </c>
      <c r="D85" s="33">
        <v>1</v>
      </c>
      <c r="E85" s="40" t="s">
        <v>23</v>
      </c>
      <c r="F85" s="71">
        <v>6000</v>
      </c>
      <c r="G85" s="74">
        <f t="shared" si="41"/>
        <v>6000</v>
      </c>
      <c r="H85" s="79">
        <v>1200</v>
      </c>
      <c r="I85" s="85">
        <v>1900</v>
      </c>
      <c r="J85" s="105">
        <f t="shared" si="42"/>
        <v>3100</v>
      </c>
      <c r="K85" s="105">
        <f t="shared" si="43"/>
        <v>3100</v>
      </c>
      <c r="L85" s="105">
        <f t="shared" si="44"/>
        <v>0.48333333333333334</v>
      </c>
      <c r="M85" s="119"/>
      <c r="N85" s="119"/>
      <c r="O85" s="91"/>
      <c r="P85" s="95"/>
    </row>
    <row r="86" spans="1:57" s="94" customFormat="1" ht="75" customHeight="1" outlineLevel="1">
      <c r="A86" s="33">
        <v>1.4</v>
      </c>
      <c r="B86" s="33"/>
      <c r="C86" s="42" t="s">
        <v>102</v>
      </c>
      <c r="D86" s="33">
        <v>1</v>
      </c>
      <c r="E86" s="67" t="s">
        <v>23</v>
      </c>
      <c r="F86" s="71">
        <v>300</v>
      </c>
      <c r="G86" s="74">
        <f t="shared" si="41"/>
        <v>300</v>
      </c>
      <c r="H86" s="79">
        <v>50</v>
      </c>
      <c r="I86" s="85">
        <v>100</v>
      </c>
      <c r="J86" s="105">
        <f t="shared" si="42"/>
        <v>150</v>
      </c>
      <c r="K86" s="105">
        <f t="shared" si="43"/>
        <v>150</v>
      </c>
      <c r="L86" s="105">
        <f t="shared" si="44"/>
        <v>0.5</v>
      </c>
      <c r="M86" s="120"/>
      <c r="N86" s="120"/>
    </row>
    <row r="87" spans="1:57" s="94" customFormat="1" ht="17.25" customHeight="1" outlineLevel="1">
      <c r="A87" s="25">
        <v>1.5</v>
      </c>
      <c r="B87" s="25"/>
      <c r="C87" s="116" t="s">
        <v>26</v>
      </c>
      <c r="D87" s="33">
        <v>1</v>
      </c>
      <c r="E87" s="40" t="s">
        <v>23</v>
      </c>
      <c r="F87" s="71">
        <v>400</v>
      </c>
      <c r="G87" s="74">
        <f t="shared" si="41"/>
        <v>400</v>
      </c>
      <c r="H87" s="79">
        <v>100</v>
      </c>
      <c r="I87" s="85">
        <v>200</v>
      </c>
      <c r="J87" s="105">
        <f>SUM(H87:I87)</f>
        <v>300</v>
      </c>
      <c r="K87" s="105">
        <f>D87*J87</f>
        <v>300</v>
      </c>
      <c r="L87" s="105">
        <f>(G87-K87)/G87</f>
        <v>0.25</v>
      </c>
      <c r="M87" s="120"/>
      <c r="N87" s="120"/>
    </row>
    <row r="88" spans="1:57" s="94" customFormat="1" ht="49.5" customHeight="1" outlineLevel="1">
      <c r="A88" s="33">
        <v>1.6</v>
      </c>
      <c r="B88" s="33"/>
      <c r="C88" s="42" t="s">
        <v>103</v>
      </c>
      <c r="D88" s="33">
        <v>1</v>
      </c>
      <c r="E88" s="67" t="s">
        <v>23</v>
      </c>
      <c r="F88" s="71">
        <v>500</v>
      </c>
      <c r="G88" s="74">
        <f t="shared" si="41"/>
        <v>500</v>
      </c>
      <c r="H88" s="79">
        <v>100</v>
      </c>
      <c r="I88" s="85">
        <v>200</v>
      </c>
      <c r="J88" s="105">
        <f>SUM(H88:I88)</f>
        <v>300</v>
      </c>
      <c r="K88" s="105">
        <f t="shared" ref="K88:K89" si="45">D88*J88</f>
        <v>300</v>
      </c>
      <c r="L88" s="105">
        <f t="shared" ref="L88:L89" si="46">(G88-K88)/G88</f>
        <v>0.4</v>
      </c>
      <c r="M88" s="120"/>
      <c r="N88" s="120"/>
    </row>
    <row r="89" spans="1:57" s="94" customFormat="1" ht="24.75" customHeight="1" outlineLevel="1">
      <c r="A89" s="25">
        <v>1.7</v>
      </c>
      <c r="B89" s="25"/>
      <c r="C89" s="42" t="s">
        <v>109</v>
      </c>
      <c r="D89" s="33">
        <v>12</v>
      </c>
      <c r="E89" s="67" t="s">
        <v>27</v>
      </c>
      <c r="F89" s="71">
        <v>100</v>
      </c>
      <c r="G89" s="74">
        <f t="shared" si="41"/>
        <v>1200</v>
      </c>
      <c r="H89" s="79">
        <v>30</v>
      </c>
      <c r="I89" s="85">
        <v>50</v>
      </c>
      <c r="J89" s="105">
        <f>SUM(H89:I89)</f>
        <v>80</v>
      </c>
      <c r="K89" s="105">
        <f t="shared" si="45"/>
        <v>960</v>
      </c>
      <c r="L89" s="105">
        <f t="shared" si="46"/>
        <v>0.2</v>
      </c>
      <c r="M89" s="120"/>
      <c r="N89" s="120"/>
    </row>
    <row r="90" spans="1:57" s="9" customFormat="1" ht="15.95" customHeight="1" outlineLevel="1">
      <c r="A90" s="26"/>
      <c r="B90" s="26"/>
      <c r="C90" s="45"/>
      <c r="D90" s="50"/>
      <c r="E90" s="61"/>
      <c r="F90" s="70" t="s">
        <v>28</v>
      </c>
      <c r="G90" s="75">
        <f>SUM(G45:G51)</f>
        <v>23400</v>
      </c>
      <c r="H90" s="81">
        <f>SUM(G90-K90)/G90</f>
        <v>0.35854700854700855</v>
      </c>
      <c r="I90" s="103" t="s">
        <v>29</v>
      </c>
      <c r="J90" s="106"/>
      <c r="K90" s="106">
        <f>SUM(K45:K51)</f>
        <v>15010</v>
      </c>
      <c r="L90" s="106"/>
      <c r="M90" s="120"/>
      <c r="N90" s="120"/>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row>
    <row r="91" spans="1:57" s="9" customFormat="1" ht="15.95" customHeight="1" outlineLevel="1">
      <c r="A91" s="26"/>
      <c r="B91" s="26"/>
      <c r="C91" s="45"/>
      <c r="D91" s="50"/>
      <c r="E91" s="61"/>
      <c r="F91" s="22"/>
      <c r="G91" s="20"/>
      <c r="H91" s="82">
        <f>SUM(G90-K90)</f>
        <v>8390</v>
      </c>
      <c r="I91" s="103" t="s">
        <v>30</v>
      </c>
      <c r="J91" s="106"/>
      <c r="K91" s="106"/>
      <c r="L91" s="106"/>
      <c r="M91" s="120"/>
      <c r="N91" s="120"/>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row>
    <row r="92" spans="1:57" s="9" customFormat="1" ht="15.95" customHeight="1" outlineLevel="1">
      <c r="A92" s="26"/>
      <c r="B92" s="26"/>
      <c r="C92" s="127" t="s">
        <v>38</v>
      </c>
      <c r="D92" s="127"/>
      <c r="E92" s="127"/>
      <c r="F92" s="127"/>
      <c r="G92" s="75" t="e">
        <f>SUM(#REF!,#REF!,#REF!,G90)</f>
        <v>#REF!</v>
      </c>
      <c r="H92" s="81" t="e">
        <f>(G92-K92)/G92</f>
        <v>#REF!</v>
      </c>
      <c r="I92" s="103" t="s">
        <v>29</v>
      </c>
      <c r="J92" s="106"/>
      <c r="K92" s="106" t="e">
        <f>SUM(#REF!,#REF!,#REF!,K90)</f>
        <v>#REF!</v>
      </c>
      <c r="L92" s="106"/>
      <c r="M92" s="120"/>
      <c r="N92" s="120"/>
      <c r="O92" s="94"/>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row>
    <row r="93" spans="1:57" s="9" customFormat="1" ht="15.95" customHeight="1" outlineLevel="1">
      <c r="A93" s="26"/>
      <c r="B93" s="26"/>
      <c r="C93" s="45"/>
      <c r="D93" s="50"/>
      <c r="E93" s="61"/>
      <c r="F93" s="22"/>
      <c r="G93" s="20"/>
      <c r="H93" s="82" t="e">
        <f>G92-K92</f>
        <v>#REF!</v>
      </c>
      <c r="I93" s="103" t="s">
        <v>30</v>
      </c>
      <c r="J93" s="106"/>
      <c r="K93" s="106"/>
      <c r="L93" s="106"/>
      <c r="M93" s="120"/>
      <c r="N93" s="120"/>
      <c r="O93" s="94"/>
      <c r="P93" s="94"/>
      <c r="Q93" s="94"/>
      <c r="R93" s="94"/>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94"/>
      <c r="AZ93" s="94"/>
      <c r="BA93" s="94"/>
      <c r="BB93" s="94"/>
      <c r="BC93" s="94"/>
      <c r="BD93" s="94"/>
      <c r="BE93" s="94"/>
    </row>
    <row r="94" spans="1:57" s="9" customFormat="1" ht="15.95" customHeight="1" outlineLevel="1">
      <c r="A94" s="26"/>
      <c r="B94" s="26"/>
      <c r="C94" s="45"/>
      <c r="D94" s="50"/>
      <c r="E94" s="61"/>
      <c r="F94" s="22"/>
      <c r="G94" s="20"/>
      <c r="H94" s="82"/>
      <c r="I94" s="103"/>
      <c r="J94" s="106"/>
      <c r="K94" s="106"/>
      <c r="L94" s="106"/>
      <c r="M94" s="120"/>
      <c r="N94" s="120"/>
      <c r="O94" s="94"/>
      <c r="P94" s="94"/>
      <c r="Q94" s="94"/>
      <c r="R94" s="94"/>
      <c r="S94" s="94"/>
      <c r="T94" s="94"/>
      <c r="U94" s="94"/>
      <c r="V94" s="94"/>
      <c r="W94" s="94"/>
      <c r="X94" s="94"/>
      <c r="Y94" s="94"/>
      <c r="Z94" s="94"/>
      <c r="AA94" s="94"/>
      <c r="AB94" s="94"/>
      <c r="AC94" s="94"/>
      <c r="AD94" s="94"/>
      <c r="AE94" s="94"/>
      <c r="AF94" s="94"/>
      <c r="AG94" s="94"/>
      <c r="AH94" s="94"/>
      <c r="AI94" s="94"/>
      <c r="AJ94" s="94"/>
      <c r="AK94" s="94"/>
      <c r="AL94" s="94"/>
      <c r="AM94" s="94"/>
      <c r="AN94" s="94"/>
      <c r="AO94" s="94"/>
      <c r="AP94" s="94"/>
      <c r="AQ94" s="94"/>
      <c r="AR94" s="94"/>
      <c r="AS94" s="94"/>
      <c r="AT94" s="94"/>
      <c r="AU94" s="94"/>
      <c r="AV94" s="94"/>
      <c r="AW94" s="94"/>
      <c r="AX94" s="94"/>
      <c r="AY94" s="94"/>
      <c r="AZ94" s="94"/>
      <c r="BA94" s="94"/>
      <c r="BB94" s="94"/>
      <c r="BC94" s="94"/>
      <c r="BD94" s="94"/>
      <c r="BE94" s="94"/>
    </row>
    <row r="95" spans="1:57" s="9" customFormat="1" ht="15.95" customHeight="1" outlineLevel="1">
      <c r="A95" s="26"/>
      <c r="B95" s="26"/>
      <c r="C95" s="127" t="s">
        <v>39</v>
      </c>
      <c r="D95" s="127"/>
      <c r="E95" s="127"/>
      <c r="F95" s="127"/>
      <c r="G95" s="75" t="e">
        <f>G92*5%</f>
        <v>#REF!</v>
      </c>
      <c r="H95" s="81"/>
      <c r="I95" s="103"/>
      <c r="J95" s="106"/>
      <c r="K95" s="106"/>
      <c r="L95" s="106"/>
      <c r="M95" s="120"/>
      <c r="N95" s="120"/>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c r="AU95" s="94"/>
      <c r="AV95" s="94"/>
      <c r="AW95" s="94"/>
      <c r="AX95" s="94"/>
      <c r="AY95" s="94"/>
      <c r="AZ95" s="94"/>
      <c r="BA95" s="94"/>
      <c r="BB95" s="94"/>
      <c r="BC95" s="94"/>
      <c r="BD95" s="94"/>
      <c r="BE95" s="94"/>
    </row>
    <row r="96" spans="1:57" s="9" customFormat="1" ht="15.95" customHeight="1" outlineLevel="1">
      <c r="A96" s="26"/>
      <c r="B96" s="26"/>
      <c r="C96" s="45"/>
      <c r="D96" s="50"/>
      <c r="E96" s="61"/>
      <c r="F96" s="22"/>
      <c r="G96" s="20"/>
      <c r="H96" s="82"/>
      <c r="I96" s="103"/>
      <c r="J96" s="106"/>
      <c r="K96" s="106"/>
      <c r="L96" s="106"/>
      <c r="M96" s="120"/>
      <c r="N96" s="120"/>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c r="AU96" s="94"/>
      <c r="AV96" s="94"/>
      <c r="AW96" s="94"/>
      <c r="AX96" s="94"/>
      <c r="AY96" s="94"/>
      <c r="AZ96" s="94"/>
      <c r="BA96" s="94"/>
      <c r="BB96" s="94"/>
      <c r="BC96" s="94"/>
      <c r="BD96" s="94"/>
      <c r="BE96" s="94"/>
    </row>
    <row r="97" spans="1:57" ht="15.95" customHeight="1">
      <c r="E97" s="50"/>
      <c r="F97" s="61"/>
      <c r="G97" s="61"/>
      <c r="H97" s="41"/>
      <c r="J97" s="106"/>
      <c r="K97" s="111"/>
      <c r="M97" s="121"/>
      <c r="N97" s="121"/>
    </row>
    <row r="98" spans="1:57" s="9" customFormat="1" ht="15.95" customHeight="1" outlineLevel="1">
      <c r="A98" s="26"/>
      <c r="B98" s="26"/>
      <c r="C98" s="127" t="s">
        <v>40</v>
      </c>
      <c r="D98" s="127"/>
      <c r="E98" s="127"/>
      <c r="F98" s="127"/>
      <c r="G98" s="75" t="e">
        <f>SUM(G92-G95)</f>
        <v>#REF!</v>
      </c>
      <c r="H98" s="81"/>
      <c r="I98" s="103"/>
      <c r="J98" s="106"/>
      <c r="K98" s="106"/>
      <c r="L98" s="106"/>
      <c r="M98" s="120"/>
      <c r="N98" s="120"/>
      <c r="O98" s="94"/>
      <c r="P98" s="94"/>
      <c r="Q98" s="94"/>
      <c r="R98" s="94"/>
      <c r="S98" s="94"/>
      <c r="T98" s="94"/>
      <c r="U98" s="94"/>
      <c r="V98" s="94"/>
      <c r="W98" s="94"/>
      <c r="X98" s="94"/>
      <c r="Y98" s="94"/>
      <c r="Z98" s="94"/>
      <c r="AA98" s="94"/>
      <c r="AB98" s="94"/>
      <c r="AC98" s="94"/>
      <c r="AD98" s="94"/>
      <c r="AE98" s="94"/>
      <c r="AF98" s="94"/>
      <c r="AG98" s="94"/>
      <c r="AH98" s="94"/>
      <c r="AI98" s="94"/>
      <c r="AJ98" s="94"/>
      <c r="AK98" s="94"/>
      <c r="AL98" s="94"/>
      <c r="AM98" s="94"/>
      <c r="AN98" s="94"/>
      <c r="AO98" s="94"/>
      <c r="AP98" s="94"/>
      <c r="AQ98" s="94"/>
      <c r="AR98" s="94"/>
      <c r="AS98" s="94"/>
      <c r="AT98" s="94"/>
      <c r="AU98" s="94"/>
      <c r="AV98" s="94"/>
      <c r="AW98" s="94"/>
      <c r="AX98" s="94"/>
      <c r="AY98" s="94"/>
      <c r="AZ98" s="94"/>
      <c r="BA98" s="94"/>
      <c r="BB98" s="94"/>
      <c r="BC98" s="94"/>
      <c r="BD98" s="94"/>
      <c r="BE98" s="94"/>
    </row>
    <row r="99" spans="1:57" s="9" customFormat="1" ht="15.95" customHeight="1" outlineLevel="1">
      <c r="A99" s="26"/>
      <c r="B99" s="26"/>
      <c r="C99" s="45"/>
      <c r="D99" s="50"/>
      <c r="E99" s="61"/>
      <c r="F99" s="22"/>
      <c r="G99" s="20"/>
      <c r="H99" s="82"/>
      <c r="I99" s="103"/>
      <c r="J99" s="106"/>
      <c r="K99" s="106"/>
      <c r="L99" s="106"/>
      <c r="M99" s="120"/>
      <c r="N99" s="120"/>
      <c r="O99" s="94"/>
      <c r="P99" s="94"/>
      <c r="Q99" s="94"/>
      <c r="R99" s="94"/>
      <c r="S99" s="94"/>
      <c r="T99" s="94"/>
      <c r="U99" s="94"/>
      <c r="V99" s="94"/>
      <c r="W99" s="94"/>
      <c r="X99" s="94"/>
      <c r="Y99" s="94"/>
      <c r="Z99" s="94"/>
      <c r="AA99" s="94"/>
      <c r="AB99" s="94"/>
      <c r="AC99" s="94"/>
      <c r="AD99" s="94"/>
      <c r="AE99" s="94"/>
      <c r="AF99" s="94"/>
      <c r="AG99" s="94"/>
      <c r="AH99" s="94"/>
      <c r="AI99" s="94"/>
      <c r="AJ99" s="94"/>
      <c r="AK99" s="94"/>
      <c r="AL99" s="94"/>
      <c r="AM99" s="94"/>
      <c r="AN99" s="94"/>
      <c r="AO99" s="94"/>
      <c r="AP99" s="94"/>
      <c r="AQ99" s="94"/>
      <c r="AR99" s="94"/>
      <c r="AS99" s="94"/>
      <c r="AT99" s="94"/>
      <c r="AU99" s="94"/>
      <c r="AV99" s="94"/>
      <c r="AW99" s="94"/>
      <c r="AX99" s="94"/>
      <c r="AY99" s="94"/>
      <c r="AZ99" s="94"/>
      <c r="BA99" s="94"/>
      <c r="BB99" s="94"/>
      <c r="BC99" s="94"/>
      <c r="BD99" s="94"/>
      <c r="BE99" s="94"/>
    </row>
    <row r="100" spans="1:57" s="8" customFormat="1" ht="15" customHeight="1">
      <c r="A100" s="30"/>
      <c r="B100" s="31"/>
      <c r="C100" s="46" t="s">
        <v>41</v>
      </c>
      <c r="D100" s="50"/>
      <c r="E100" s="47"/>
      <c r="F100" s="41"/>
      <c r="G100" s="68"/>
      <c r="H100" s="68"/>
      <c r="I100" s="104"/>
      <c r="J100" s="104"/>
      <c r="K100" s="80"/>
      <c r="L100" s="111"/>
      <c r="M100" s="111"/>
      <c r="N100" s="106"/>
      <c r="O100" s="67"/>
      <c r="P100" s="67"/>
      <c r="Q100" s="88"/>
      <c r="R100" s="88"/>
      <c r="S100" s="88"/>
      <c r="T100" s="88"/>
      <c r="U100" s="88"/>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100"/>
      <c r="AW100" s="100"/>
      <c r="AX100" s="100"/>
      <c r="AY100" s="100"/>
      <c r="AZ100" s="100"/>
      <c r="BA100" s="100"/>
      <c r="BB100" s="100"/>
      <c r="BC100" s="100"/>
      <c r="BD100" s="100"/>
      <c r="BE100" s="100"/>
    </row>
    <row r="101" spans="1:57" s="8" customFormat="1" ht="14.1" customHeight="1">
      <c r="A101" s="30">
        <v>1</v>
      </c>
      <c r="B101" s="31"/>
      <c r="C101" s="47" t="s">
        <v>42</v>
      </c>
      <c r="D101" s="50"/>
      <c r="E101" s="47"/>
      <c r="F101" s="41"/>
      <c r="G101" s="68"/>
      <c r="H101" s="68"/>
      <c r="I101" s="104"/>
      <c r="J101" s="104"/>
      <c r="K101" s="80"/>
      <c r="L101" s="111"/>
      <c r="M101" s="111"/>
      <c r="N101" s="106"/>
      <c r="O101" s="67"/>
      <c r="P101" s="67"/>
      <c r="Q101" s="88"/>
      <c r="R101" s="88"/>
      <c r="S101" s="88"/>
      <c r="T101" s="88"/>
      <c r="U101" s="88"/>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row>
    <row r="102" spans="1:57" s="8" customFormat="1" ht="14.1" customHeight="1">
      <c r="A102" s="30"/>
      <c r="B102" s="31"/>
      <c r="C102" s="47" t="s">
        <v>43</v>
      </c>
      <c r="D102" s="50"/>
      <c r="E102" s="47"/>
      <c r="F102" s="41"/>
      <c r="G102" s="68"/>
      <c r="H102" s="68"/>
      <c r="I102" s="104"/>
      <c r="J102" s="104"/>
      <c r="K102" s="80"/>
      <c r="L102" s="111"/>
      <c r="M102" s="111"/>
      <c r="N102" s="106"/>
      <c r="O102" s="67"/>
      <c r="P102" s="67"/>
      <c r="Q102" s="88"/>
      <c r="R102" s="88"/>
      <c r="S102" s="88"/>
      <c r="T102" s="88"/>
      <c r="U102" s="88"/>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100"/>
      <c r="AW102" s="100"/>
      <c r="AX102" s="100"/>
      <c r="AY102" s="100"/>
      <c r="AZ102" s="100"/>
      <c r="BA102" s="100"/>
      <c r="BB102" s="100"/>
      <c r="BC102" s="100"/>
      <c r="BD102" s="100"/>
      <c r="BE102" s="100"/>
    </row>
    <row r="103" spans="1:57" s="8" customFormat="1" ht="14.1" customHeight="1">
      <c r="A103" s="30">
        <v>2</v>
      </c>
      <c r="B103" s="31"/>
      <c r="C103" s="47" t="s">
        <v>44</v>
      </c>
      <c r="D103" s="50"/>
      <c r="E103" s="47"/>
      <c r="F103" s="41"/>
      <c r="G103" s="68"/>
      <c r="H103" s="68"/>
      <c r="I103" s="104"/>
      <c r="J103" s="104"/>
      <c r="K103" s="80"/>
      <c r="L103" s="111"/>
      <c r="M103" s="111"/>
      <c r="N103" s="106"/>
      <c r="O103" s="67"/>
      <c r="P103" s="67"/>
      <c r="Q103" s="88"/>
      <c r="R103" s="88"/>
      <c r="S103" s="88"/>
      <c r="T103" s="88"/>
      <c r="U103" s="88"/>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100"/>
      <c r="AW103" s="100"/>
      <c r="AX103" s="100"/>
      <c r="AY103" s="100"/>
      <c r="AZ103" s="100"/>
      <c r="BA103" s="100"/>
      <c r="BB103" s="100"/>
      <c r="BC103" s="100"/>
      <c r="BD103" s="100"/>
      <c r="BE103" s="100"/>
    </row>
    <row r="104" spans="1:57" s="8" customFormat="1" ht="14.1" customHeight="1">
      <c r="A104" s="30">
        <v>3</v>
      </c>
      <c r="B104" s="31"/>
      <c r="C104" s="47" t="s">
        <v>45</v>
      </c>
      <c r="D104" s="50"/>
      <c r="E104" s="47"/>
      <c r="F104" s="41"/>
      <c r="G104" s="68"/>
      <c r="H104" s="68"/>
      <c r="I104" s="104"/>
      <c r="J104" s="104"/>
      <c r="K104" s="80"/>
      <c r="L104" s="111"/>
      <c r="M104" s="111"/>
      <c r="N104" s="106"/>
      <c r="O104" s="67"/>
      <c r="P104" s="67"/>
      <c r="Q104" s="88"/>
      <c r="R104" s="88"/>
      <c r="S104" s="88"/>
      <c r="T104" s="88"/>
      <c r="U104" s="88"/>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100"/>
      <c r="AW104" s="100"/>
      <c r="AX104" s="100"/>
      <c r="AY104" s="100"/>
      <c r="AZ104" s="100"/>
      <c r="BA104" s="100"/>
      <c r="BB104" s="100"/>
      <c r="BC104" s="100"/>
      <c r="BD104" s="100"/>
      <c r="BE104" s="100"/>
    </row>
    <row r="105" spans="1:57" s="8" customFormat="1" ht="14.1" customHeight="1">
      <c r="A105" s="30"/>
      <c r="B105" s="31"/>
      <c r="C105" s="47" t="s">
        <v>46</v>
      </c>
      <c r="D105" s="50"/>
      <c r="E105" s="47"/>
      <c r="F105" s="41"/>
      <c r="G105" s="68"/>
      <c r="H105" s="68"/>
      <c r="I105" s="104"/>
      <c r="J105" s="104"/>
      <c r="K105" s="80"/>
      <c r="L105" s="111"/>
      <c r="M105" s="111"/>
      <c r="N105" s="106"/>
      <c r="O105" s="67"/>
      <c r="P105" s="67"/>
      <c r="Q105" s="88"/>
      <c r="R105" s="88"/>
      <c r="S105" s="88"/>
      <c r="T105" s="88"/>
      <c r="U105" s="88"/>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c r="BE105" s="100"/>
    </row>
    <row r="106" spans="1:57" s="8" customFormat="1" ht="14.1" customHeight="1">
      <c r="A106" s="30"/>
      <c r="B106" s="31"/>
      <c r="C106" s="47" t="s">
        <v>47</v>
      </c>
      <c r="D106" s="50"/>
      <c r="E106" s="47"/>
      <c r="F106" s="41"/>
      <c r="G106" s="68"/>
      <c r="H106" s="68"/>
      <c r="I106" s="104"/>
      <c r="J106" s="104"/>
      <c r="K106" s="80"/>
      <c r="L106" s="111"/>
      <c r="M106" s="111"/>
      <c r="N106" s="106"/>
      <c r="O106" s="67"/>
      <c r="P106" s="67"/>
      <c r="Q106" s="88"/>
      <c r="R106" s="88"/>
      <c r="S106" s="88"/>
      <c r="T106" s="88"/>
      <c r="U106" s="88"/>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c r="BA106" s="100"/>
      <c r="BB106" s="100"/>
      <c r="BC106" s="100"/>
      <c r="BD106" s="100"/>
      <c r="BE106" s="100"/>
    </row>
    <row r="107" spans="1:57" s="8" customFormat="1" ht="14.1" customHeight="1">
      <c r="A107" s="30">
        <v>4</v>
      </c>
      <c r="B107" s="31"/>
      <c r="C107" s="47" t="s">
        <v>48</v>
      </c>
      <c r="D107" s="50"/>
      <c r="E107" s="47"/>
      <c r="F107" s="41"/>
      <c r="G107" s="68"/>
      <c r="H107" s="68"/>
      <c r="I107" s="104"/>
      <c r="J107" s="104"/>
      <c r="K107" s="80"/>
      <c r="L107" s="111"/>
      <c r="M107" s="111"/>
      <c r="N107" s="106"/>
      <c r="O107" s="67"/>
      <c r="P107" s="67"/>
      <c r="Q107" s="88"/>
      <c r="R107" s="88"/>
      <c r="S107" s="88"/>
      <c r="T107" s="88"/>
      <c r="U107" s="88"/>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c r="BA107" s="100"/>
      <c r="BB107" s="100"/>
      <c r="BC107" s="100"/>
      <c r="BD107" s="100"/>
      <c r="BE107" s="100"/>
    </row>
    <row r="108" spans="1:57" s="8" customFormat="1" ht="14.1" customHeight="1">
      <c r="A108" s="30">
        <v>5</v>
      </c>
      <c r="B108" s="31"/>
      <c r="C108" s="47" t="s">
        <v>49</v>
      </c>
      <c r="D108" s="50"/>
      <c r="E108" s="47"/>
      <c r="F108" s="41"/>
      <c r="G108" s="68"/>
      <c r="H108" s="68"/>
      <c r="I108" s="104"/>
      <c r="J108" s="104"/>
      <c r="K108" s="80"/>
      <c r="L108" s="111"/>
      <c r="M108" s="111"/>
      <c r="N108" s="106"/>
      <c r="O108" s="67"/>
      <c r="P108" s="67"/>
      <c r="Q108" s="88"/>
      <c r="R108" s="88"/>
      <c r="S108" s="88"/>
      <c r="T108" s="88"/>
      <c r="U108" s="88"/>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row>
    <row r="109" spans="1:57" s="8" customFormat="1" ht="14.1" customHeight="1">
      <c r="A109" s="30"/>
      <c r="B109" s="31"/>
      <c r="C109" s="47" t="s">
        <v>50</v>
      </c>
      <c r="D109" s="50"/>
      <c r="E109" s="47"/>
      <c r="F109" s="41"/>
      <c r="G109" s="68"/>
      <c r="H109" s="68"/>
      <c r="I109" s="104"/>
      <c r="J109" s="104"/>
      <c r="K109" s="80"/>
      <c r="L109" s="111"/>
      <c r="M109" s="111"/>
      <c r="N109" s="106"/>
      <c r="O109" s="67"/>
      <c r="P109" s="67"/>
      <c r="Q109" s="88"/>
      <c r="R109" s="88"/>
      <c r="S109" s="88"/>
      <c r="T109" s="88"/>
      <c r="U109" s="88"/>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100"/>
      <c r="AW109" s="100"/>
      <c r="AX109" s="100"/>
      <c r="AY109" s="100"/>
      <c r="AZ109" s="100"/>
      <c r="BA109" s="100"/>
      <c r="BB109" s="100"/>
      <c r="BC109" s="100"/>
      <c r="BD109" s="100"/>
      <c r="BE109" s="100"/>
    </row>
    <row r="110" spans="1:57" s="8" customFormat="1" ht="14.1" customHeight="1">
      <c r="A110" s="30"/>
      <c r="B110" s="31"/>
      <c r="C110" s="47" t="s">
        <v>51</v>
      </c>
      <c r="D110" s="50"/>
      <c r="E110" s="47"/>
      <c r="F110" s="41"/>
      <c r="G110" s="68"/>
      <c r="H110" s="68"/>
      <c r="I110" s="104"/>
      <c r="J110" s="104"/>
      <c r="K110" s="80"/>
      <c r="L110" s="111"/>
      <c r="M110" s="111"/>
      <c r="N110" s="106"/>
      <c r="O110" s="67"/>
      <c r="P110" s="67"/>
      <c r="Q110" s="88"/>
      <c r="R110" s="88"/>
      <c r="S110" s="88"/>
      <c r="T110" s="88"/>
      <c r="U110" s="88"/>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100"/>
      <c r="AW110" s="100"/>
      <c r="AX110" s="100"/>
      <c r="AY110" s="100"/>
      <c r="AZ110" s="100"/>
      <c r="BA110" s="100"/>
      <c r="BB110" s="100"/>
      <c r="BC110" s="100"/>
      <c r="BD110" s="100"/>
      <c r="BE110" s="100"/>
    </row>
    <row r="111" spans="1:57" s="8" customFormat="1" ht="14.1" customHeight="1">
      <c r="A111" s="30"/>
      <c r="B111" s="31"/>
      <c r="C111" s="47" t="s">
        <v>52</v>
      </c>
      <c r="D111" s="50"/>
      <c r="E111" s="47"/>
      <c r="F111" s="41"/>
      <c r="G111" s="68"/>
      <c r="H111" s="68"/>
      <c r="I111" s="104"/>
      <c r="J111" s="104"/>
      <c r="K111" s="80"/>
      <c r="L111" s="111"/>
      <c r="M111" s="111"/>
      <c r="N111" s="106"/>
      <c r="O111" s="67"/>
      <c r="P111" s="67"/>
      <c r="Q111" s="88"/>
      <c r="R111" s="88"/>
      <c r="S111" s="88"/>
      <c r="T111" s="88"/>
      <c r="U111" s="88"/>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100"/>
      <c r="AW111" s="100"/>
      <c r="AX111" s="100"/>
      <c r="AY111" s="100"/>
      <c r="AZ111" s="100"/>
      <c r="BA111" s="100"/>
      <c r="BB111" s="100"/>
      <c r="BC111" s="100"/>
      <c r="BD111" s="100"/>
      <c r="BE111" s="100"/>
    </row>
    <row r="112" spans="1:57" s="8" customFormat="1" ht="14.1" customHeight="1">
      <c r="A112" s="30"/>
      <c r="B112" s="31"/>
      <c r="C112" s="47" t="s">
        <v>53</v>
      </c>
      <c r="D112" s="50"/>
      <c r="E112" s="47"/>
      <c r="F112" s="41"/>
      <c r="G112" s="68"/>
      <c r="H112" s="68"/>
      <c r="I112" s="104"/>
      <c r="J112" s="104"/>
      <c r="K112" s="80"/>
      <c r="L112" s="111"/>
      <c r="M112" s="111"/>
      <c r="N112" s="106"/>
      <c r="O112" s="67"/>
      <c r="P112" s="67"/>
      <c r="Q112" s="88"/>
      <c r="R112" s="88"/>
      <c r="S112" s="88"/>
      <c r="T112" s="88"/>
      <c r="U112" s="88"/>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100"/>
      <c r="AW112" s="100"/>
      <c r="AX112" s="100"/>
      <c r="AY112" s="100"/>
      <c r="AZ112" s="100"/>
      <c r="BA112" s="100"/>
      <c r="BB112" s="100"/>
      <c r="BC112" s="100"/>
      <c r="BD112" s="100"/>
      <c r="BE112" s="100"/>
    </row>
    <row r="113" spans="1:57" s="8" customFormat="1" ht="14.1" customHeight="1">
      <c r="A113" s="30">
        <v>6</v>
      </c>
      <c r="B113" s="31"/>
      <c r="C113" s="47" t="s">
        <v>54</v>
      </c>
      <c r="D113" s="50"/>
      <c r="E113" s="47"/>
      <c r="F113" s="41"/>
      <c r="G113" s="68"/>
      <c r="H113" s="68"/>
      <c r="I113" s="104"/>
      <c r="J113" s="104"/>
      <c r="K113" s="80"/>
      <c r="L113" s="111"/>
      <c r="M113" s="111"/>
      <c r="N113" s="106"/>
      <c r="O113" s="67"/>
      <c r="P113" s="67"/>
      <c r="Q113" s="88"/>
      <c r="R113" s="88"/>
      <c r="S113" s="88"/>
      <c r="T113" s="88"/>
      <c r="U113" s="88"/>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100"/>
      <c r="AW113" s="100"/>
      <c r="AX113" s="100"/>
      <c r="AY113" s="100"/>
      <c r="AZ113" s="100"/>
      <c r="BA113" s="100"/>
      <c r="BB113" s="100"/>
      <c r="BC113" s="100"/>
      <c r="BD113" s="100"/>
      <c r="BE113" s="100"/>
    </row>
    <row r="114" spans="1:57" s="8" customFormat="1" ht="14.1" customHeight="1">
      <c r="A114" s="30"/>
      <c r="B114" s="31"/>
      <c r="C114" s="47" t="s">
        <v>55</v>
      </c>
      <c r="D114" s="50"/>
      <c r="E114" s="47"/>
      <c r="F114" s="41"/>
      <c r="G114" s="68"/>
      <c r="H114" s="68"/>
      <c r="I114" s="104"/>
      <c r="J114" s="104"/>
      <c r="K114" s="80"/>
      <c r="L114" s="111"/>
      <c r="M114" s="111"/>
      <c r="N114" s="106"/>
      <c r="O114" s="67"/>
      <c r="P114" s="67"/>
      <c r="Q114" s="88"/>
      <c r="R114" s="88"/>
      <c r="S114" s="88"/>
      <c r="T114" s="88"/>
      <c r="U114" s="88"/>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100"/>
      <c r="AW114" s="100"/>
      <c r="AX114" s="100"/>
      <c r="AY114" s="100"/>
      <c r="AZ114" s="100"/>
      <c r="BA114" s="100"/>
      <c r="BB114" s="100"/>
      <c r="BC114" s="100"/>
      <c r="BD114" s="100"/>
      <c r="BE114" s="100"/>
    </row>
    <row r="115" spans="1:57" s="8" customFormat="1" ht="14.1" customHeight="1">
      <c r="A115" s="30">
        <v>7</v>
      </c>
      <c r="B115" s="31"/>
      <c r="C115" s="47" t="s">
        <v>56</v>
      </c>
      <c r="D115" s="50"/>
      <c r="E115" s="47"/>
      <c r="F115" s="41"/>
      <c r="G115" s="68"/>
      <c r="H115" s="68"/>
      <c r="I115" s="104"/>
      <c r="J115" s="104"/>
      <c r="K115" s="80"/>
      <c r="L115" s="111"/>
      <c r="M115" s="111"/>
      <c r="N115" s="106"/>
      <c r="O115" s="67"/>
      <c r="P115" s="67"/>
      <c r="Q115" s="88"/>
      <c r="R115" s="88"/>
      <c r="S115" s="88"/>
      <c r="T115" s="88"/>
      <c r="U115" s="88"/>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100"/>
      <c r="AW115" s="100"/>
      <c r="AX115" s="100"/>
      <c r="AY115" s="100"/>
      <c r="AZ115" s="100"/>
      <c r="BA115" s="100"/>
      <c r="BB115" s="100"/>
      <c r="BC115" s="100"/>
      <c r="BD115" s="100"/>
      <c r="BE115" s="100"/>
    </row>
    <row r="116" spans="1:57" s="8" customFormat="1" ht="14.1" customHeight="1">
      <c r="A116" s="30">
        <v>8</v>
      </c>
      <c r="B116" s="31"/>
      <c r="C116" s="47" t="s">
        <v>57</v>
      </c>
      <c r="D116" s="50"/>
      <c r="E116" s="47"/>
      <c r="F116" s="41"/>
      <c r="G116" s="68"/>
      <c r="H116" s="68"/>
      <c r="I116" s="104"/>
      <c r="J116" s="104"/>
      <c r="K116" s="80"/>
      <c r="L116" s="111"/>
      <c r="M116" s="111"/>
      <c r="N116" s="106"/>
      <c r="O116" s="67"/>
      <c r="P116" s="67"/>
      <c r="Q116" s="88"/>
      <c r="R116" s="88"/>
      <c r="S116" s="88"/>
      <c r="T116" s="88"/>
      <c r="U116" s="88"/>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100"/>
      <c r="AW116" s="100"/>
      <c r="AX116" s="100"/>
      <c r="AY116" s="100"/>
      <c r="AZ116" s="100"/>
      <c r="BA116" s="100"/>
      <c r="BB116" s="100"/>
      <c r="BC116" s="100"/>
      <c r="BD116" s="100"/>
      <c r="BE116" s="100"/>
    </row>
    <row r="117" spans="1:57" s="8" customFormat="1" ht="14.1" customHeight="1">
      <c r="A117" s="30"/>
      <c r="B117" s="31"/>
      <c r="C117" s="47" t="s">
        <v>58</v>
      </c>
      <c r="D117" s="50"/>
      <c r="E117" s="47"/>
      <c r="F117" s="41"/>
      <c r="G117" s="68"/>
      <c r="H117" s="68"/>
      <c r="I117" s="104"/>
      <c r="J117" s="104"/>
      <c r="K117" s="80"/>
      <c r="L117" s="111"/>
      <c r="M117" s="111"/>
      <c r="N117" s="106"/>
      <c r="O117" s="67"/>
      <c r="P117" s="67"/>
      <c r="Q117" s="88"/>
      <c r="R117" s="88"/>
      <c r="S117" s="88"/>
      <c r="T117" s="88"/>
      <c r="U117" s="88"/>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100"/>
      <c r="AW117" s="100"/>
      <c r="AX117" s="100"/>
      <c r="AY117" s="100"/>
      <c r="AZ117" s="100"/>
      <c r="BA117" s="100"/>
      <c r="BB117" s="100"/>
      <c r="BC117" s="100"/>
      <c r="BD117" s="100"/>
      <c r="BE117" s="100"/>
    </row>
    <row r="118" spans="1:57" s="8" customFormat="1" ht="14.1" customHeight="1">
      <c r="A118" s="30">
        <v>9</v>
      </c>
      <c r="B118" s="31"/>
      <c r="C118" s="47" t="s">
        <v>59</v>
      </c>
      <c r="D118" s="50"/>
      <c r="E118" s="47"/>
      <c r="F118" s="41"/>
      <c r="G118" s="68"/>
      <c r="H118" s="68"/>
      <c r="I118" s="104"/>
      <c r="J118" s="104"/>
      <c r="K118" s="80"/>
      <c r="L118" s="111"/>
      <c r="M118" s="111"/>
      <c r="N118" s="106"/>
      <c r="O118" s="67"/>
      <c r="P118" s="67"/>
      <c r="Q118" s="88"/>
      <c r="R118" s="88"/>
      <c r="S118" s="88"/>
      <c r="T118" s="88"/>
      <c r="U118" s="88"/>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100"/>
      <c r="AW118" s="100"/>
      <c r="AX118" s="100"/>
      <c r="AY118" s="100"/>
      <c r="AZ118" s="100"/>
      <c r="BA118" s="100"/>
      <c r="BB118" s="100"/>
      <c r="BC118" s="100"/>
      <c r="BD118" s="100"/>
      <c r="BE118" s="100"/>
    </row>
    <row r="119" spans="1:57" s="8" customFormat="1" ht="14.1" customHeight="1">
      <c r="A119" s="30"/>
      <c r="B119" s="31"/>
      <c r="C119" s="47" t="s">
        <v>60</v>
      </c>
      <c r="D119" s="50"/>
      <c r="E119" s="47"/>
      <c r="F119" s="41"/>
      <c r="G119" s="68"/>
      <c r="H119" s="68"/>
      <c r="I119" s="104"/>
      <c r="J119" s="104"/>
      <c r="K119" s="80"/>
      <c r="L119" s="111"/>
      <c r="M119" s="111"/>
      <c r="N119" s="106"/>
      <c r="O119" s="67"/>
      <c r="P119" s="67"/>
      <c r="Q119" s="88"/>
      <c r="R119" s="88"/>
      <c r="S119" s="88"/>
      <c r="T119" s="88"/>
      <c r="U119" s="88"/>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100"/>
      <c r="AW119" s="100"/>
      <c r="AX119" s="100"/>
      <c r="AY119" s="100"/>
      <c r="AZ119" s="100"/>
      <c r="BA119" s="100"/>
      <c r="BB119" s="100"/>
      <c r="BC119" s="100"/>
      <c r="BD119" s="100"/>
      <c r="BE119" s="100"/>
    </row>
    <row r="120" spans="1:57" s="8" customFormat="1" ht="14.1" customHeight="1">
      <c r="A120" s="30">
        <v>10</v>
      </c>
      <c r="B120" s="31"/>
      <c r="C120" s="47" t="s">
        <v>61</v>
      </c>
      <c r="D120" s="50"/>
      <c r="E120" s="47"/>
      <c r="F120" s="41"/>
      <c r="G120" s="68"/>
      <c r="H120" s="68"/>
      <c r="I120" s="104"/>
      <c r="J120" s="104"/>
      <c r="K120" s="80"/>
      <c r="L120" s="111"/>
      <c r="M120" s="111"/>
      <c r="N120" s="106"/>
      <c r="O120" s="67"/>
      <c r="P120" s="67"/>
      <c r="Q120" s="88"/>
      <c r="R120" s="88"/>
      <c r="S120" s="88"/>
      <c r="T120" s="88"/>
      <c r="U120" s="88"/>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100"/>
      <c r="AW120" s="100"/>
      <c r="AX120" s="100"/>
      <c r="AY120" s="100"/>
      <c r="AZ120" s="100"/>
      <c r="BA120" s="100"/>
      <c r="BB120" s="100"/>
      <c r="BC120" s="100"/>
      <c r="BD120" s="100"/>
      <c r="BE120" s="100"/>
    </row>
    <row r="121" spans="1:57" s="8" customFormat="1" ht="13.5" customHeight="1">
      <c r="A121" s="30">
        <v>11</v>
      </c>
      <c r="B121" s="31"/>
      <c r="C121" s="47" t="s">
        <v>62</v>
      </c>
      <c r="D121" s="50"/>
      <c r="E121" s="47"/>
      <c r="F121" s="41"/>
      <c r="G121" s="68"/>
      <c r="H121" s="68"/>
      <c r="I121" s="104"/>
      <c r="J121" s="104"/>
      <c r="K121" s="87"/>
      <c r="L121" s="111"/>
      <c r="M121" s="89"/>
      <c r="N121" s="87"/>
      <c r="O121" s="90"/>
      <c r="P121" s="97"/>
      <c r="Q121" s="98"/>
      <c r="R121" s="67"/>
      <c r="S121" s="67"/>
      <c r="T121" s="88"/>
      <c r="U121" s="88"/>
      <c r="V121" s="88"/>
      <c r="W121" s="88"/>
      <c r="X121" s="88"/>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100"/>
      <c r="AW121" s="100"/>
      <c r="AX121" s="100"/>
      <c r="AY121" s="100"/>
      <c r="AZ121" s="100"/>
      <c r="BA121" s="100"/>
      <c r="BB121" s="100"/>
      <c r="BC121" s="100"/>
      <c r="BD121" s="100"/>
      <c r="BE121" s="100"/>
    </row>
    <row r="122" spans="1:57" s="8" customFormat="1" ht="14.1" customHeight="1">
      <c r="A122" s="30" t="s">
        <v>63</v>
      </c>
      <c r="B122" s="31"/>
      <c r="C122" s="47" t="s">
        <v>64</v>
      </c>
      <c r="D122" s="50"/>
      <c r="E122" s="47"/>
      <c r="F122" s="41"/>
      <c r="G122" s="68"/>
      <c r="H122" s="68"/>
      <c r="I122" s="104"/>
      <c r="J122" s="104"/>
      <c r="K122" s="87"/>
      <c r="L122" s="111"/>
      <c r="M122" s="89"/>
      <c r="N122" s="87"/>
      <c r="O122" s="90"/>
      <c r="P122" s="97"/>
      <c r="Q122" s="98"/>
      <c r="R122" s="67"/>
      <c r="S122" s="67"/>
      <c r="T122" s="88"/>
      <c r="U122" s="88"/>
      <c r="V122" s="88"/>
      <c r="W122" s="88"/>
      <c r="X122" s="88"/>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100"/>
      <c r="AW122" s="100"/>
      <c r="AX122" s="100"/>
      <c r="AY122" s="100"/>
      <c r="AZ122" s="100"/>
      <c r="BA122" s="100"/>
      <c r="BB122" s="100"/>
      <c r="BC122" s="100"/>
      <c r="BD122" s="100"/>
      <c r="BE122" s="100"/>
    </row>
    <row r="123" spans="1:57" s="8" customFormat="1" ht="14.1" customHeight="1">
      <c r="A123" s="30" t="s">
        <v>65</v>
      </c>
      <c r="B123" s="31"/>
      <c r="C123" s="47" t="s">
        <v>66</v>
      </c>
      <c r="D123" s="50"/>
      <c r="E123" s="47"/>
      <c r="F123" s="41"/>
      <c r="G123" s="68"/>
      <c r="H123" s="68"/>
      <c r="I123" s="104"/>
      <c r="J123" s="104"/>
      <c r="K123" s="87"/>
      <c r="L123" s="111"/>
      <c r="M123" s="89"/>
      <c r="N123" s="87"/>
      <c r="O123" s="90"/>
      <c r="P123" s="97"/>
      <c r="Q123" s="98"/>
      <c r="R123" s="67"/>
      <c r="S123" s="67"/>
      <c r="T123" s="88"/>
      <c r="U123" s="88"/>
      <c r="V123" s="88"/>
      <c r="W123" s="88"/>
      <c r="X123" s="88"/>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100"/>
      <c r="AW123" s="100"/>
      <c r="AX123" s="100"/>
      <c r="AY123" s="100"/>
      <c r="AZ123" s="100"/>
      <c r="BA123" s="100"/>
      <c r="BB123" s="100"/>
      <c r="BC123" s="100"/>
      <c r="BD123" s="100"/>
      <c r="BE123" s="100"/>
    </row>
    <row r="124" spans="1:57" s="8" customFormat="1" ht="14.1" customHeight="1">
      <c r="A124" s="30" t="s">
        <v>67</v>
      </c>
      <c r="B124" s="31"/>
      <c r="C124" s="47" t="s">
        <v>68</v>
      </c>
      <c r="D124" s="50"/>
      <c r="E124" s="47"/>
      <c r="F124" s="41"/>
      <c r="G124" s="68"/>
      <c r="H124" s="68"/>
      <c r="I124" s="104"/>
      <c r="J124" s="104"/>
      <c r="K124" s="87"/>
      <c r="L124" s="111"/>
      <c r="M124" s="89"/>
      <c r="N124" s="87"/>
      <c r="O124" s="90"/>
      <c r="P124" s="97"/>
      <c r="Q124" s="98"/>
      <c r="R124" s="67"/>
      <c r="S124" s="67"/>
      <c r="T124" s="88"/>
      <c r="U124" s="88"/>
      <c r="V124" s="88"/>
      <c r="W124" s="88"/>
      <c r="X124" s="88"/>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c r="BB124" s="100"/>
      <c r="BC124" s="100"/>
      <c r="BD124" s="100"/>
      <c r="BE124" s="100"/>
    </row>
    <row r="125" spans="1:57" s="8" customFormat="1" ht="14.1" customHeight="1">
      <c r="A125" s="30">
        <v>12</v>
      </c>
      <c r="B125" s="31"/>
      <c r="C125" s="47" t="s">
        <v>69</v>
      </c>
      <c r="D125" s="50"/>
      <c r="E125" s="47"/>
      <c r="F125" s="41"/>
      <c r="G125" s="68"/>
      <c r="H125" s="68"/>
      <c r="I125" s="104"/>
      <c r="J125" s="104"/>
      <c r="K125" s="80"/>
      <c r="L125" s="111"/>
      <c r="M125" s="111"/>
      <c r="N125" s="106"/>
      <c r="O125" s="67"/>
      <c r="P125" s="67"/>
      <c r="Q125" s="88"/>
      <c r="R125" s="88"/>
      <c r="S125" s="88"/>
      <c r="T125" s="88"/>
      <c r="U125" s="88"/>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100"/>
      <c r="AW125" s="100"/>
      <c r="AX125" s="100"/>
      <c r="AY125" s="100"/>
      <c r="AZ125" s="100"/>
      <c r="BA125" s="100"/>
      <c r="BB125" s="100"/>
      <c r="BC125" s="100"/>
      <c r="BD125" s="100"/>
      <c r="BE125" s="100"/>
    </row>
    <row r="126" spans="1:57" s="8" customFormat="1" ht="14.1" customHeight="1">
      <c r="A126" s="30"/>
      <c r="B126" s="31"/>
      <c r="C126" s="47" t="s">
        <v>70</v>
      </c>
      <c r="D126" s="50"/>
      <c r="E126" s="47"/>
      <c r="F126" s="41"/>
      <c r="G126" s="68"/>
      <c r="H126" s="68"/>
      <c r="I126" s="104"/>
      <c r="J126" s="104"/>
      <c r="K126" s="80"/>
      <c r="L126" s="111"/>
      <c r="M126" s="111"/>
      <c r="N126" s="106"/>
      <c r="O126" s="67"/>
      <c r="P126" s="67"/>
      <c r="Q126" s="88"/>
      <c r="R126" s="88"/>
      <c r="S126" s="88"/>
      <c r="T126" s="88"/>
      <c r="U126" s="88"/>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100"/>
      <c r="AW126" s="100"/>
      <c r="AX126" s="100"/>
      <c r="AY126" s="100"/>
      <c r="AZ126" s="100"/>
      <c r="BA126" s="100"/>
      <c r="BB126" s="100"/>
      <c r="BC126" s="100"/>
      <c r="BD126" s="100"/>
      <c r="BE126" s="100"/>
    </row>
    <row r="127" spans="1:57" s="28" customFormat="1" ht="14.1" customHeight="1">
      <c r="A127" s="30">
        <v>13</v>
      </c>
      <c r="B127" s="31"/>
      <c r="C127" s="47" t="s">
        <v>71</v>
      </c>
      <c r="D127" s="50"/>
      <c r="E127" s="47"/>
      <c r="F127" s="68"/>
      <c r="G127" s="68"/>
      <c r="H127" s="68"/>
      <c r="I127" s="104"/>
      <c r="J127" s="104"/>
      <c r="K127" s="80"/>
      <c r="L127" s="113"/>
      <c r="M127" s="113"/>
      <c r="N127" s="106"/>
      <c r="O127" s="67"/>
      <c r="P127" s="67"/>
      <c r="Q127" s="67"/>
      <c r="R127" s="67"/>
      <c r="S127" s="67"/>
      <c r="T127" s="67"/>
      <c r="U127" s="67"/>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row>
    <row r="128" spans="1:57" s="8" customFormat="1" ht="14.1" customHeight="1">
      <c r="A128" s="30">
        <v>14</v>
      </c>
      <c r="B128" s="31"/>
      <c r="C128" s="47" t="s">
        <v>72</v>
      </c>
      <c r="D128" s="50"/>
      <c r="E128" s="47"/>
      <c r="F128" s="68"/>
      <c r="G128" s="68"/>
      <c r="H128" s="68"/>
      <c r="I128" s="104"/>
      <c r="J128" s="104"/>
      <c r="K128" s="80"/>
      <c r="L128" s="111"/>
      <c r="M128" s="111"/>
      <c r="N128" s="106"/>
      <c r="O128" s="67"/>
      <c r="P128" s="67"/>
      <c r="Q128" s="88"/>
      <c r="R128" s="88"/>
      <c r="S128" s="88"/>
      <c r="T128" s="88"/>
      <c r="U128" s="88"/>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100"/>
      <c r="AW128" s="100"/>
      <c r="AX128" s="100"/>
      <c r="AY128" s="100"/>
      <c r="AZ128" s="100"/>
      <c r="BA128" s="100"/>
      <c r="BB128" s="100"/>
      <c r="BC128" s="100"/>
      <c r="BD128" s="100"/>
      <c r="BE128" s="100"/>
    </row>
    <row r="129" spans="1:57" s="8" customFormat="1" ht="14.1" customHeight="1">
      <c r="A129" s="30"/>
      <c r="B129" s="31"/>
      <c r="C129" s="47" t="s">
        <v>73</v>
      </c>
      <c r="D129" s="50"/>
      <c r="E129" s="47"/>
      <c r="F129" s="68"/>
      <c r="G129" s="68"/>
      <c r="H129" s="68"/>
      <c r="I129" s="104"/>
      <c r="J129" s="104"/>
      <c r="K129" s="80"/>
      <c r="L129" s="111"/>
      <c r="M129" s="111"/>
      <c r="N129" s="106"/>
      <c r="O129" s="67"/>
      <c r="P129" s="67"/>
      <c r="Q129" s="88"/>
      <c r="R129" s="88"/>
      <c r="S129" s="88"/>
      <c r="T129" s="88"/>
      <c r="U129" s="88"/>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row>
    <row r="130" spans="1:57" s="8" customFormat="1" ht="14.1" customHeight="1">
      <c r="A130" s="30">
        <v>15</v>
      </c>
      <c r="B130" s="31"/>
      <c r="C130" s="47" t="s">
        <v>74</v>
      </c>
      <c r="D130" s="50"/>
      <c r="E130" s="47"/>
      <c r="F130" s="68"/>
      <c r="G130" s="68"/>
      <c r="H130" s="68"/>
      <c r="I130" s="102"/>
      <c r="J130" s="102"/>
      <c r="K130" s="80"/>
      <c r="L130" s="111"/>
      <c r="M130" s="111"/>
      <c r="N130" s="106"/>
      <c r="O130" s="67"/>
      <c r="P130" s="67"/>
      <c r="Q130" s="88"/>
      <c r="R130" s="88"/>
      <c r="S130" s="88"/>
      <c r="T130" s="88"/>
      <c r="U130" s="88"/>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s="100"/>
      <c r="BD130" s="100"/>
      <c r="BE130" s="100"/>
    </row>
    <row r="131" spans="1:57" s="8" customFormat="1" ht="14.1" customHeight="1">
      <c r="A131" s="30"/>
      <c r="B131" s="31"/>
      <c r="C131" s="47" t="s">
        <v>75</v>
      </c>
      <c r="D131" s="50"/>
      <c r="E131" s="47"/>
      <c r="F131" s="68"/>
      <c r="G131" s="68"/>
      <c r="H131" s="68"/>
      <c r="I131" s="102"/>
      <c r="J131" s="102"/>
      <c r="K131" s="80"/>
      <c r="L131" s="111"/>
      <c r="M131" s="111"/>
      <c r="N131" s="106"/>
      <c r="O131" s="67"/>
      <c r="P131" s="67"/>
      <c r="Q131" s="88"/>
      <c r="R131" s="88"/>
      <c r="S131" s="88"/>
      <c r="T131" s="88"/>
      <c r="U131" s="88"/>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100"/>
      <c r="AW131" s="100"/>
      <c r="AX131" s="100"/>
      <c r="AY131" s="100"/>
      <c r="AZ131" s="100"/>
      <c r="BA131" s="100"/>
      <c r="BB131" s="100"/>
      <c r="BC131" s="100"/>
      <c r="BD131" s="100"/>
      <c r="BE131" s="100"/>
    </row>
    <row r="132" spans="1:57" s="8" customFormat="1" ht="14.1" customHeight="1">
      <c r="A132" s="30">
        <v>16</v>
      </c>
      <c r="B132" s="31"/>
      <c r="C132" s="47" t="s">
        <v>76</v>
      </c>
      <c r="D132" s="50"/>
      <c r="E132" s="47"/>
      <c r="F132" s="68"/>
      <c r="G132" s="68"/>
      <c r="H132" s="68"/>
      <c r="I132" s="102"/>
      <c r="J132" s="102"/>
      <c r="K132" s="80"/>
      <c r="L132" s="111"/>
      <c r="M132" s="111"/>
      <c r="N132" s="106"/>
      <c r="O132" s="67"/>
      <c r="P132" s="67"/>
      <c r="Q132" s="88"/>
      <c r="R132" s="88"/>
      <c r="S132" s="88"/>
      <c r="T132" s="88"/>
      <c r="U132" s="88"/>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100"/>
      <c r="AW132" s="100"/>
      <c r="AX132" s="100"/>
      <c r="AY132" s="100"/>
      <c r="AZ132" s="100"/>
      <c r="BA132" s="100"/>
      <c r="BB132" s="100"/>
      <c r="BC132" s="100"/>
      <c r="BD132" s="100"/>
      <c r="BE132" s="100"/>
    </row>
    <row r="133" spans="1:57" s="8" customFormat="1" ht="14.1" customHeight="1">
      <c r="A133" s="30"/>
      <c r="B133" s="31"/>
      <c r="C133" s="47" t="s">
        <v>77</v>
      </c>
      <c r="D133" s="50"/>
      <c r="E133" s="47"/>
      <c r="F133" s="68"/>
      <c r="G133" s="68"/>
      <c r="H133" s="68"/>
      <c r="I133" s="102"/>
      <c r="J133" s="102"/>
      <c r="K133" s="80"/>
      <c r="L133" s="111"/>
      <c r="M133" s="111"/>
      <c r="N133" s="106"/>
      <c r="O133" s="67"/>
      <c r="P133" s="67"/>
      <c r="Q133" s="88"/>
      <c r="R133" s="88"/>
      <c r="S133" s="88"/>
      <c r="T133" s="88"/>
      <c r="U133" s="88"/>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100"/>
      <c r="AW133" s="100"/>
      <c r="AX133" s="100"/>
      <c r="AY133" s="100"/>
      <c r="AZ133" s="100"/>
      <c r="BA133" s="100"/>
      <c r="BB133" s="100"/>
      <c r="BC133" s="100"/>
      <c r="BD133" s="100"/>
      <c r="BE133" s="100"/>
    </row>
    <row r="134" spans="1:57" s="8" customFormat="1" ht="14.1" customHeight="1">
      <c r="A134" s="30"/>
      <c r="B134" s="31"/>
      <c r="C134" s="47" t="s">
        <v>78</v>
      </c>
      <c r="D134" s="50"/>
      <c r="E134" s="47"/>
      <c r="F134" s="68"/>
      <c r="G134" s="68"/>
      <c r="H134" s="68"/>
      <c r="I134" s="102"/>
      <c r="J134" s="102"/>
      <c r="K134" s="80"/>
      <c r="L134" s="111"/>
      <c r="M134" s="111"/>
      <c r="N134" s="106"/>
      <c r="O134" s="67"/>
      <c r="P134" s="67"/>
      <c r="Q134" s="88"/>
      <c r="R134" s="88"/>
      <c r="S134" s="88"/>
      <c r="T134" s="88"/>
      <c r="U134" s="88"/>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100"/>
      <c r="AW134" s="100"/>
      <c r="AX134" s="100"/>
      <c r="AY134" s="100"/>
      <c r="AZ134" s="100"/>
      <c r="BA134" s="100"/>
      <c r="BB134" s="100"/>
      <c r="BC134" s="100"/>
      <c r="BD134" s="100"/>
      <c r="BE134" s="100"/>
    </row>
    <row r="135" spans="1:57" s="8" customFormat="1" ht="14.1" customHeight="1">
      <c r="A135" s="30"/>
      <c r="B135" s="31"/>
      <c r="C135" s="47" t="s">
        <v>79</v>
      </c>
      <c r="D135" s="50"/>
      <c r="E135" s="47"/>
      <c r="F135" s="68"/>
      <c r="G135" s="68"/>
      <c r="H135" s="68"/>
      <c r="I135" s="102"/>
      <c r="J135" s="102"/>
      <c r="K135" s="80"/>
      <c r="L135" s="111"/>
      <c r="M135" s="111"/>
      <c r="N135" s="106"/>
      <c r="O135" s="67"/>
      <c r="P135" s="67"/>
      <c r="Q135" s="88"/>
      <c r="R135" s="88"/>
      <c r="S135" s="88"/>
      <c r="T135" s="88"/>
      <c r="U135" s="88"/>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100"/>
      <c r="AW135" s="100"/>
      <c r="AX135" s="100"/>
      <c r="AY135" s="100"/>
      <c r="AZ135" s="100"/>
      <c r="BA135" s="100"/>
      <c r="BB135" s="100"/>
      <c r="BC135" s="100"/>
      <c r="BD135" s="100"/>
      <c r="BE135" s="100"/>
    </row>
    <row r="136" spans="1:57" s="8" customFormat="1" ht="14.1" customHeight="1">
      <c r="A136" s="30"/>
      <c r="B136" s="31"/>
      <c r="C136" s="47" t="s">
        <v>80</v>
      </c>
      <c r="D136" s="50"/>
      <c r="E136" s="47"/>
      <c r="F136" s="68"/>
      <c r="G136" s="68"/>
      <c r="H136" s="68"/>
      <c r="I136" s="102"/>
      <c r="J136" s="102"/>
      <c r="K136" s="80"/>
      <c r="L136" s="111"/>
      <c r="M136" s="111"/>
      <c r="N136" s="106"/>
      <c r="O136" s="67"/>
      <c r="P136" s="67"/>
      <c r="Q136" s="88"/>
      <c r="R136" s="88"/>
      <c r="S136" s="88"/>
      <c r="T136" s="88"/>
      <c r="U136" s="88"/>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100"/>
      <c r="AW136" s="100"/>
      <c r="AX136" s="100"/>
      <c r="AY136" s="100"/>
      <c r="AZ136" s="100"/>
      <c r="BA136" s="100"/>
      <c r="BB136" s="100"/>
      <c r="BC136" s="100"/>
      <c r="BD136" s="100"/>
      <c r="BE136" s="100"/>
    </row>
    <row r="137" spans="1:57" s="8" customFormat="1" ht="14.1" customHeight="1">
      <c r="A137" s="30"/>
      <c r="B137" s="31"/>
      <c r="C137" s="47" t="s">
        <v>81</v>
      </c>
      <c r="D137" s="50"/>
      <c r="E137" s="47"/>
      <c r="F137" s="68"/>
      <c r="G137" s="68"/>
      <c r="H137" s="68"/>
      <c r="I137" s="102"/>
      <c r="J137" s="102"/>
      <c r="K137" s="80"/>
      <c r="L137" s="111"/>
      <c r="M137" s="111"/>
      <c r="N137" s="106"/>
      <c r="O137" s="67"/>
      <c r="P137" s="67"/>
      <c r="Q137" s="88"/>
      <c r="R137" s="88"/>
      <c r="S137" s="88"/>
      <c r="T137" s="88"/>
      <c r="U137" s="88"/>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100"/>
      <c r="AW137" s="100"/>
      <c r="AX137" s="100"/>
      <c r="AY137" s="100"/>
      <c r="AZ137" s="100"/>
      <c r="BA137" s="100"/>
      <c r="BB137" s="100"/>
      <c r="BC137" s="100"/>
      <c r="BD137" s="100"/>
      <c r="BE137" s="100"/>
    </row>
    <row r="138" spans="1:57" s="8" customFormat="1" ht="14.1" customHeight="1">
      <c r="A138" s="30"/>
      <c r="B138" s="31"/>
      <c r="C138" s="47" t="s">
        <v>82</v>
      </c>
      <c r="D138" s="50"/>
      <c r="E138" s="47"/>
      <c r="F138" s="68"/>
      <c r="G138" s="68"/>
      <c r="H138" s="68"/>
      <c r="I138" s="102"/>
      <c r="J138" s="102"/>
      <c r="K138" s="80"/>
      <c r="L138" s="111"/>
      <c r="M138" s="111"/>
      <c r="N138" s="106"/>
      <c r="O138" s="67"/>
      <c r="P138" s="67"/>
      <c r="Q138" s="88"/>
      <c r="R138" s="88"/>
      <c r="S138" s="88"/>
      <c r="T138" s="88"/>
      <c r="U138" s="88"/>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c r="BB138" s="100"/>
      <c r="BC138" s="100"/>
      <c r="BD138" s="100"/>
      <c r="BE138" s="100"/>
    </row>
    <row r="139" spans="1:57" s="8" customFormat="1" ht="14.1" customHeight="1">
      <c r="A139" s="30">
        <v>17</v>
      </c>
      <c r="B139" s="31"/>
      <c r="C139" s="47" t="s">
        <v>83</v>
      </c>
      <c r="D139" s="50"/>
      <c r="E139" s="47"/>
      <c r="F139" s="68"/>
      <c r="G139" s="68"/>
      <c r="H139" s="68"/>
      <c r="I139" s="102"/>
      <c r="J139" s="102"/>
      <c r="K139" s="80"/>
      <c r="L139" s="111"/>
      <c r="M139" s="111"/>
      <c r="N139" s="106"/>
      <c r="O139" s="67"/>
      <c r="P139" s="67"/>
      <c r="Q139" s="88"/>
      <c r="R139" s="88"/>
      <c r="S139" s="88"/>
      <c r="T139" s="88"/>
      <c r="U139" s="88"/>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100"/>
      <c r="AW139" s="100"/>
      <c r="AX139" s="100"/>
      <c r="AY139" s="100"/>
      <c r="AZ139" s="100"/>
      <c r="BA139" s="100"/>
      <c r="BB139" s="100"/>
      <c r="BC139" s="100"/>
      <c r="BD139" s="100"/>
      <c r="BE139" s="100"/>
    </row>
    <row r="140" spans="1:57" s="8" customFormat="1" ht="14.1" customHeight="1">
      <c r="A140" s="30"/>
      <c r="B140" s="31"/>
      <c r="C140" s="47" t="s">
        <v>84</v>
      </c>
      <c r="D140" s="50"/>
      <c r="E140" s="47"/>
      <c r="F140" s="68"/>
      <c r="G140" s="68"/>
      <c r="H140" s="68"/>
      <c r="I140" s="102"/>
      <c r="J140" s="102"/>
      <c r="K140" s="80"/>
      <c r="L140" s="111"/>
      <c r="M140" s="111"/>
      <c r="N140" s="106"/>
      <c r="O140" s="67"/>
      <c r="P140" s="67"/>
      <c r="Q140" s="88"/>
      <c r="R140" s="88"/>
      <c r="S140" s="88"/>
      <c r="T140" s="88"/>
      <c r="U140" s="88"/>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100"/>
      <c r="AW140" s="100"/>
      <c r="AX140" s="100"/>
      <c r="AY140" s="100"/>
      <c r="AZ140" s="100"/>
      <c r="BA140" s="100"/>
      <c r="BB140" s="100"/>
      <c r="BC140" s="100"/>
      <c r="BD140" s="100"/>
      <c r="BE140" s="100"/>
    </row>
    <row r="141" spans="1:57" s="8" customFormat="1" ht="11.1" customHeight="1">
      <c r="A141" s="30"/>
      <c r="B141" s="31"/>
      <c r="C141" s="47"/>
      <c r="D141" s="50"/>
      <c r="E141" s="47"/>
      <c r="F141" s="68"/>
      <c r="G141" s="68"/>
      <c r="H141" s="68"/>
      <c r="I141" s="102"/>
      <c r="J141" s="102"/>
      <c r="K141" s="80"/>
      <c r="L141" s="111"/>
      <c r="M141" s="111"/>
      <c r="N141" s="106"/>
      <c r="O141" s="67"/>
      <c r="P141" s="67"/>
      <c r="Q141" s="88"/>
      <c r="R141" s="88"/>
      <c r="S141" s="88"/>
      <c r="T141" s="88"/>
      <c r="U141" s="88"/>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100"/>
      <c r="AW141" s="100"/>
      <c r="AX141" s="100"/>
      <c r="AY141" s="100"/>
      <c r="AZ141" s="100"/>
      <c r="BA141" s="100"/>
      <c r="BB141" s="100"/>
      <c r="BC141" s="100"/>
      <c r="BD141" s="100"/>
      <c r="BE141" s="100"/>
    </row>
    <row r="142" spans="1:57" s="7" customFormat="1" ht="14.1" customHeight="1">
      <c r="A142" s="30"/>
      <c r="B142" s="31"/>
      <c r="C142" s="47" t="s">
        <v>85</v>
      </c>
      <c r="D142" s="50"/>
      <c r="E142" s="47"/>
      <c r="F142" s="61"/>
      <c r="G142" s="68"/>
      <c r="H142" s="68"/>
      <c r="I142" s="70"/>
      <c r="J142" s="70"/>
      <c r="K142" s="80"/>
      <c r="L142" s="111"/>
      <c r="M142" s="111"/>
      <c r="N142" s="106"/>
      <c r="O142" s="67"/>
      <c r="P142" s="67"/>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88"/>
      <c r="AS142" s="88"/>
      <c r="AT142" s="88"/>
      <c r="AU142" s="88"/>
      <c r="AV142" s="88"/>
      <c r="AW142" s="88"/>
      <c r="AX142" s="88"/>
      <c r="AY142" s="88"/>
      <c r="AZ142" s="88"/>
      <c r="BA142" s="88"/>
      <c r="BB142" s="88"/>
      <c r="BC142" s="88"/>
      <c r="BD142" s="88"/>
      <c r="BE142" s="88"/>
    </row>
    <row r="143" spans="1:57" s="7" customFormat="1" ht="12.6" customHeight="1">
      <c r="A143" s="30"/>
      <c r="B143" s="31"/>
      <c r="C143" s="47"/>
      <c r="D143" s="50"/>
      <c r="E143" s="47"/>
      <c r="F143" s="61"/>
      <c r="G143" s="68"/>
      <c r="H143" s="68"/>
      <c r="I143" s="70"/>
      <c r="J143" s="70"/>
      <c r="K143" s="80"/>
      <c r="L143" s="111"/>
      <c r="M143" s="111"/>
      <c r="N143" s="106"/>
      <c r="O143" s="67"/>
      <c r="P143" s="67"/>
      <c r="Q143" s="88"/>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c r="BC143" s="88"/>
      <c r="BD143" s="88"/>
      <c r="BE143" s="88"/>
    </row>
    <row r="144" spans="1:57" ht="14.1" customHeight="1">
      <c r="A144" s="30"/>
      <c r="B144" s="31"/>
      <c r="C144" s="47" t="s">
        <v>86</v>
      </c>
      <c r="D144" s="60" t="s">
        <v>87</v>
      </c>
      <c r="E144" s="60"/>
      <c r="F144" s="61"/>
      <c r="G144" s="76"/>
      <c r="H144" s="68"/>
      <c r="M144" s="111"/>
      <c r="N144" s="106"/>
    </row>
    <row r="145" spans="1:14" ht="14.1" customHeight="1">
      <c r="A145" s="30"/>
      <c r="B145" s="31"/>
      <c r="C145" s="48" t="s">
        <v>88</v>
      </c>
      <c r="F145" s="61"/>
      <c r="G145" s="76"/>
      <c r="H145" s="68"/>
      <c r="M145" s="111"/>
      <c r="N145" s="106"/>
    </row>
    <row r="146" spans="1:14" ht="30" customHeight="1">
      <c r="A146" s="3"/>
      <c r="B146" s="3"/>
      <c r="C146" s="49" t="s">
        <v>89</v>
      </c>
      <c r="F146" s="61"/>
      <c r="G146" s="76"/>
      <c r="H146" s="68"/>
      <c r="M146" s="111"/>
      <c r="N146" s="106"/>
    </row>
    <row r="147" spans="1:14" ht="14.1" customHeight="1">
      <c r="A147" s="3"/>
      <c r="B147" s="3"/>
      <c r="C147" s="47" t="s">
        <v>90</v>
      </c>
      <c r="D147" s="124" t="s">
        <v>90</v>
      </c>
      <c r="E147" s="124"/>
      <c r="F147" s="124"/>
      <c r="G147" s="124"/>
      <c r="H147" s="41"/>
      <c r="J147" s="106"/>
      <c r="K147" s="111"/>
      <c r="M147" s="106"/>
      <c r="N147" s="122"/>
    </row>
    <row r="148" spans="1:14" ht="14.1" customHeight="1">
      <c r="A148" s="3"/>
      <c r="B148" s="3"/>
      <c r="C148" s="47" t="s">
        <v>91</v>
      </c>
      <c r="D148" s="124" t="s">
        <v>92</v>
      </c>
      <c r="E148" s="124"/>
      <c r="F148" s="124"/>
      <c r="G148" s="124"/>
      <c r="H148" s="41"/>
      <c r="J148" s="106"/>
      <c r="K148" s="111"/>
      <c r="M148" s="106"/>
      <c r="N148" s="122"/>
    </row>
    <row r="149" spans="1:14" ht="14.1" customHeight="1">
      <c r="A149" s="3"/>
      <c r="B149" s="3"/>
      <c r="C149" s="50" t="s">
        <v>93</v>
      </c>
      <c r="D149" s="47" t="s">
        <v>90</v>
      </c>
      <c r="F149" s="47"/>
      <c r="G149" s="47"/>
      <c r="H149" s="67"/>
      <c r="J149" s="106"/>
      <c r="K149" s="111"/>
      <c r="M149" s="106"/>
      <c r="N149" s="122"/>
    </row>
    <row r="150" spans="1:14" ht="14.1" customHeight="1">
      <c r="A150" s="3"/>
      <c r="B150" s="3"/>
      <c r="C150" s="50" t="s">
        <v>94</v>
      </c>
      <c r="D150" s="47" t="s">
        <v>90</v>
      </c>
      <c r="F150" s="47"/>
      <c r="G150" s="47"/>
      <c r="H150" s="67"/>
      <c r="J150" s="106"/>
      <c r="K150" s="111"/>
      <c r="M150" s="106"/>
      <c r="N150" s="122"/>
    </row>
  </sheetData>
  <mergeCells count="8">
    <mergeCell ref="D148:G148"/>
    <mergeCell ref="F15:G15"/>
    <mergeCell ref="D13:E13"/>
    <mergeCell ref="C92:F92"/>
    <mergeCell ref="C95:F95"/>
    <mergeCell ref="C98:F98"/>
    <mergeCell ref="D147:G147"/>
    <mergeCell ref="F53:G53"/>
  </mergeCells>
  <printOptions horizontalCentered="1"/>
  <pageMargins left="0.35433070866141736" right="0.78740157480314965" top="1.9685039370078741" bottom="0.78740157480314965" header="0.31496062992125984" footer="0.31496062992125984"/>
  <pageSetup paperSize="9" scale="55" fitToWidth="2" fitToHeight="2" orientation="portrait" r:id="rId1"/>
  <headerFooter>
    <oddHeader xml:space="preserve">&amp;C&amp;G&amp;R
&amp;16Date:&amp;D
</oddHeader>
    <oddFooter>&amp;C&amp;G</oddFooter>
  </headerFooter>
  <rowBreaks count="2" manualBreakCount="2">
    <brk id="38" max="1048575" man="1"/>
    <brk id="69" max="1048575"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WWT ELCP</vt:lpstr>
      <vt:lpstr>'WWT ELCP'!Print_Area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dc:creator>
  <cp:lastModifiedBy>user</cp:lastModifiedBy>
  <cp:lastPrinted>2021-02-23T12:04:23Z</cp:lastPrinted>
  <dcterms:created xsi:type="dcterms:W3CDTF">2013-03-04T09:56:48Z</dcterms:created>
  <dcterms:modified xsi:type="dcterms:W3CDTF">2021-03-26T01:25:42Z</dcterms:modified>
</cp:coreProperties>
</file>