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7115" windowHeight="8895"/>
  </bookViews>
  <sheets>
    <sheet name="분석작업" sheetId="1" r:id="rId1"/>
  </sheets>
  <calcPr calcId="144525"/>
</workbook>
</file>

<file path=xl/calcChain.xml><?xml version="1.0" encoding="utf-8"?>
<calcChain xmlns="http://schemas.openxmlformats.org/spreadsheetml/2006/main">
  <c r="D21" i="1" l="1"/>
  <c r="D20" i="1"/>
  <c r="D19" i="1"/>
  <c r="H10" i="1" s="1"/>
  <c r="G13" i="1"/>
  <c r="E13" i="1"/>
  <c r="D13" i="1"/>
  <c r="J12" i="1"/>
  <c r="I12" i="1"/>
  <c r="H12" i="1"/>
  <c r="F12" i="1"/>
  <c r="J11" i="1"/>
  <c r="I11" i="1"/>
  <c r="H11" i="1"/>
  <c r="F11" i="1"/>
  <c r="J10" i="1"/>
  <c r="I10" i="1"/>
  <c r="F10" i="1"/>
  <c r="J9" i="1"/>
  <c r="I9" i="1"/>
  <c r="H9" i="1"/>
  <c r="F9" i="1"/>
  <c r="J8" i="1"/>
  <c r="I8" i="1"/>
  <c r="H8" i="1"/>
  <c r="F8" i="1"/>
  <c r="J7" i="1"/>
  <c r="I7" i="1"/>
  <c r="F7" i="1"/>
  <c r="J6" i="1"/>
  <c r="I6" i="1"/>
  <c r="H6" i="1"/>
  <c r="F6" i="1"/>
  <c r="J5" i="1"/>
  <c r="I5" i="1"/>
  <c r="H5" i="1"/>
  <c r="F5" i="1"/>
  <c r="J4" i="1"/>
  <c r="J13" i="1" s="1"/>
  <c r="I4" i="1"/>
  <c r="I13" i="1" s="1"/>
  <c r="H4" i="1"/>
  <c r="F4" i="1"/>
  <c r="F13" i="1" s="1"/>
  <c r="H7" i="1" l="1"/>
  <c r="H13" i="1" s="1"/>
</calcChain>
</file>

<file path=xl/sharedStrings.xml><?xml version="1.0" encoding="utf-8"?>
<sst xmlns="http://schemas.openxmlformats.org/spreadsheetml/2006/main" count="32" uniqueCount="23">
  <si>
    <t>품명</t>
    <phoneticPr fontId="2" type="noConversion"/>
  </si>
  <si>
    <t>7월</t>
    <phoneticPr fontId="2" type="noConversion"/>
  </si>
  <si>
    <t>오렌지</t>
    <phoneticPr fontId="2" type="noConversion"/>
  </si>
  <si>
    <t>알로에</t>
    <phoneticPr fontId="2" type="noConversion"/>
  </si>
  <si>
    <t>네스티</t>
    <phoneticPr fontId="2" type="noConversion"/>
  </si>
  <si>
    <t>8월</t>
    <phoneticPr fontId="2" type="noConversion"/>
  </si>
  <si>
    <t>9월</t>
    <phoneticPr fontId="2" type="noConversion"/>
  </si>
  <si>
    <t>마진율</t>
    <phoneticPr fontId="2" type="noConversion"/>
  </si>
  <si>
    <t>매입단가</t>
    <phoneticPr fontId="2" type="noConversion"/>
  </si>
  <si>
    <t>매출단가</t>
    <phoneticPr fontId="2" type="noConversion"/>
  </si>
  <si>
    <t>월별</t>
    <phoneticPr fontId="2" type="noConversion"/>
  </si>
  <si>
    <t>품명</t>
    <phoneticPr fontId="2" type="noConversion"/>
  </si>
  <si>
    <t>전월이월</t>
    <phoneticPr fontId="2" type="noConversion"/>
  </si>
  <si>
    <t>매입수량</t>
    <phoneticPr fontId="2" type="noConversion"/>
  </si>
  <si>
    <t>매입금액</t>
    <phoneticPr fontId="2" type="noConversion"/>
  </si>
  <si>
    <t>매출수량</t>
    <phoneticPr fontId="2" type="noConversion"/>
  </si>
  <si>
    <t>매출금액</t>
    <phoneticPr fontId="2" type="noConversion"/>
  </si>
  <si>
    <t>차월이월</t>
    <phoneticPr fontId="2" type="noConversion"/>
  </si>
  <si>
    <t>매출이익</t>
    <phoneticPr fontId="2" type="noConversion"/>
  </si>
  <si>
    <t>합계</t>
    <phoneticPr fontId="2" type="noConversion"/>
  </si>
  <si>
    <t>3사분기 음료 판매량</t>
    <phoneticPr fontId="2" type="noConversion"/>
  </si>
  <si>
    <t>품목별 단가표</t>
    <phoneticPr fontId="2" type="noConversion"/>
  </si>
  <si>
    <t>2018년 9월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</si>
</sst>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41" fontId="0" fillId="0" borderId="1" xfId="1" applyFont="1" applyBorder="1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41" fontId="0" fillId="0" borderId="6" xfId="1" applyFont="1" applyBorder="1" applyAlignment="1">
      <alignment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41" fontId="0" fillId="0" borderId="9" xfId="1" applyFont="1" applyBorder="1" applyAlignment="1">
      <alignment vertical="center"/>
    </xf>
    <xf numFmtId="41" fontId="0" fillId="0" borderId="10" xfId="1" applyFont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41" fontId="0" fillId="0" borderId="16" xfId="1" applyFont="1" applyBorder="1" applyAlignment="1">
      <alignment vertical="center"/>
    </xf>
    <xf numFmtId="41" fontId="0" fillId="0" borderId="17" xfId="1" applyFont="1" applyBorder="1" applyAlignment="1">
      <alignment vertical="center"/>
    </xf>
    <xf numFmtId="0" fontId="0" fillId="0" borderId="1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1" fontId="0" fillId="0" borderId="3" xfId="1" applyFont="1" applyBorder="1" applyAlignment="1">
      <alignment vertical="center"/>
    </xf>
    <xf numFmtId="41" fontId="0" fillId="0" borderId="4" xfId="1" applyFont="1" applyBorder="1" applyAlignment="1">
      <alignment vertical="center"/>
    </xf>
    <xf numFmtId="0" fontId="0" fillId="0" borderId="1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9" fontId="0" fillId="0" borderId="20" xfId="0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"/>
  <sheetViews>
    <sheetView tabSelected="1" workbookViewId="0">
      <selection activeCell="B1" sqref="B1:J1"/>
    </sheetView>
  </sheetViews>
  <sheetFormatPr defaultRowHeight="16.5" x14ac:dyDescent="0.3"/>
  <cols>
    <col min="1" max="1" width="2.625" style="2" customWidth="1"/>
    <col min="2" max="5" width="9" style="2"/>
    <col min="6" max="6" width="10.875" style="2" bestFit="1" customWidth="1"/>
    <col min="7" max="7" width="9" style="2"/>
    <col min="8" max="8" width="11.875" style="2" bestFit="1" customWidth="1"/>
    <col min="9" max="9" width="9" style="2"/>
    <col min="10" max="10" width="10.875" style="2" bestFit="1" customWidth="1"/>
    <col min="11" max="16384" width="9" style="2"/>
  </cols>
  <sheetData>
    <row r="1" spans="2:10" ht="31.5" x14ac:dyDescent="0.3">
      <c r="B1" s="5" t="s">
        <v>20</v>
      </c>
      <c r="C1" s="5"/>
      <c r="D1" s="5"/>
      <c r="E1" s="5"/>
      <c r="F1" s="5"/>
      <c r="G1" s="5"/>
      <c r="H1" s="5"/>
      <c r="I1" s="5"/>
      <c r="J1" s="5"/>
    </row>
    <row r="2" spans="2:10" ht="17.25" thickBot="1" x14ac:dyDescent="0.35">
      <c r="B2" s="3"/>
      <c r="C2" s="3"/>
      <c r="D2" s="3"/>
      <c r="E2" s="3"/>
      <c r="F2" s="3"/>
      <c r="G2" s="3"/>
      <c r="H2" s="3"/>
      <c r="I2" s="6" t="s">
        <v>22</v>
      </c>
      <c r="J2" s="7"/>
    </row>
    <row r="3" spans="2:10" ht="17.25" thickBot="1" x14ac:dyDescent="0.35">
      <c r="B3" s="14" t="s">
        <v>10</v>
      </c>
      <c r="C3" s="15" t="s">
        <v>11</v>
      </c>
      <c r="D3" s="15" t="s">
        <v>12</v>
      </c>
      <c r="E3" s="15" t="s">
        <v>13</v>
      </c>
      <c r="F3" s="15" t="s">
        <v>14</v>
      </c>
      <c r="G3" s="15" t="s">
        <v>15</v>
      </c>
      <c r="H3" s="15" t="s">
        <v>16</v>
      </c>
      <c r="I3" s="15" t="s">
        <v>17</v>
      </c>
      <c r="J3" s="16" t="s">
        <v>18</v>
      </c>
    </row>
    <row r="4" spans="2:10" x14ac:dyDescent="0.3">
      <c r="B4" s="21" t="s">
        <v>1</v>
      </c>
      <c r="C4" s="22" t="s">
        <v>2</v>
      </c>
      <c r="D4" s="23">
        <v>60</v>
      </c>
      <c r="E4" s="23">
        <v>1150</v>
      </c>
      <c r="F4" s="23">
        <f>IF(C4=$B$19,E4*$C$19,IF(C4=$B$20,E4*$C$20,E4*$C$21))</f>
        <v>1207500</v>
      </c>
      <c r="G4" s="23">
        <v>1190</v>
      </c>
      <c r="H4" s="23">
        <f>IF(C4=$B$19,G4*$D$19,IF(C4=$B$20,G4*$D$20,G4*$D$21))</f>
        <v>1799280</v>
      </c>
      <c r="I4" s="23">
        <f>D4+E4-G4</f>
        <v>20</v>
      </c>
      <c r="J4" s="24">
        <f>G4*IF(C4=$B$19,$D$19-$C$19,IF(C4=$B$20,$D$20-$C$20,$D$21-$C$21))</f>
        <v>549780</v>
      </c>
    </row>
    <row r="5" spans="2:10" x14ac:dyDescent="0.3">
      <c r="B5" s="10"/>
      <c r="C5" s="4" t="s">
        <v>3</v>
      </c>
      <c r="D5" s="1">
        <v>115</v>
      </c>
      <c r="E5" s="1">
        <v>950</v>
      </c>
      <c r="F5" s="1">
        <f t="shared" ref="F5:F12" si="0">IF(C5=$B$19,E5*$C$19,IF(C5=$B$20,E5*$C$20,E5*$C$21))</f>
        <v>1045000</v>
      </c>
      <c r="G5" s="1">
        <v>960</v>
      </c>
      <c r="H5" s="1">
        <f t="shared" ref="H5:H12" si="1">IF(C5=$B$19,G5*$D$19,IF(C5=$B$20,G5*$D$20,G5*$D$21))</f>
        <v>1520640</v>
      </c>
      <c r="I5" s="1">
        <f t="shared" ref="I5:I12" si="2">D5+E5-G5</f>
        <v>105</v>
      </c>
      <c r="J5" s="9">
        <f t="shared" ref="J5:J12" si="3">G5*IF(C5=$B$19,$D$19-$C$19,IF(C5=$B$20,$D$20-$C$20,$D$21-$C$21))</f>
        <v>464640</v>
      </c>
    </row>
    <row r="6" spans="2:10" x14ac:dyDescent="0.3">
      <c r="B6" s="11"/>
      <c r="C6" s="4" t="s">
        <v>4</v>
      </c>
      <c r="D6" s="1">
        <v>195</v>
      </c>
      <c r="E6" s="1">
        <v>780</v>
      </c>
      <c r="F6" s="1">
        <f t="shared" si="0"/>
        <v>811200</v>
      </c>
      <c r="G6" s="1">
        <v>800</v>
      </c>
      <c r="H6" s="1">
        <f t="shared" si="1"/>
        <v>1198080</v>
      </c>
      <c r="I6" s="1">
        <f t="shared" si="2"/>
        <v>175</v>
      </c>
      <c r="J6" s="9">
        <f t="shared" si="3"/>
        <v>366079.99999999994</v>
      </c>
    </row>
    <row r="7" spans="2:10" x14ac:dyDescent="0.3">
      <c r="B7" s="8" t="s">
        <v>5</v>
      </c>
      <c r="C7" s="4" t="s">
        <v>2</v>
      </c>
      <c r="D7" s="1">
        <v>50</v>
      </c>
      <c r="E7" s="1">
        <v>1200</v>
      </c>
      <c r="F7" s="1">
        <f t="shared" si="0"/>
        <v>1260000</v>
      </c>
      <c r="G7" s="1">
        <v>1100</v>
      </c>
      <c r="H7" s="1">
        <f t="shared" si="1"/>
        <v>1663200</v>
      </c>
      <c r="I7" s="1">
        <f t="shared" si="2"/>
        <v>150</v>
      </c>
      <c r="J7" s="9">
        <f t="shared" si="3"/>
        <v>508200</v>
      </c>
    </row>
    <row r="8" spans="2:10" x14ac:dyDescent="0.3">
      <c r="B8" s="10"/>
      <c r="C8" s="4" t="s">
        <v>3</v>
      </c>
      <c r="D8" s="1">
        <v>71</v>
      </c>
      <c r="E8" s="1">
        <v>750</v>
      </c>
      <c r="F8" s="1">
        <f t="shared" si="0"/>
        <v>825000</v>
      </c>
      <c r="G8" s="1">
        <v>730</v>
      </c>
      <c r="H8" s="1">
        <f t="shared" si="1"/>
        <v>1156320</v>
      </c>
      <c r="I8" s="1">
        <f t="shared" si="2"/>
        <v>91</v>
      </c>
      <c r="J8" s="9">
        <f t="shared" si="3"/>
        <v>353320</v>
      </c>
    </row>
    <row r="9" spans="2:10" x14ac:dyDescent="0.3">
      <c r="B9" s="11"/>
      <c r="C9" s="4" t="s">
        <v>4</v>
      </c>
      <c r="D9" s="1">
        <v>105</v>
      </c>
      <c r="E9" s="1">
        <v>660</v>
      </c>
      <c r="F9" s="1">
        <f t="shared" si="0"/>
        <v>686400</v>
      </c>
      <c r="G9" s="1">
        <v>760</v>
      </c>
      <c r="H9" s="1">
        <f t="shared" si="1"/>
        <v>1138176</v>
      </c>
      <c r="I9" s="1">
        <f t="shared" si="2"/>
        <v>5</v>
      </c>
      <c r="J9" s="9">
        <f t="shared" si="3"/>
        <v>347775.99999999994</v>
      </c>
    </row>
    <row r="10" spans="2:10" x14ac:dyDescent="0.3">
      <c r="B10" s="8" t="s">
        <v>6</v>
      </c>
      <c r="C10" s="4" t="s">
        <v>2</v>
      </c>
      <c r="D10" s="1">
        <v>140</v>
      </c>
      <c r="E10" s="1">
        <v>1080</v>
      </c>
      <c r="F10" s="1">
        <f t="shared" si="0"/>
        <v>1134000</v>
      </c>
      <c r="G10" s="1">
        <v>1210</v>
      </c>
      <c r="H10" s="1">
        <f t="shared" si="1"/>
        <v>1829520</v>
      </c>
      <c r="I10" s="1">
        <f t="shared" si="2"/>
        <v>10</v>
      </c>
      <c r="J10" s="9">
        <f t="shared" si="3"/>
        <v>559020</v>
      </c>
    </row>
    <row r="11" spans="2:10" x14ac:dyDescent="0.3">
      <c r="B11" s="10"/>
      <c r="C11" s="4" t="s">
        <v>3</v>
      </c>
      <c r="D11" s="1">
        <v>83</v>
      </c>
      <c r="E11" s="1">
        <v>1200</v>
      </c>
      <c r="F11" s="1">
        <f t="shared" si="0"/>
        <v>1320000</v>
      </c>
      <c r="G11" s="1">
        <v>1200</v>
      </c>
      <c r="H11" s="1">
        <f t="shared" si="1"/>
        <v>1900800</v>
      </c>
      <c r="I11" s="1">
        <f t="shared" si="2"/>
        <v>83</v>
      </c>
      <c r="J11" s="9">
        <f t="shared" si="3"/>
        <v>580800</v>
      </c>
    </row>
    <row r="12" spans="2:10" ht="17.25" thickBot="1" x14ac:dyDescent="0.35">
      <c r="B12" s="25"/>
      <c r="C12" s="26" t="s">
        <v>4</v>
      </c>
      <c r="D12" s="12">
        <v>100</v>
      </c>
      <c r="E12" s="12">
        <v>1300</v>
      </c>
      <c r="F12" s="12">
        <f t="shared" si="0"/>
        <v>1352000</v>
      </c>
      <c r="G12" s="12">
        <v>1302</v>
      </c>
      <c r="H12" s="12">
        <f t="shared" si="1"/>
        <v>1949875.2</v>
      </c>
      <c r="I12" s="12">
        <f t="shared" si="2"/>
        <v>98</v>
      </c>
      <c r="J12" s="13">
        <f t="shared" si="3"/>
        <v>595795.19999999984</v>
      </c>
    </row>
    <row r="13" spans="2:10" ht="17.25" thickBot="1" x14ac:dyDescent="0.35">
      <c r="B13" s="17" t="s">
        <v>19</v>
      </c>
      <c r="C13" s="18"/>
      <c r="D13" s="19">
        <f>SUM(D4:D12)</f>
        <v>919</v>
      </c>
      <c r="E13" s="19">
        <f t="shared" ref="E13:J13" si="4">SUM(E4:E12)</f>
        <v>9070</v>
      </c>
      <c r="F13" s="19">
        <f t="shared" si="4"/>
        <v>9641100</v>
      </c>
      <c r="G13" s="19">
        <f t="shared" si="4"/>
        <v>9252</v>
      </c>
      <c r="H13" s="19">
        <f t="shared" si="4"/>
        <v>14155891.199999999</v>
      </c>
      <c r="I13" s="19">
        <f t="shared" si="4"/>
        <v>737</v>
      </c>
      <c r="J13" s="20">
        <f t="shared" si="4"/>
        <v>4325411.2</v>
      </c>
    </row>
    <row r="14" spans="2:10" ht="17.25" thickBot="1" x14ac:dyDescent="0.35">
      <c r="B14" s="3"/>
      <c r="C14" s="3"/>
      <c r="D14" s="3"/>
      <c r="E14" s="3"/>
      <c r="F14" s="3"/>
      <c r="G14" s="3"/>
      <c r="H14" s="3"/>
      <c r="I14" s="3"/>
      <c r="J14" s="3"/>
    </row>
    <row r="15" spans="2:10" ht="17.25" thickBot="1" x14ac:dyDescent="0.35">
      <c r="B15" s="3"/>
      <c r="C15" s="27" t="s">
        <v>7</v>
      </c>
      <c r="D15" s="28">
        <v>0.44</v>
      </c>
      <c r="E15" s="3"/>
      <c r="F15" s="3"/>
      <c r="G15" s="3"/>
      <c r="H15" s="3"/>
      <c r="I15" s="3"/>
      <c r="J15" s="3"/>
    </row>
    <row r="16" spans="2:10" ht="17.25" thickBot="1" x14ac:dyDescent="0.35">
      <c r="B16" s="3"/>
      <c r="C16" s="3"/>
      <c r="D16" s="3"/>
      <c r="E16" s="3"/>
      <c r="F16" s="3"/>
      <c r="G16" s="3"/>
      <c r="H16" s="3"/>
      <c r="I16" s="3"/>
      <c r="J16" s="3"/>
    </row>
    <row r="17" spans="2:10" x14ac:dyDescent="0.3">
      <c r="B17" s="29" t="s">
        <v>21</v>
      </c>
      <c r="C17" s="30"/>
      <c r="D17" s="31"/>
      <c r="E17" s="3"/>
      <c r="F17" s="3"/>
      <c r="G17" s="3"/>
      <c r="H17" s="3"/>
      <c r="I17" s="3"/>
      <c r="J17" s="3"/>
    </row>
    <row r="18" spans="2:10" x14ac:dyDescent="0.3">
      <c r="B18" s="32" t="s">
        <v>0</v>
      </c>
      <c r="C18" s="4" t="s">
        <v>8</v>
      </c>
      <c r="D18" s="33" t="s">
        <v>9</v>
      </c>
      <c r="E18" s="3"/>
      <c r="F18" s="3"/>
      <c r="G18" s="3"/>
      <c r="H18" s="3"/>
      <c r="I18" s="3"/>
      <c r="J18" s="3"/>
    </row>
    <row r="19" spans="2:10" x14ac:dyDescent="0.3">
      <c r="B19" s="32" t="s">
        <v>2</v>
      </c>
      <c r="C19" s="1">
        <v>1050</v>
      </c>
      <c r="D19" s="9">
        <f>C19+C19*$D$15</f>
        <v>1512</v>
      </c>
      <c r="E19" s="3"/>
      <c r="F19" s="3"/>
      <c r="G19" s="3"/>
      <c r="H19" s="3"/>
      <c r="I19" s="3"/>
      <c r="J19" s="3"/>
    </row>
    <row r="20" spans="2:10" x14ac:dyDescent="0.3">
      <c r="B20" s="32" t="s">
        <v>3</v>
      </c>
      <c r="C20" s="1">
        <v>1100</v>
      </c>
      <c r="D20" s="9">
        <f>C20+C20*$D$15</f>
        <v>1584</v>
      </c>
      <c r="E20" s="3"/>
      <c r="F20" s="3"/>
      <c r="G20" s="3"/>
      <c r="H20" s="3"/>
      <c r="I20" s="3"/>
      <c r="J20" s="3"/>
    </row>
    <row r="21" spans="2:10" ht="17.25" thickBot="1" x14ac:dyDescent="0.35">
      <c r="B21" s="34" t="s">
        <v>4</v>
      </c>
      <c r="C21" s="12">
        <v>1040</v>
      </c>
      <c r="D21" s="13">
        <f>C21+C21*$D$15</f>
        <v>1497.6</v>
      </c>
      <c r="E21" s="3"/>
      <c r="F21" s="3"/>
      <c r="G21" s="3"/>
      <c r="H21" s="3"/>
      <c r="I21" s="3"/>
      <c r="J21" s="3"/>
    </row>
  </sheetData>
  <mergeCells count="7">
    <mergeCell ref="B17:D17"/>
    <mergeCell ref="B1:J1"/>
    <mergeCell ref="I2:J2"/>
    <mergeCell ref="B4:B6"/>
    <mergeCell ref="B7:B9"/>
    <mergeCell ref="B10:B12"/>
    <mergeCell ref="B13:C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분석작업</vt:lpstr>
    </vt:vector>
  </TitlesOfParts>
  <Company>aso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aso_server</dc:creator>
  <cp:lastModifiedBy>Windows 사용자</cp:lastModifiedBy>
  <dcterms:created xsi:type="dcterms:W3CDTF">2012-01-09T01:57:07Z</dcterms:created>
  <dcterms:modified xsi:type="dcterms:W3CDTF">2017-12-08T00:56:52Z</dcterms:modified>
</cp:coreProperties>
</file>