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4\"/>
    </mc:Choice>
  </mc:AlternateContent>
  <bookViews>
    <workbookView xWindow="480" yWindow="75" windowWidth="10695" windowHeight="5715"/>
  </bookViews>
  <sheets>
    <sheet name="기본" sheetId="1" r:id="rId1"/>
    <sheet name="응용" sheetId="2" r:id="rId2"/>
    <sheet name="활용" sheetId="3" r:id="rId3"/>
    <sheet name="사용자지정서식" sheetId="4" state="hidden" r:id="rId4"/>
  </sheets>
  <calcPr calcId="152511"/>
</workbook>
</file>

<file path=xl/calcChain.xml><?xml version="1.0" encoding="utf-8"?>
<calcChain xmlns="http://schemas.openxmlformats.org/spreadsheetml/2006/main">
  <c r="P14" i="3" l="1"/>
  <c r="P5" i="3"/>
  <c r="Q5" i="3"/>
  <c r="R5" i="3"/>
  <c r="S5" i="3"/>
  <c r="T5" i="3"/>
  <c r="U5" i="3"/>
  <c r="V5" i="3"/>
  <c r="W5" i="3"/>
  <c r="P6" i="3"/>
  <c r="Q6" i="3"/>
  <c r="R6" i="3"/>
  <c r="S6" i="3"/>
  <c r="T6" i="3"/>
  <c r="U6" i="3"/>
  <c r="V6" i="3"/>
  <c r="W6" i="3"/>
  <c r="P7" i="3"/>
  <c r="Q7" i="3"/>
  <c r="R7" i="3"/>
  <c r="S7" i="3"/>
  <c r="T7" i="3"/>
  <c r="U7" i="3"/>
  <c r="V7" i="3"/>
  <c r="W7" i="3"/>
  <c r="P8" i="3"/>
  <c r="Q8" i="3"/>
  <c r="R8" i="3"/>
  <c r="S8" i="3"/>
  <c r="T8" i="3"/>
  <c r="U8" i="3"/>
  <c r="V8" i="3"/>
  <c r="W8" i="3"/>
  <c r="P9" i="3"/>
  <c r="Q9" i="3"/>
  <c r="R9" i="3"/>
  <c r="S9" i="3"/>
  <c r="T9" i="3"/>
  <c r="U9" i="3"/>
  <c r="V9" i="3"/>
  <c r="W9" i="3"/>
  <c r="P10" i="3"/>
  <c r="Q10" i="3"/>
  <c r="R10" i="3"/>
  <c r="S10" i="3"/>
  <c r="T10" i="3"/>
  <c r="U10" i="3"/>
  <c r="V10" i="3"/>
  <c r="W10" i="3"/>
  <c r="P11" i="3"/>
  <c r="Q11" i="3"/>
  <c r="R11" i="3"/>
  <c r="S11" i="3"/>
  <c r="T11" i="3"/>
  <c r="U11" i="3"/>
  <c r="V11" i="3"/>
  <c r="W11" i="3"/>
  <c r="P12" i="3"/>
  <c r="Q12" i="3"/>
  <c r="R12" i="3"/>
  <c r="S12" i="3"/>
  <c r="T12" i="3"/>
  <c r="U12" i="3"/>
  <c r="V12" i="3"/>
  <c r="W12" i="3"/>
  <c r="P13" i="3"/>
  <c r="Q13" i="3"/>
  <c r="R13" i="3"/>
  <c r="S13" i="3"/>
  <c r="T13" i="3"/>
  <c r="U13" i="3"/>
  <c r="V13" i="3"/>
  <c r="W13" i="3"/>
  <c r="Q14" i="3"/>
  <c r="R14" i="3"/>
  <c r="S14" i="3"/>
  <c r="T14" i="3"/>
  <c r="U14" i="3"/>
  <c r="V14" i="3"/>
  <c r="W14" i="3"/>
  <c r="H7" i="3"/>
  <c r="H8" i="3"/>
  <c r="H9" i="3"/>
  <c r="H10" i="3"/>
  <c r="H6" i="3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D6" i="3"/>
  <c r="D7" i="3"/>
  <c r="D8" i="3"/>
  <c r="D9" i="3"/>
  <c r="D10" i="3"/>
  <c r="D11" i="3"/>
  <c r="D12" i="3"/>
  <c r="D13" i="3"/>
  <c r="D14" i="3"/>
  <c r="D5" i="3"/>
  <c r="G15" i="2"/>
  <c r="E6" i="2"/>
  <c r="F6" i="2" s="1"/>
  <c r="G6" i="2"/>
  <c r="E7" i="2"/>
  <c r="F7" i="2"/>
  <c r="G7" i="2"/>
  <c r="E8" i="2"/>
  <c r="F8" i="2" s="1"/>
  <c r="G8" i="2"/>
  <c r="E9" i="2"/>
  <c r="F9" i="2"/>
  <c r="G9" i="2"/>
  <c r="E10" i="2"/>
  <c r="F10" i="2" s="1"/>
  <c r="G10" i="2"/>
  <c r="E11" i="2"/>
  <c r="F11" i="2"/>
  <c r="G11" i="2"/>
  <c r="E12" i="2"/>
  <c r="F12" i="2" s="1"/>
  <c r="G12" i="2"/>
  <c r="E13" i="2"/>
  <c r="F13" i="2"/>
  <c r="G13" i="2"/>
  <c r="E14" i="2"/>
  <c r="F14" i="2" s="1"/>
  <c r="G14" i="2"/>
  <c r="E15" i="2"/>
  <c r="F15" i="2"/>
  <c r="G5" i="2"/>
  <c r="F5" i="2"/>
  <c r="E5" i="2"/>
  <c r="D5" i="1"/>
  <c r="D6" i="1"/>
  <c r="D7" i="1"/>
  <c r="D8" i="1"/>
  <c r="D9" i="1"/>
  <c r="D10" i="1"/>
  <c r="D11" i="1"/>
  <c r="D12" i="1"/>
  <c r="D13" i="1"/>
  <c r="D14" i="1"/>
  <c r="O14" i="3"/>
  <c r="I12" i="3"/>
</calcChain>
</file>

<file path=xl/sharedStrings.xml><?xml version="1.0" encoding="utf-8"?>
<sst xmlns="http://schemas.openxmlformats.org/spreadsheetml/2006/main" count="99" uniqueCount="86">
  <si>
    <t>우장일</t>
  </si>
  <si>
    <t>황향선</t>
  </si>
  <si>
    <t>손민근</t>
  </si>
  <si>
    <t>성효민</t>
  </si>
  <si>
    <t>윤선준</t>
  </si>
  <si>
    <t>백춘희</t>
  </si>
  <si>
    <t>나정환</t>
  </si>
  <si>
    <t>변희윤</t>
  </si>
  <si>
    <t>허규경</t>
  </si>
  <si>
    <t>방송이</t>
  </si>
  <si>
    <t>[표1] 문자 그래프</t>
    <phoneticPr fontId="2" type="noConversion"/>
  </si>
  <si>
    <t>이름</t>
    <phoneticPr fontId="2" type="noConversion"/>
  </si>
  <si>
    <t>봉사일수</t>
    <phoneticPr fontId="2" type="noConversion"/>
  </si>
  <si>
    <t>강남구</t>
  </si>
  <si>
    <t>강동구</t>
  </si>
  <si>
    <t>강북구</t>
  </si>
  <si>
    <t>강서구</t>
  </si>
  <si>
    <t>구로구</t>
  </si>
  <si>
    <t>도봉구</t>
  </si>
  <si>
    <t>동작구</t>
  </si>
  <si>
    <t>마포구</t>
  </si>
  <si>
    <t>서초구</t>
  </si>
  <si>
    <t>은평구</t>
  </si>
  <si>
    <t>종로구</t>
  </si>
  <si>
    <t>지역</t>
    <phoneticPr fontId="2" type="noConversion"/>
  </si>
  <si>
    <t>전년도</t>
    <phoneticPr fontId="2" type="noConversion"/>
  </si>
  <si>
    <t>감소</t>
    <phoneticPr fontId="2" type="noConversion"/>
  </si>
  <si>
    <t>증가</t>
    <phoneticPr fontId="2" type="noConversion"/>
  </si>
  <si>
    <t>증감률</t>
    <phoneticPr fontId="2" type="noConversion"/>
  </si>
  <si>
    <t>[표3] 데이터 자릿수 맞추기</t>
    <phoneticPr fontId="2" type="noConversion"/>
  </si>
  <si>
    <t>이대범</t>
  </si>
  <si>
    <t>남금선</t>
  </si>
  <si>
    <t>진철윤</t>
  </si>
  <si>
    <t>여연선</t>
  </si>
  <si>
    <t>황현석</t>
  </si>
  <si>
    <t>정나경</t>
  </si>
  <si>
    <t>전미미</t>
  </si>
  <si>
    <t>이규희</t>
  </si>
  <si>
    <t>추세현</t>
  </si>
  <si>
    <t>장동영</t>
  </si>
  <si>
    <t>520210-2685471</t>
  </si>
  <si>
    <t>601003-1604273</t>
  </si>
  <si>
    <t>780110-119484</t>
    <phoneticPr fontId="2" type="noConversion"/>
  </si>
  <si>
    <t>0508-1292864</t>
    <phoneticPr fontId="2" type="noConversion"/>
  </si>
  <si>
    <t>67-2195886</t>
    <phoneticPr fontId="2" type="noConversion"/>
  </si>
  <si>
    <t>0727-28812</t>
    <phoneticPr fontId="2" type="noConversion"/>
  </si>
  <si>
    <t>921220-2265</t>
    <phoneticPr fontId="2" type="noConversion"/>
  </si>
  <si>
    <t>114-267528</t>
    <phoneticPr fontId="2" type="noConversion"/>
  </si>
  <si>
    <t>주민등록번호</t>
    <phoneticPr fontId="2" type="noConversion"/>
  </si>
  <si>
    <t>수정</t>
    <phoneticPr fontId="2" type="noConversion"/>
  </si>
  <si>
    <t>650308-193</t>
    <phoneticPr fontId="2" type="noConversion"/>
  </si>
  <si>
    <t>731102-2485621</t>
    <phoneticPr fontId="2" type="noConversion"/>
  </si>
  <si>
    <t>매우 좋다</t>
    <phoneticPr fontId="2" type="noConversion"/>
  </si>
  <si>
    <t>좋다</t>
    <phoneticPr fontId="2" type="noConversion"/>
  </si>
  <si>
    <t>보통이다</t>
    <phoneticPr fontId="2" type="noConversion"/>
  </si>
  <si>
    <t>나쁘다</t>
    <phoneticPr fontId="2" type="noConversion"/>
  </si>
  <si>
    <t>기타</t>
    <phoneticPr fontId="2" type="noConversion"/>
  </si>
  <si>
    <t>총 참여 인원</t>
    <phoneticPr fontId="2" type="noConversion"/>
  </si>
  <si>
    <t>명</t>
    <phoneticPr fontId="2" type="noConversion"/>
  </si>
  <si>
    <t>A. 제품 디자인에 대한 당신의 생각은?</t>
    <phoneticPr fontId="2" type="noConversion"/>
  </si>
  <si>
    <t>[표4] 제품 선호도 조사표</t>
    <phoneticPr fontId="2" type="noConversion"/>
  </si>
  <si>
    <t>일자</t>
    <phoneticPr fontId="2" type="noConversion"/>
  </si>
  <si>
    <t>적요</t>
    <phoneticPr fontId="2" type="noConversion"/>
  </si>
  <si>
    <t>금액</t>
    <phoneticPr fontId="2" type="noConversion"/>
  </si>
  <si>
    <t>지출책임</t>
    <phoneticPr fontId="2" type="noConversion"/>
  </si>
  <si>
    <t>서은영</t>
    <phoneticPr fontId="2" type="noConversion"/>
  </si>
  <si>
    <t>박한별</t>
    <phoneticPr fontId="2" type="noConversion"/>
  </si>
  <si>
    <t>주영웅</t>
    <phoneticPr fontId="2" type="noConversion"/>
  </si>
  <si>
    <t>사용금액</t>
    <phoneticPr fontId="2" type="noConversion"/>
  </si>
  <si>
    <t>프린터 용지 구입</t>
    <phoneticPr fontId="2" type="noConversion"/>
  </si>
  <si>
    <t>[표5] 주간 경비 명세서</t>
    <phoneticPr fontId="2" type="noConversion"/>
  </si>
  <si>
    <t>사무용품 구입</t>
    <phoneticPr fontId="2" type="noConversion"/>
  </si>
  <si>
    <t>음료대</t>
    <phoneticPr fontId="2" type="noConversion"/>
  </si>
  <si>
    <t>고객 DM 발송비용</t>
    <phoneticPr fontId="2" type="noConversion"/>
  </si>
  <si>
    <t>참고 서적 구입</t>
    <phoneticPr fontId="2" type="noConversion"/>
  </si>
  <si>
    <t>퀵 서비스 비용</t>
    <phoneticPr fontId="2" type="noConversion"/>
  </si>
  <si>
    <t>택배 발송 비용</t>
    <phoneticPr fontId="2" type="noConversion"/>
  </si>
  <si>
    <t>회식비용</t>
    <phoneticPr fontId="2" type="noConversion"/>
  </si>
  <si>
    <t>계</t>
    <phoneticPr fontId="2" type="noConversion"/>
  </si>
  <si>
    <t>[표2] 매출 증감률</t>
    <phoneticPr fontId="2" type="noConversion"/>
  </si>
  <si>
    <t>금년도</t>
    <phoneticPr fontId="2" type="noConversion"/>
  </si>
  <si>
    <t>원본</t>
    <phoneticPr fontId="2" type="noConversion"/>
  </si>
  <si>
    <t>앞에 * 추가</t>
    <phoneticPr fontId="2" type="noConversion"/>
  </si>
  <si>
    <t>뒤에 * 추가</t>
    <phoneticPr fontId="2" type="noConversion"/>
  </si>
  <si>
    <t>양수/음수 구분</t>
    <phoneticPr fontId="2" type="noConversion"/>
  </si>
  <si>
    <t>양수/음수 구분(공백 추가)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</si>
</sst>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_ "/>
    <numFmt numFmtId="177" formatCode="0.0%"/>
    <numFmt numFmtId="178" formatCode="m\.d"/>
    <numFmt numFmtId="179" formatCode="**#,##0;**\(#,##0\)"/>
    <numFmt numFmtId="180" formatCode="#,##0**;\(#,##0\)**"/>
    <numFmt numFmtId="181" formatCode="[Blue]\▲#,##0;[Red]\▼\(#,##0\)"/>
    <numFmt numFmtId="182" formatCode="[Blue]\▲* #,##0;[Red]\▼* \(#,##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 tint="0.59999389629810485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0"/>
      <color theme="9" tint="-0.499984740745262"/>
      <name val="맑은 고딕"/>
      <family val="2"/>
      <charset val="129"/>
      <scheme val="minor"/>
    </font>
    <font>
      <sz val="10"/>
      <color theme="9" tint="-0.49998474074526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2" xfId="0" applyBorder="1" applyAlignment="1">
      <alignment horizontal="right" vertical="center" indent="1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177" fontId="0" fillId="0" borderId="1" xfId="2" applyNumberFormat="1" applyFont="1" applyBorder="1" applyAlignment="1">
      <alignment horizontal="right" vertical="center" indent="1"/>
    </xf>
    <xf numFmtId="0" fontId="0" fillId="4" borderId="0" xfId="0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3" fillId="3" borderId="4" xfId="0" applyFont="1" applyFill="1" applyBorder="1">
      <alignment vertical="center"/>
    </xf>
    <xf numFmtId="0" fontId="10" fillId="3" borderId="4" xfId="0" applyFont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 indent="1"/>
    </xf>
    <xf numFmtId="0" fontId="11" fillId="5" borderId="1" xfId="0" applyFon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80" fontId="0" fillId="4" borderId="1" xfId="0" applyNumberFormat="1" applyFill="1" applyBorder="1">
      <alignment vertical="center"/>
    </xf>
    <xf numFmtId="181" fontId="0" fillId="0" borderId="1" xfId="0" applyNumberFormat="1" applyBorder="1">
      <alignment vertical="center"/>
    </xf>
    <xf numFmtId="182" fontId="0" fillId="4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theme="3" tint="0.59996337778862885"/>
      </font>
    </dxf>
    <dxf>
      <font>
        <color theme="3" tint="0.59996337778862885"/>
      </font>
    </dxf>
  </dxfs>
  <tableStyles count="0" defaultTableStyle="TableStyleMedium9" defaultPivotStyle="PivotStyleLight16"/>
  <colors>
    <mruColors>
      <color rgb="FFFFFFEB"/>
      <color rgb="FFF3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D5" sqref="D5"/>
    </sheetView>
  </sheetViews>
  <sheetFormatPr defaultRowHeight="16.5" x14ac:dyDescent="0.3"/>
  <cols>
    <col min="1" max="1" width="3.625" customWidth="1"/>
    <col min="3" max="3" width="7.875" customWidth="1"/>
    <col min="4" max="4" width="41.375" customWidth="1"/>
  </cols>
  <sheetData>
    <row r="2" spans="2:4" x14ac:dyDescent="0.3">
      <c r="B2" s="2" t="s">
        <v>10</v>
      </c>
    </row>
    <row r="4" spans="2:4" x14ac:dyDescent="0.3">
      <c r="B4" s="6" t="s">
        <v>11</v>
      </c>
      <c r="C4" s="33" t="s">
        <v>12</v>
      </c>
      <c r="D4" s="34"/>
    </row>
    <row r="5" spans="2:4" x14ac:dyDescent="0.3">
      <c r="B5" s="3" t="s">
        <v>0</v>
      </c>
      <c r="C5" s="5">
        <v>15</v>
      </c>
      <c r="D5" s="4" t="str">
        <f t="shared" ref="D5:D14" si="0">REPT("■",C5)</f>
        <v>■■■■■■■■■■■■■■■</v>
      </c>
    </row>
    <row r="6" spans="2:4" x14ac:dyDescent="0.3">
      <c r="B6" s="3" t="s">
        <v>2</v>
      </c>
      <c r="C6" s="5">
        <v>8</v>
      </c>
      <c r="D6" s="4" t="str">
        <f t="shared" si="0"/>
        <v>■■■■■■■■</v>
      </c>
    </row>
    <row r="7" spans="2:4" x14ac:dyDescent="0.3">
      <c r="B7" s="3" t="s">
        <v>4</v>
      </c>
      <c r="C7" s="5">
        <v>13</v>
      </c>
      <c r="D7" s="4" t="str">
        <f t="shared" si="0"/>
        <v>■■■■■■■■■■■■■</v>
      </c>
    </row>
    <row r="8" spans="2:4" x14ac:dyDescent="0.3">
      <c r="B8" s="3" t="s">
        <v>6</v>
      </c>
      <c r="C8" s="5">
        <v>5</v>
      </c>
      <c r="D8" s="4" t="str">
        <f t="shared" si="0"/>
        <v>■■■■■</v>
      </c>
    </row>
    <row r="9" spans="2:4" x14ac:dyDescent="0.3">
      <c r="B9" s="3" t="s">
        <v>8</v>
      </c>
      <c r="C9" s="5">
        <v>10</v>
      </c>
      <c r="D9" s="4" t="str">
        <f t="shared" si="0"/>
        <v>■■■■■■■■■■</v>
      </c>
    </row>
    <row r="10" spans="2:4" x14ac:dyDescent="0.3">
      <c r="B10" s="3" t="s">
        <v>1</v>
      </c>
      <c r="C10" s="5">
        <v>18</v>
      </c>
      <c r="D10" s="4" t="str">
        <f t="shared" si="0"/>
        <v>■■■■■■■■■■■■■■■■■■</v>
      </c>
    </row>
    <row r="11" spans="2:4" x14ac:dyDescent="0.3">
      <c r="B11" s="3" t="s">
        <v>3</v>
      </c>
      <c r="C11" s="5">
        <v>7</v>
      </c>
      <c r="D11" s="4" t="str">
        <f t="shared" si="0"/>
        <v>■■■■■■■</v>
      </c>
    </row>
    <row r="12" spans="2:4" x14ac:dyDescent="0.3">
      <c r="B12" s="3" t="s">
        <v>5</v>
      </c>
      <c r="C12" s="5">
        <v>3</v>
      </c>
      <c r="D12" s="4" t="str">
        <f t="shared" si="0"/>
        <v>■■■</v>
      </c>
    </row>
    <row r="13" spans="2:4" x14ac:dyDescent="0.3">
      <c r="B13" s="3" t="s">
        <v>7</v>
      </c>
      <c r="C13" s="5">
        <v>11</v>
      </c>
      <c r="D13" s="4" t="str">
        <f t="shared" si="0"/>
        <v>■■■■■■■■■■■</v>
      </c>
    </row>
    <row r="14" spans="2:4" x14ac:dyDescent="0.3">
      <c r="B14" s="3" t="s">
        <v>9</v>
      </c>
      <c r="C14" s="5">
        <v>17</v>
      </c>
      <c r="D14" s="4" t="str">
        <f t="shared" si="0"/>
        <v>■■■■■■■■■■■■■■■■■</v>
      </c>
    </row>
  </sheetData>
  <mergeCells count="1">
    <mergeCell ref="C4:D4"/>
  </mergeCells>
  <phoneticPr fontId="2" type="noConversion"/>
  <conditionalFormatting sqref="D5:D14">
    <cfRule type="expression" dxfId="2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workbookViewId="0">
      <selection activeCell="F5" sqref="F5"/>
    </sheetView>
  </sheetViews>
  <sheetFormatPr defaultRowHeight="16.5" x14ac:dyDescent="0.3"/>
  <cols>
    <col min="1" max="1" width="3.625" customWidth="1"/>
    <col min="2" max="2" width="9.75" customWidth="1"/>
    <col min="5" max="5" width="10.25" customWidth="1"/>
    <col min="6" max="6" width="15.125" bestFit="1" customWidth="1"/>
    <col min="7" max="7" width="19.25" bestFit="1" customWidth="1"/>
  </cols>
  <sheetData>
    <row r="2" spans="2:7" x14ac:dyDescent="0.3">
      <c r="B2" s="2" t="s">
        <v>79</v>
      </c>
    </row>
    <row r="4" spans="2:7" x14ac:dyDescent="0.3">
      <c r="B4" s="6" t="s">
        <v>24</v>
      </c>
      <c r="C4" s="6" t="s">
        <v>25</v>
      </c>
      <c r="D4" s="6" t="s">
        <v>80</v>
      </c>
      <c r="E4" s="6" t="s">
        <v>28</v>
      </c>
      <c r="F4" s="31" t="s">
        <v>26</v>
      </c>
      <c r="G4" s="8" t="s">
        <v>27</v>
      </c>
    </row>
    <row r="5" spans="2:7" x14ac:dyDescent="0.3">
      <c r="B5" s="3" t="s">
        <v>13</v>
      </c>
      <c r="C5" s="7">
        <v>3656</v>
      </c>
      <c r="D5" s="7">
        <v>4350</v>
      </c>
      <c r="E5" s="10">
        <f>(D5-C5)/C5</f>
        <v>0.18982494529540481</v>
      </c>
      <c r="F5" s="32" t="str">
        <f>IF(E5&lt;0,REPT("◀",ABS(E5)*10),"")</f>
        <v/>
      </c>
      <c r="G5" s="9" t="str">
        <f>IF(E5&gt;0,REPT("▶",E5*10),"")</f>
        <v>▶</v>
      </c>
    </row>
    <row r="6" spans="2:7" x14ac:dyDescent="0.3">
      <c r="B6" s="3" t="s">
        <v>14</v>
      </c>
      <c r="C6" s="7">
        <v>2805</v>
      </c>
      <c r="D6" s="7">
        <v>4508</v>
      </c>
      <c r="E6" s="10">
        <f t="shared" ref="E6:E15" si="0">(D6-C6)/C6</f>
        <v>0.60713012477718364</v>
      </c>
      <c r="F6" s="32" t="str">
        <f t="shared" ref="F6:F15" si="1">IF(E6&lt;0,REPT("◀",ABS(E6)*10),"")</f>
        <v/>
      </c>
      <c r="G6" s="9" t="str">
        <f t="shared" ref="G6:G15" si="2">IF(E6&gt;0,REPT("▶",E6*10),"")</f>
        <v>▶▶▶▶▶▶</v>
      </c>
    </row>
    <row r="7" spans="2:7" x14ac:dyDescent="0.3">
      <c r="B7" s="3" t="s">
        <v>15</v>
      </c>
      <c r="C7" s="7">
        <v>7699</v>
      </c>
      <c r="D7" s="7">
        <v>2989</v>
      </c>
      <c r="E7" s="10">
        <f t="shared" si="0"/>
        <v>-0.6117677620470191</v>
      </c>
      <c r="F7" s="32" t="str">
        <f t="shared" si="1"/>
        <v>◀◀◀◀◀◀</v>
      </c>
      <c r="G7" s="9" t="str">
        <f t="shared" si="2"/>
        <v/>
      </c>
    </row>
    <row r="8" spans="2:7" x14ac:dyDescent="0.3">
      <c r="B8" s="3" t="s">
        <v>16</v>
      </c>
      <c r="C8" s="7">
        <v>3737</v>
      </c>
      <c r="D8" s="7">
        <v>4345</v>
      </c>
      <c r="E8" s="10">
        <f t="shared" si="0"/>
        <v>0.16269735081616268</v>
      </c>
      <c r="F8" s="32" t="str">
        <f t="shared" si="1"/>
        <v/>
      </c>
      <c r="G8" s="9" t="str">
        <f t="shared" si="2"/>
        <v>▶</v>
      </c>
    </row>
    <row r="9" spans="2:7" x14ac:dyDescent="0.3">
      <c r="B9" s="3" t="s">
        <v>17</v>
      </c>
      <c r="C9" s="7">
        <v>6351</v>
      </c>
      <c r="D9" s="7">
        <v>9562</v>
      </c>
      <c r="E9" s="10">
        <f t="shared" si="0"/>
        <v>0.50558967091796569</v>
      </c>
      <c r="F9" s="32" t="str">
        <f t="shared" si="1"/>
        <v/>
      </c>
      <c r="G9" s="9" t="str">
        <f t="shared" si="2"/>
        <v>▶▶▶▶▶</v>
      </c>
    </row>
    <row r="10" spans="2:7" x14ac:dyDescent="0.3">
      <c r="B10" s="3" t="s">
        <v>18</v>
      </c>
      <c r="C10" s="7">
        <v>3072</v>
      </c>
      <c r="D10" s="7">
        <v>6009</v>
      </c>
      <c r="E10" s="10">
        <f t="shared" si="0"/>
        <v>0.9560546875</v>
      </c>
      <c r="F10" s="32" t="str">
        <f t="shared" si="1"/>
        <v/>
      </c>
      <c r="G10" s="9" t="str">
        <f t="shared" si="2"/>
        <v>▶▶▶▶▶▶▶▶▶</v>
      </c>
    </row>
    <row r="11" spans="2:7" x14ac:dyDescent="0.3">
      <c r="B11" s="3" t="s">
        <v>19</v>
      </c>
      <c r="C11" s="7">
        <v>7236</v>
      </c>
      <c r="D11" s="7">
        <v>5435</v>
      </c>
      <c r="E11" s="10">
        <f t="shared" si="0"/>
        <v>-0.24889441680486457</v>
      </c>
      <c r="F11" s="32" t="str">
        <f t="shared" si="1"/>
        <v>◀◀</v>
      </c>
      <c r="G11" s="9" t="str">
        <f t="shared" si="2"/>
        <v/>
      </c>
    </row>
    <row r="12" spans="2:7" x14ac:dyDescent="0.3">
      <c r="B12" s="3" t="s">
        <v>20</v>
      </c>
      <c r="C12" s="7">
        <v>7558</v>
      </c>
      <c r="D12" s="7">
        <v>2043</v>
      </c>
      <c r="E12" s="10">
        <f t="shared" si="0"/>
        <v>-0.72969039428420213</v>
      </c>
      <c r="F12" s="32" t="str">
        <f t="shared" si="1"/>
        <v>◀◀◀◀◀◀◀</v>
      </c>
      <c r="G12" s="9" t="str">
        <f t="shared" si="2"/>
        <v/>
      </c>
    </row>
    <row r="13" spans="2:7" x14ac:dyDescent="0.3">
      <c r="B13" s="3" t="s">
        <v>21</v>
      </c>
      <c r="C13" s="7">
        <v>5499</v>
      </c>
      <c r="D13" s="7">
        <v>3950</v>
      </c>
      <c r="E13" s="10">
        <f t="shared" si="0"/>
        <v>-0.28168757955991996</v>
      </c>
      <c r="F13" s="32" t="str">
        <f t="shared" si="1"/>
        <v>◀◀</v>
      </c>
      <c r="G13" s="9" t="str">
        <f t="shared" si="2"/>
        <v/>
      </c>
    </row>
    <row r="14" spans="2:7" x14ac:dyDescent="0.3">
      <c r="B14" s="3" t="s">
        <v>22</v>
      </c>
      <c r="C14" s="7">
        <v>6117</v>
      </c>
      <c r="D14" s="7">
        <v>8695</v>
      </c>
      <c r="E14" s="10">
        <f t="shared" si="0"/>
        <v>0.42144842242929542</v>
      </c>
      <c r="F14" s="32" t="str">
        <f t="shared" si="1"/>
        <v/>
      </c>
      <c r="G14" s="9" t="str">
        <f t="shared" si="2"/>
        <v>▶▶▶▶</v>
      </c>
    </row>
    <row r="15" spans="2:7" x14ac:dyDescent="0.3">
      <c r="B15" s="3" t="s">
        <v>23</v>
      </c>
      <c r="C15" s="7">
        <v>6620</v>
      </c>
      <c r="D15" s="7">
        <v>3235</v>
      </c>
      <c r="E15" s="10">
        <f t="shared" si="0"/>
        <v>-0.51132930513595165</v>
      </c>
      <c r="F15" s="32" t="str">
        <f t="shared" si="1"/>
        <v>◀◀◀◀◀</v>
      </c>
      <c r="G15" s="9" t="str">
        <f>IF(E15&gt;0,REPT("▶",E15*10),"")</f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2.375" customWidth="1"/>
    <col min="3" max="4" width="19.75" customWidth="1"/>
    <col min="5" max="5" width="3.625" customWidth="1"/>
    <col min="6" max="6" width="4.875" customWidth="1"/>
    <col min="7" max="7" width="9" customWidth="1"/>
    <col min="8" max="8" width="51.625" customWidth="1"/>
    <col min="9" max="9" width="5" customWidth="1"/>
    <col min="10" max="10" width="3.375" bestFit="1" customWidth="1"/>
    <col min="11" max="11" width="3.625" customWidth="1"/>
    <col min="12" max="12" width="7.625" customWidth="1"/>
    <col min="13" max="13" width="10.375" customWidth="1"/>
    <col min="14" max="14" width="21.25" customWidth="1"/>
    <col min="15" max="15" width="10.75" customWidth="1"/>
    <col min="16" max="22" width="2.25" customWidth="1"/>
    <col min="23" max="23" width="2.5" customWidth="1"/>
  </cols>
  <sheetData>
    <row r="2" spans="2:23" x14ac:dyDescent="0.3">
      <c r="B2" s="2" t="s">
        <v>29</v>
      </c>
      <c r="F2" s="2" t="s">
        <v>60</v>
      </c>
      <c r="L2" s="2" t="s">
        <v>70</v>
      </c>
    </row>
    <row r="3" spans="2:23" ht="17.25" thickBot="1" x14ac:dyDescent="0.35"/>
    <row r="4" spans="2:23" ht="20.100000000000001" customHeight="1" x14ac:dyDescent="0.3">
      <c r="B4" s="6" t="s">
        <v>11</v>
      </c>
      <c r="C4" s="6" t="s">
        <v>48</v>
      </c>
      <c r="D4" s="6" t="s">
        <v>49</v>
      </c>
      <c r="F4" s="35" t="s">
        <v>59</v>
      </c>
      <c r="G4" s="35"/>
      <c r="H4" s="35"/>
      <c r="I4" s="35"/>
      <c r="J4" s="35"/>
      <c r="L4" s="6" t="s">
        <v>61</v>
      </c>
      <c r="M4" s="6" t="s">
        <v>64</v>
      </c>
      <c r="N4" s="6" t="s">
        <v>62</v>
      </c>
      <c r="O4" s="6" t="s">
        <v>63</v>
      </c>
      <c r="P4" s="33" t="s">
        <v>68</v>
      </c>
      <c r="Q4" s="36"/>
      <c r="R4" s="36"/>
      <c r="S4" s="36"/>
      <c r="T4" s="36"/>
      <c r="U4" s="36"/>
      <c r="V4" s="36"/>
      <c r="W4" s="34"/>
    </row>
    <row r="5" spans="2:23" ht="20.100000000000001" customHeight="1" x14ac:dyDescent="0.3">
      <c r="B5" s="3" t="s">
        <v>30</v>
      </c>
      <c r="C5" s="1" t="s">
        <v>50</v>
      </c>
      <c r="D5" s="3" t="str">
        <f>REPT("?",14-LEN(C5))&amp;C5</f>
        <v>????650308-193</v>
      </c>
      <c r="F5" s="11"/>
      <c r="G5" s="11"/>
      <c r="H5" s="11"/>
      <c r="I5" s="11"/>
      <c r="J5" s="11"/>
      <c r="L5" s="17">
        <v>41609</v>
      </c>
      <c r="M5" s="3" t="s">
        <v>65</v>
      </c>
      <c r="N5" s="1" t="s">
        <v>69</v>
      </c>
      <c r="O5" s="18">
        <v>12500</v>
      </c>
      <c r="P5" s="19" t="str">
        <f t="shared" ref="P5:W14" si="0">MID(RIGHT(REPT(" ",8)&amp;TEXT($O5,"\0"),8),COLUMN()-15,1)</f>
        <v xml:space="preserve"> </v>
      </c>
      <c r="Q5" s="26" t="str">
        <f t="shared" si="0"/>
        <v xml:space="preserve"> </v>
      </c>
      <c r="R5" s="19" t="str">
        <f t="shared" si="0"/>
        <v>₩</v>
      </c>
      <c r="S5" s="20" t="str">
        <f t="shared" si="0"/>
        <v>1</v>
      </c>
      <c r="T5" s="21" t="str">
        <f t="shared" si="0"/>
        <v>2</v>
      </c>
      <c r="U5" s="28" t="str">
        <f t="shared" si="0"/>
        <v>5</v>
      </c>
      <c r="V5" s="20" t="str">
        <f t="shared" si="0"/>
        <v>0</v>
      </c>
      <c r="W5" s="21" t="str">
        <f t="shared" si="0"/>
        <v>0</v>
      </c>
    </row>
    <row r="6" spans="2:23" ht="20.100000000000001" customHeight="1" x14ac:dyDescent="0.3">
      <c r="B6" s="3" t="s">
        <v>32</v>
      </c>
      <c r="C6" s="1" t="s">
        <v>42</v>
      </c>
      <c r="D6" s="3" t="str">
        <f t="shared" ref="D6:D14" si="1">REPT("?",14-LEN(C6))&amp;C6</f>
        <v>?780110-119484</v>
      </c>
      <c r="F6" s="11"/>
      <c r="G6" s="30" t="s">
        <v>52</v>
      </c>
      <c r="H6" s="12" t="str">
        <f>REPT("▒",I6/$I$12*100)&amp;TEXT(I6/$I$12," #0.00%")</f>
        <v>▒▒▒▒▒▒▒▒▒▒▒▒▒▒▒▒▒▒▒▒▒▒▒▒▒ 25.00%</v>
      </c>
      <c r="I6" s="11">
        <v>29</v>
      </c>
      <c r="J6" s="12" t="s">
        <v>58</v>
      </c>
      <c r="L6" s="17">
        <v>41609</v>
      </c>
      <c r="M6" s="3" t="s">
        <v>66</v>
      </c>
      <c r="N6" s="1" t="s">
        <v>71</v>
      </c>
      <c r="O6" s="18">
        <v>27600</v>
      </c>
      <c r="P6" s="19" t="str">
        <f t="shared" si="0"/>
        <v xml:space="preserve"> </v>
      </c>
      <c r="Q6" s="26" t="str">
        <f t="shared" si="0"/>
        <v xml:space="preserve"> </v>
      </c>
      <c r="R6" s="19" t="str">
        <f t="shared" si="0"/>
        <v>₩</v>
      </c>
      <c r="S6" s="20" t="str">
        <f t="shared" si="0"/>
        <v>2</v>
      </c>
      <c r="T6" s="21" t="str">
        <f t="shared" si="0"/>
        <v>7</v>
      </c>
      <c r="U6" s="28" t="str">
        <f t="shared" si="0"/>
        <v>6</v>
      </c>
      <c r="V6" s="20" t="str">
        <f t="shared" si="0"/>
        <v>0</v>
      </c>
      <c r="W6" s="21" t="str">
        <f t="shared" si="0"/>
        <v>0</v>
      </c>
    </row>
    <row r="7" spans="2:23" ht="20.100000000000001" customHeight="1" x14ac:dyDescent="0.3">
      <c r="B7" s="3" t="s">
        <v>34</v>
      </c>
      <c r="C7" s="1" t="s">
        <v>43</v>
      </c>
      <c r="D7" s="3" t="str">
        <f t="shared" si="1"/>
        <v>??0508-1292864</v>
      </c>
      <c r="F7" s="11"/>
      <c r="G7" s="30" t="s">
        <v>53</v>
      </c>
      <c r="H7" s="12" t="str">
        <f t="shared" ref="H7:H10" si="2">REPT("▒",I7/$I$12*100)&amp;TEXT(I7/$I$12," #0.00%")</f>
        <v>▒▒▒▒▒▒▒▒▒▒▒▒▒▒▒▒▒▒▒▒ 20.69%</v>
      </c>
      <c r="I7" s="11">
        <v>24</v>
      </c>
      <c r="J7" s="13" t="s">
        <v>58</v>
      </c>
      <c r="L7" s="17">
        <v>41610</v>
      </c>
      <c r="M7" s="3" t="s">
        <v>65</v>
      </c>
      <c r="N7" s="1" t="s">
        <v>72</v>
      </c>
      <c r="O7" s="18">
        <v>6200</v>
      </c>
      <c r="P7" s="19" t="str">
        <f t="shared" si="0"/>
        <v xml:space="preserve"> </v>
      </c>
      <c r="Q7" s="26" t="str">
        <f t="shared" si="0"/>
        <v xml:space="preserve"> </v>
      </c>
      <c r="R7" s="19" t="str">
        <f t="shared" si="0"/>
        <v xml:space="preserve"> </v>
      </c>
      <c r="S7" s="20" t="str">
        <f t="shared" si="0"/>
        <v>₩</v>
      </c>
      <c r="T7" s="21" t="str">
        <f t="shared" si="0"/>
        <v>6</v>
      </c>
      <c r="U7" s="28" t="str">
        <f t="shared" si="0"/>
        <v>2</v>
      </c>
      <c r="V7" s="20" t="str">
        <f t="shared" si="0"/>
        <v>0</v>
      </c>
      <c r="W7" s="21" t="str">
        <f t="shared" si="0"/>
        <v>0</v>
      </c>
    </row>
    <row r="8" spans="2:23" ht="20.100000000000001" customHeight="1" x14ac:dyDescent="0.3">
      <c r="B8" s="3" t="s">
        <v>38</v>
      </c>
      <c r="C8" s="1" t="s">
        <v>41</v>
      </c>
      <c r="D8" s="3" t="str">
        <f t="shared" si="1"/>
        <v>601003-1604273</v>
      </c>
      <c r="F8" s="11"/>
      <c r="G8" s="30" t="s">
        <v>54</v>
      </c>
      <c r="H8" s="12" t="str">
        <f t="shared" si="2"/>
        <v>▒▒▒▒▒▒▒▒▒▒▒▒▒ 13.79%</v>
      </c>
      <c r="I8" s="11">
        <v>16</v>
      </c>
      <c r="J8" s="13" t="s">
        <v>58</v>
      </c>
      <c r="L8" s="17">
        <v>41611</v>
      </c>
      <c r="M8" s="3" t="s">
        <v>65</v>
      </c>
      <c r="N8" s="1" t="s">
        <v>73</v>
      </c>
      <c r="O8" s="18">
        <v>182000</v>
      </c>
      <c r="P8" s="19" t="str">
        <f t="shared" si="0"/>
        <v xml:space="preserve"> </v>
      </c>
      <c r="Q8" s="26" t="str">
        <f t="shared" si="0"/>
        <v>₩</v>
      </c>
      <c r="R8" s="19" t="str">
        <f t="shared" si="0"/>
        <v>1</v>
      </c>
      <c r="S8" s="20" t="str">
        <f t="shared" si="0"/>
        <v>8</v>
      </c>
      <c r="T8" s="21" t="str">
        <f t="shared" si="0"/>
        <v>2</v>
      </c>
      <c r="U8" s="28" t="str">
        <f t="shared" si="0"/>
        <v>0</v>
      </c>
      <c r="V8" s="20" t="str">
        <f t="shared" si="0"/>
        <v>0</v>
      </c>
      <c r="W8" s="21" t="str">
        <f t="shared" si="0"/>
        <v>0</v>
      </c>
    </row>
    <row r="9" spans="2:23" ht="20.100000000000001" customHeight="1" x14ac:dyDescent="0.3">
      <c r="B9" s="3" t="s">
        <v>31</v>
      </c>
      <c r="C9" s="1" t="s">
        <v>40</v>
      </c>
      <c r="D9" s="3" t="str">
        <f t="shared" si="1"/>
        <v>520210-2685471</v>
      </c>
      <c r="F9" s="11"/>
      <c r="G9" s="30" t="s">
        <v>55</v>
      </c>
      <c r="H9" s="12" t="str">
        <f t="shared" si="2"/>
        <v>▒▒▒▒▒▒▒▒▒▒▒▒▒▒▒▒▒ 17.24%</v>
      </c>
      <c r="I9" s="11">
        <v>20</v>
      </c>
      <c r="J9" s="13" t="s">
        <v>58</v>
      </c>
      <c r="L9" s="17">
        <v>41611</v>
      </c>
      <c r="M9" s="3" t="s">
        <v>66</v>
      </c>
      <c r="N9" s="1" t="s">
        <v>75</v>
      </c>
      <c r="O9" s="18">
        <v>12000</v>
      </c>
      <c r="P9" s="19" t="str">
        <f t="shared" si="0"/>
        <v xml:space="preserve"> </v>
      </c>
      <c r="Q9" s="26" t="str">
        <f t="shared" si="0"/>
        <v xml:space="preserve"> </v>
      </c>
      <c r="R9" s="19" t="str">
        <f t="shared" si="0"/>
        <v>₩</v>
      </c>
      <c r="S9" s="20" t="str">
        <f t="shared" si="0"/>
        <v>1</v>
      </c>
      <c r="T9" s="21" t="str">
        <f t="shared" si="0"/>
        <v>2</v>
      </c>
      <c r="U9" s="28" t="str">
        <f t="shared" si="0"/>
        <v>0</v>
      </c>
      <c r="V9" s="20" t="str">
        <f t="shared" si="0"/>
        <v>0</v>
      </c>
      <c r="W9" s="21" t="str">
        <f t="shared" si="0"/>
        <v>0</v>
      </c>
    </row>
    <row r="10" spans="2:23" ht="20.100000000000001" customHeight="1" x14ac:dyDescent="0.3">
      <c r="B10" s="3" t="s">
        <v>33</v>
      </c>
      <c r="C10" s="1" t="s">
        <v>44</v>
      </c>
      <c r="D10" s="3" t="str">
        <f t="shared" si="1"/>
        <v>????67-2195886</v>
      </c>
      <c r="F10" s="11"/>
      <c r="G10" s="30" t="s">
        <v>56</v>
      </c>
      <c r="H10" s="12" t="str">
        <f t="shared" si="2"/>
        <v>▒▒▒▒▒▒▒▒▒▒▒▒▒▒▒▒▒▒▒▒▒▒▒ 23.28%</v>
      </c>
      <c r="I10" s="11">
        <v>27</v>
      </c>
      <c r="J10" s="13" t="s">
        <v>58</v>
      </c>
      <c r="L10" s="17">
        <v>41611</v>
      </c>
      <c r="M10" s="3" t="s">
        <v>67</v>
      </c>
      <c r="N10" s="1" t="s">
        <v>77</v>
      </c>
      <c r="O10" s="18">
        <v>325000</v>
      </c>
      <c r="P10" s="19" t="str">
        <f t="shared" si="0"/>
        <v xml:space="preserve"> </v>
      </c>
      <c r="Q10" s="26" t="str">
        <f t="shared" si="0"/>
        <v>₩</v>
      </c>
      <c r="R10" s="19" t="str">
        <f t="shared" si="0"/>
        <v>3</v>
      </c>
      <c r="S10" s="20" t="str">
        <f t="shared" si="0"/>
        <v>2</v>
      </c>
      <c r="T10" s="21" t="str">
        <f t="shared" si="0"/>
        <v>5</v>
      </c>
      <c r="U10" s="28" t="str">
        <f t="shared" si="0"/>
        <v>0</v>
      </c>
      <c r="V10" s="20" t="str">
        <f t="shared" si="0"/>
        <v>0</v>
      </c>
      <c r="W10" s="21" t="str">
        <f t="shared" si="0"/>
        <v>0</v>
      </c>
    </row>
    <row r="11" spans="2:23" ht="20.100000000000001" customHeight="1" x14ac:dyDescent="0.3">
      <c r="B11" s="3" t="s">
        <v>35</v>
      </c>
      <c r="C11" s="1" t="s">
        <v>45</v>
      </c>
      <c r="D11" s="3" t="str">
        <f t="shared" si="1"/>
        <v>????0727-28812</v>
      </c>
      <c r="F11" s="11"/>
      <c r="G11" s="11"/>
      <c r="H11" s="11"/>
      <c r="I11" s="11"/>
      <c r="J11" s="11"/>
      <c r="L11" s="17">
        <v>41612</v>
      </c>
      <c r="M11" s="3" t="s">
        <v>65</v>
      </c>
      <c r="N11" s="1" t="s">
        <v>76</v>
      </c>
      <c r="O11" s="18">
        <v>35000</v>
      </c>
      <c r="P11" s="19" t="str">
        <f t="shared" si="0"/>
        <v xml:space="preserve"> </v>
      </c>
      <c r="Q11" s="26" t="str">
        <f t="shared" si="0"/>
        <v xml:space="preserve"> </v>
      </c>
      <c r="R11" s="19" t="str">
        <f t="shared" si="0"/>
        <v>₩</v>
      </c>
      <c r="S11" s="20" t="str">
        <f t="shared" si="0"/>
        <v>3</v>
      </c>
      <c r="T11" s="21" t="str">
        <f t="shared" si="0"/>
        <v>5</v>
      </c>
      <c r="U11" s="28" t="str">
        <f t="shared" si="0"/>
        <v>0</v>
      </c>
      <c r="V11" s="20" t="str">
        <f t="shared" si="0"/>
        <v>0</v>
      </c>
      <c r="W11" s="21" t="str">
        <f t="shared" si="0"/>
        <v>0</v>
      </c>
    </row>
    <row r="12" spans="2:23" ht="20.100000000000001" customHeight="1" thickBot="1" x14ac:dyDescent="0.35">
      <c r="B12" s="3" t="s">
        <v>36</v>
      </c>
      <c r="C12" s="1" t="s">
        <v>46</v>
      </c>
      <c r="D12" s="3" t="str">
        <f t="shared" si="1"/>
        <v>???921220-2265</v>
      </c>
      <c r="F12" s="14"/>
      <c r="G12" s="14" t="s">
        <v>57</v>
      </c>
      <c r="H12" s="14"/>
      <c r="I12" s="15">
        <f>SUM(I6:I10)</f>
        <v>116</v>
      </c>
      <c r="J12" s="16" t="s">
        <v>58</v>
      </c>
      <c r="L12" s="17">
        <v>41612</v>
      </c>
      <c r="M12" s="3" t="s">
        <v>67</v>
      </c>
      <c r="N12" s="1" t="s">
        <v>74</v>
      </c>
      <c r="O12" s="18">
        <v>138500</v>
      </c>
      <c r="P12" s="19" t="str">
        <f t="shared" si="0"/>
        <v xml:space="preserve"> </v>
      </c>
      <c r="Q12" s="26" t="str">
        <f t="shared" si="0"/>
        <v>₩</v>
      </c>
      <c r="R12" s="19" t="str">
        <f t="shared" si="0"/>
        <v>1</v>
      </c>
      <c r="S12" s="20" t="str">
        <f t="shared" si="0"/>
        <v>3</v>
      </c>
      <c r="T12" s="21" t="str">
        <f t="shared" si="0"/>
        <v>8</v>
      </c>
      <c r="U12" s="28" t="str">
        <f t="shared" si="0"/>
        <v>5</v>
      </c>
      <c r="V12" s="20" t="str">
        <f t="shared" si="0"/>
        <v>0</v>
      </c>
      <c r="W12" s="21" t="str">
        <f t="shared" si="0"/>
        <v>0</v>
      </c>
    </row>
    <row r="13" spans="2:23" ht="20.100000000000001" customHeight="1" x14ac:dyDescent="0.3">
      <c r="B13" s="3" t="s">
        <v>37</v>
      </c>
      <c r="C13" s="1" t="s">
        <v>51</v>
      </c>
      <c r="D13" s="3" t="str">
        <f t="shared" si="1"/>
        <v>731102-2485621</v>
      </c>
      <c r="L13" s="17">
        <v>41613</v>
      </c>
      <c r="M13" s="3" t="s">
        <v>66</v>
      </c>
      <c r="N13" s="1" t="s">
        <v>72</v>
      </c>
      <c r="O13" s="18">
        <v>8900</v>
      </c>
      <c r="P13" s="19" t="str">
        <f t="shared" si="0"/>
        <v xml:space="preserve"> </v>
      </c>
      <c r="Q13" s="26" t="str">
        <f t="shared" si="0"/>
        <v xml:space="preserve"> </v>
      </c>
      <c r="R13" s="19" t="str">
        <f t="shared" si="0"/>
        <v xml:space="preserve"> </v>
      </c>
      <c r="S13" s="20" t="str">
        <f t="shared" si="0"/>
        <v>₩</v>
      </c>
      <c r="T13" s="21" t="str">
        <f t="shared" si="0"/>
        <v>8</v>
      </c>
      <c r="U13" s="28" t="str">
        <f t="shared" si="0"/>
        <v>9</v>
      </c>
      <c r="V13" s="20" t="str">
        <f t="shared" si="0"/>
        <v>0</v>
      </c>
      <c r="W13" s="21" t="str">
        <f t="shared" si="0"/>
        <v>0</v>
      </c>
    </row>
    <row r="14" spans="2:23" ht="20.100000000000001" customHeight="1" x14ac:dyDescent="0.3">
      <c r="B14" s="3" t="s">
        <v>39</v>
      </c>
      <c r="C14" s="1" t="s">
        <v>47</v>
      </c>
      <c r="D14" s="3" t="str">
        <f t="shared" si="1"/>
        <v>????114-267528</v>
      </c>
      <c r="L14" s="37" t="s">
        <v>78</v>
      </c>
      <c r="M14" s="38"/>
      <c r="N14" s="39"/>
      <c r="O14" s="22">
        <f>SUM(O5:O13)</f>
        <v>747700</v>
      </c>
      <c r="P14" s="23" t="str">
        <f>MID(RIGHT(REPT(" ",8)&amp;TEXT($O14,"\0"),8),COLUMN()-15,1)</f>
        <v xml:space="preserve"> </v>
      </c>
      <c r="Q14" s="27" t="str">
        <f t="shared" si="0"/>
        <v>₩</v>
      </c>
      <c r="R14" s="23" t="str">
        <f t="shared" si="0"/>
        <v>7</v>
      </c>
      <c r="S14" s="24" t="str">
        <f t="shared" si="0"/>
        <v>4</v>
      </c>
      <c r="T14" s="25" t="str">
        <f t="shared" si="0"/>
        <v>7</v>
      </c>
      <c r="U14" s="29" t="str">
        <f t="shared" si="0"/>
        <v>7</v>
      </c>
      <c r="V14" s="24" t="str">
        <f t="shared" si="0"/>
        <v>0</v>
      </c>
      <c r="W14" s="25" t="str">
        <f t="shared" si="0"/>
        <v>0</v>
      </c>
    </row>
  </sheetData>
  <mergeCells count="3">
    <mergeCell ref="F4:J4"/>
    <mergeCell ref="P4:W4"/>
    <mergeCell ref="L14:N14"/>
  </mergeCells>
  <phoneticPr fontId="2" type="noConversion"/>
  <conditionalFormatting sqref="D5:D14">
    <cfRule type="containsText" dxfId="0" priority="1" operator="containsText" text="~?">
      <formula>NOT(ISERROR(SEARCH("~?",D5)))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2" sqref="B2"/>
    </sheetView>
  </sheetViews>
  <sheetFormatPr defaultRowHeight="16.5" x14ac:dyDescent="0.3"/>
  <cols>
    <col min="1" max="1" width="4.125" customWidth="1"/>
    <col min="2" max="2" width="12.125" customWidth="1"/>
    <col min="3" max="4" width="16.5" customWidth="1"/>
    <col min="5" max="5" width="14.625" bestFit="1" customWidth="1"/>
    <col min="6" max="6" width="25" bestFit="1" customWidth="1"/>
  </cols>
  <sheetData>
    <row r="2" spans="2:6" x14ac:dyDescent="0.3">
      <c r="B2" s="41" t="s">
        <v>81</v>
      </c>
      <c r="C2" s="41" t="s">
        <v>82</v>
      </c>
      <c r="D2" s="41" t="s">
        <v>83</v>
      </c>
      <c r="E2" s="41" t="s">
        <v>84</v>
      </c>
      <c r="F2" s="41" t="s">
        <v>85</v>
      </c>
    </row>
    <row r="3" spans="2:6" x14ac:dyDescent="0.3">
      <c r="B3" s="40">
        <v>186500</v>
      </c>
      <c r="C3" s="42">
        <f t="shared" ref="C3:F7" si="0">$B3</f>
        <v>186500</v>
      </c>
      <c r="D3" s="43">
        <f t="shared" si="0"/>
        <v>186500</v>
      </c>
      <c r="E3" s="44">
        <f t="shared" si="0"/>
        <v>186500</v>
      </c>
      <c r="F3" s="45">
        <f t="shared" si="0"/>
        <v>186500</v>
      </c>
    </row>
    <row r="4" spans="2:6" x14ac:dyDescent="0.3">
      <c r="B4" s="40">
        <v>38700</v>
      </c>
      <c r="C4" s="42">
        <f t="shared" si="0"/>
        <v>38700</v>
      </c>
      <c r="D4" s="43">
        <f t="shared" si="0"/>
        <v>38700</v>
      </c>
      <c r="E4" s="44">
        <f t="shared" si="0"/>
        <v>38700</v>
      </c>
      <c r="F4" s="45">
        <f t="shared" si="0"/>
        <v>38700</v>
      </c>
    </row>
    <row r="5" spans="2:6" x14ac:dyDescent="0.3">
      <c r="B5" s="40">
        <v>-323000</v>
      </c>
      <c r="C5" s="42">
        <f t="shared" si="0"/>
        <v>-323000</v>
      </c>
      <c r="D5" s="43">
        <f t="shared" si="0"/>
        <v>-323000</v>
      </c>
      <c r="E5" s="44">
        <f t="shared" si="0"/>
        <v>-323000</v>
      </c>
      <c r="F5" s="45">
        <f t="shared" si="0"/>
        <v>-323000</v>
      </c>
    </row>
    <row r="6" spans="2:6" x14ac:dyDescent="0.3">
      <c r="B6" s="40">
        <v>8500</v>
      </c>
      <c r="C6" s="42">
        <f t="shared" si="0"/>
        <v>8500</v>
      </c>
      <c r="D6" s="43">
        <f t="shared" si="0"/>
        <v>8500</v>
      </c>
      <c r="E6" s="44">
        <f t="shared" si="0"/>
        <v>8500</v>
      </c>
      <c r="F6" s="45">
        <f t="shared" si="0"/>
        <v>8500</v>
      </c>
    </row>
    <row r="7" spans="2:6" x14ac:dyDescent="0.3">
      <c r="B7" s="40">
        <v>-1845000</v>
      </c>
      <c r="C7" s="42">
        <f t="shared" si="0"/>
        <v>-1845000</v>
      </c>
      <c r="D7" s="43">
        <f t="shared" si="0"/>
        <v>-1845000</v>
      </c>
      <c r="E7" s="44">
        <f t="shared" si="0"/>
        <v>-1845000</v>
      </c>
      <c r="F7" s="45">
        <f t="shared" si="0"/>
        <v>-1845000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</vt:lpstr>
      <vt:lpstr>응용</vt:lpstr>
      <vt:lpstr>활용</vt:lpstr>
      <vt:lpstr>사용자지정서식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2007-08-20T09:52:57Z</dcterms:created>
  <dcterms:modified xsi:type="dcterms:W3CDTF">2013-04-16T09:16:13Z</dcterms:modified>
</cp:coreProperties>
</file>