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4\"/>
    </mc:Choice>
  </mc:AlternateContent>
  <bookViews>
    <workbookView xWindow="840" yWindow="345" windowWidth="10455" windowHeight="5445"/>
  </bookViews>
  <sheets>
    <sheet name="기본" sheetId="1" r:id="rId1"/>
    <sheet name="응용" sheetId="2" r:id="rId2"/>
    <sheet name="활용" sheetId="3" r:id="rId3"/>
  </sheets>
  <definedNames>
    <definedName name="과목">활용!$N$5:$N$13</definedName>
    <definedName name="단가표">활용!$B$5:$D$14</definedName>
    <definedName name="이름">활용!$M$5:$M$13</definedName>
    <definedName name="코드">활용!$L$5:$L$13</definedName>
  </definedNames>
  <calcPr calcId="152511"/>
</workbook>
</file>

<file path=xl/calcChain.xml><?xml version="1.0" encoding="utf-8"?>
<calcChain xmlns="http://schemas.openxmlformats.org/spreadsheetml/2006/main">
  <c r="U13" i="3" l="1" a="1"/>
  <c r="U13" i="3" s="1"/>
  <c r="T13" i="3" a="1"/>
  <c r="T13" i="3" s="1"/>
  <c r="S13" i="3" a="1"/>
  <c r="S13" i="3" s="1"/>
  <c r="R13" i="3" a="1"/>
  <c r="R13" i="3" s="1"/>
  <c r="U12" i="3" a="1"/>
  <c r="U12" i="3" s="1"/>
  <c r="T12" i="3" a="1"/>
  <c r="T12" i="3" s="1"/>
  <c r="S12" i="3" a="1"/>
  <c r="S12" i="3" s="1"/>
  <c r="R12" i="3" a="1"/>
  <c r="R12" i="3" s="1"/>
  <c r="U10" i="3" a="1"/>
  <c r="U10" i="3" s="1"/>
  <c r="T10" i="3" a="1"/>
  <c r="T10" i="3" s="1"/>
  <c r="S10" i="3" a="1"/>
  <c r="S10" i="3" s="1"/>
  <c r="R10" i="3" a="1"/>
  <c r="R10" i="3" s="1"/>
  <c r="U9" i="3" a="1"/>
  <c r="U9" i="3" s="1"/>
  <c r="T9" i="3" a="1"/>
  <c r="T9" i="3" s="1"/>
  <c r="S9" i="3" a="1"/>
  <c r="S9" i="3" s="1"/>
  <c r="R9" i="3" a="1"/>
  <c r="R9" i="3" s="1"/>
  <c r="S6" i="3" a="1"/>
  <c r="S6" i="3"/>
  <c r="T6" i="3" a="1"/>
  <c r="T6" i="3"/>
  <c r="U6" i="3" a="1"/>
  <c r="U6" i="3"/>
  <c r="S7" i="3" a="1"/>
  <c r="S7" i="3"/>
  <c r="T7" i="3" a="1"/>
  <c r="T7" i="3"/>
  <c r="U7" i="3" a="1"/>
  <c r="U7" i="3"/>
  <c r="R7" i="3" a="1"/>
  <c r="R7" i="3"/>
  <c r="R6" i="3" a="1"/>
  <c r="R6" i="3" s="1"/>
  <c r="J6" i="3"/>
  <c r="J5" i="3"/>
  <c r="G6" i="3"/>
  <c r="G5" i="3"/>
  <c r="E14" i="2"/>
  <c r="E6" i="2"/>
  <c r="E7" i="2"/>
  <c r="E8" i="2"/>
  <c r="E9" i="2"/>
  <c r="E10" i="2"/>
  <c r="E11" i="2"/>
  <c r="E12" i="2"/>
  <c r="E13" i="2"/>
  <c r="E5" i="2"/>
  <c r="D6" i="2"/>
  <c r="D7" i="2"/>
  <c r="D8" i="2"/>
  <c r="D9" i="2"/>
  <c r="D10" i="2"/>
  <c r="D11" i="2"/>
  <c r="D12" i="2"/>
  <c r="D13" i="2"/>
  <c r="D14" i="2"/>
  <c r="D5" i="2"/>
  <c r="E14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5" i="1"/>
  <c r="D5" i="1"/>
  <c r="C5" i="1"/>
</calcChain>
</file>

<file path=xl/sharedStrings.xml><?xml version="1.0" encoding="utf-8"?>
<sst xmlns="http://schemas.openxmlformats.org/spreadsheetml/2006/main" count="136" uniqueCount="106">
  <si>
    <t>단어</t>
    <phoneticPr fontId="3" type="noConversion"/>
  </si>
  <si>
    <t>UPPER</t>
    <phoneticPr fontId="3" type="noConversion"/>
  </si>
  <si>
    <t>LOWER</t>
    <phoneticPr fontId="3" type="noConversion"/>
  </si>
  <si>
    <t>PROPER</t>
    <phoneticPr fontId="3" type="noConversion"/>
  </si>
  <si>
    <t>accept</t>
    <phoneticPr fontId="3" type="noConversion"/>
  </si>
  <si>
    <t>Active</t>
    <phoneticPr fontId="3" type="noConversion"/>
  </si>
  <si>
    <t>APPLE</t>
    <phoneticPr fontId="3" type="noConversion"/>
  </si>
  <si>
    <t>U-123-cor</t>
    <phoneticPr fontId="3" type="noConversion"/>
  </si>
  <si>
    <t>Band-pass filter</t>
    <phoneticPr fontId="3" type="noConversion"/>
  </si>
  <si>
    <t>LOGIC Gate</t>
    <phoneticPr fontId="3" type="noConversion"/>
  </si>
  <si>
    <t>latch</t>
    <phoneticPr fontId="3" type="noConversion"/>
  </si>
  <si>
    <t>Maser</t>
    <phoneticPr fontId="3" type="noConversion"/>
  </si>
  <si>
    <t>off-chip</t>
    <phoneticPr fontId="3" type="noConversion"/>
  </si>
  <si>
    <t>Ovshinsky effect</t>
    <phoneticPr fontId="3" type="noConversion"/>
  </si>
  <si>
    <t>[표1] 영어 대소문자 변환</t>
    <phoneticPr fontId="3" type="noConversion"/>
  </si>
  <si>
    <t>제품코드</t>
    <phoneticPr fontId="3" type="noConversion"/>
  </si>
  <si>
    <t>Long-jin</t>
    <phoneticPr fontId="3" type="noConversion"/>
  </si>
  <si>
    <t>Happy-top</t>
    <phoneticPr fontId="3" type="noConversion"/>
  </si>
  <si>
    <t>Angel-seasion</t>
    <phoneticPr fontId="3" type="noConversion"/>
  </si>
  <si>
    <t>Shot-selection</t>
    <phoneticPr fontId="3" type="noConversion"/>
  </si>
  <si>
    <t>Nice-for</t>
    <phoneticPr fontId="3" type="noConversion"/>
  </si>
  <si>
    <t>Seven-moon</t>
    <phoneticPr fontId="3" type="noConversion"/>
  </si>
  <si>
    <t>구분자 위치</t>
    <phoneticPr fontId="3" type="noConversion"/>
  </si>
  <si>
    <t>Loveme-jin</t>
    <phoneticPr fontId="3" type="noConversion"/>
  </si>
  <si>
    <t>Cool-summer</t>
    <phoneticPr fontId="3" type="noConversion"/>
  </si>
  <si>
    <t>Lip-color</t>
    <phoneticPr fontId="3" type="noConversion"/>
  </si>
  <si>
    <t>Baby-nell</t>
    <phoneticPr fontId="3" type="noConversion"/>
  </si>
  <si>
    <t>[표2] 제품코드 수정</t>
    <phoneticPr fontId="3" type="noConversion"/>
  </si>
  <si>
    <t>단가</t>
    <phoneticPr fontId="3" type="noConversion"/>
  </si>
  <si>
    <t>abc-01</t>
    <phoneticPr fontId="3" type="noConversion"/>
  </si>
  <si>
    <t>abc-02</t>
  </si>
  <si>
    <t>abc-03</t>
  </si>
  <si>
    <t>abc-04</t>
  </si>
  <si>
    <t>abc-05</t>
  </si>
  <si>
    <t>abc-06</t>
  </si>
  <si>
    <t>abc-07</t>
  </si>
  <si>
    <t>abc-08</t>
  </si>
  <si>
    <t>abc-09</t>
  </si>
  <si>
    <t>abc-10</t>
  </si>
  <si>
    <t>제품명</t>
    <phoneticPr fontId="3" type="noConversion"/>
  </si>
  <si>
    <t>큐티 샌들</t>
    <phoneticPr fontId="3" type="noConversion"/>
  </si>
  <si>
    <t>멜빵 반바지</t>
    <phoneticPr fontId="3" type="noConversion"/>
  </si>
  <si>
    <t>오픈숄더</t>
    <phoneticPr fontId="3" type="noConversion"/>
  </si>
  <si>
    <t>포인트 귀걸이</t>
    <phoneticPr fontId="3" type="noConversion"/>
  </si>
  <si>
    <t>로봇청소기</t>
    <phoneticPr fontId="3" type="noConversion"/>
  </si>
  <si>
    <t>로맨틱 소파배드</t>
    <phoneticPr fontId="3" type="noConversion"/>
  </si>
  <si>
    <t>공주표 스타일링기</t>
    <phoneticPr fontId="3" type="noConversion"/>
  </si>
  <si>
    <t>난장이 선풍기</t>
    <phoneticPr fontId="3" type="noConversion"/>
  </si>
  <si>
    <t>레드 협탁</t>
    <phoneticPr fontId="3" type="noConversion"/>
  </si>
  <si>
    <t>베이비 책상</t>
    <phoneticPr fontId="3" type="noConversion"/>
  </si>
  <si>
    <t>ABC-07</t>
    <phoneticPr fontId="3" type="noConversion"/>
  </si>
  <si>
    <t>[표3] 단가표</t>
    <phoneticPr fontId="3" type="noConversion"/>
  </si>
  <si>
    <t>[표4] 제품 검색(1)</t>
    <phoneticPr fontId="3" type="noConversion"/>
  </si>
  <si>
    <t>[표5] 제품 검색(2)</t>
    <phoneticPr fontId="3" type="noConversion"/>
  </si>
  <si>
    <t>이름</t>
    <phoneticPr fontId="3" type="noConversion"/>
  </si>
  <si>
    <t>강의실</t>
    <phoneticPr fontId="3" type="noConversion"/>
  </si>
  <si>
    <t>Time-1</t>
    <phoneticPr fontId="3" type="noConversion"/>
  </si>
  <si>
    <t>Time-2</t>
  </si>
  <si>
    <t>Time-3</t>
  </si>
  <si>
    <t>Time-4</t>
  </si>
  <si>
    <t>101호</t>
    <phoneticPr fontId="3" type="noConversion"/>
  </si>
  <si>
    <t>과목</t>
    <phoneticPr fontId="3" type="noConversion"/>
  </si>
  <si>
    <t>황유승</t>
  </si>
  <si>
    <t>강해솔</t>
  </si>
  <si>
    <t>이완운</t>
  </si>
  <si>
    <t>임다형</t>
  </si>
  <si>
    <t>윤하운</t>
  </si>
  <si>
    <t>문인성</t>
  </si>
  <si>
    <t>방신영</t>
  </si>
  <si>
    <t>나상배</t>
  </si>
  <si>
    <t>배주선</t>
  </si>
  <si>
    <t>aa</t>
    <phoneticPr fontId="3" type="noConversion"/>
  </si>
  <si>
    <t>AA</t>
    <phoneticPr fontId="3" type="noConversion"/>
  </si>
  <si>
    <t>bb</t>
    <phoneticPr fontId="3" type="noConversion"/>
  </si>
  <si>
    <t>BB</t>
    <phoneticPr fontId="3" type="noConversion"/>
  </si>
  <si>
    <t>cc</t>
    <phoneticPr fontId="3" type="noConversion"/>
  </si>
  <si>
    <t>CC</t>
    <phoneticPr fontId="3" type="noConversion"/>
  </si>
  <si>
    <t>dd</t>
    <phoneticPr fontId="3" type="noConversion"/>
  </si>
  <si>
    <t>ee</t>
    <phoneticPr fontId="3" type="noConversion"/>
  </si>
  <si>
    <t>EE</t>
    <phoneticPr fontId="3" type="noConversion"/>
  </si>
  <si>
    <t>논술</t>
    <phoneticPr fontId="3" type="noConversion"/>
  </si>
  <si>
    <t>사회문화</t>
    <phoneticPr fontId="3" type="noConversion"/>
  </si>
  <si>
    <t>한국지리</t>
    <phoneticPr fontId="3" type="noConversion"/>
  </si>
  <si>
    <t>근현대사</t>
    <phoneticPr fontId="3" type="noConversion"/>
  </si>
  <si>
    <t>중국어</t>
    <phoneticPr fontId="3" type="noConversion"/>
  </si>
  <si>
    <t>코드</t>
    <phoneticPr fontId="3" type="noConversion"/>
  </si>
  <si>
    <t>[표6] 강의코드</t>
    <phoneticPr fontId="3" type="noConversion"/>
  </si>
  <si>
    <t>강사</t>
    <phoneticPr fontId="3" type="noConversion"/>
  </si>
  <si>
    <t>102호</t>
    <phoneticPr fontId="3" type="noConversion"/>
  </si>
  <si>
    <t>103호</t>
    <phoneticPr fontId="3" type="noConversion"/>
  </si>
  <si>
    <t>구분</t>
    <phoneticPr fontId="3" type="noConversion"/>
  </si>
  <si>
    <t>독일어</t>
    <phoneticPr fontId="3" type="noConversion"/>
  </si>
  <si>
    <t>[표7] 강의 배정표</t>
    <phoneticPr fontId="3" type="noConversion"/>
  </si>
  <si>
    <t>코드갱신(빠른 채우기)</t>
    <phoneticPr fontId="3" type="noConversion"/>
  </si>
  <si>
    <t>코드갱신(함수)</t>
    <phoneticPr fontId="3" type="noConversion"/>
  </si>
  <si>
    <t>LONG-Jin</t>
    <phoneticPr fontId="3" type="noConversion"/>
  </si>
  <si>
    <t>HAPPY-Top</t>
  </si>
  <si>
    <t>ANGEL-Seasion</t>
  </si>
  <si>
    <t>SHOT-Selection</t>
  </si>
  <si>
    <t>NICE-For</t>
  </si>
  <si>
    <t>SEVEN-Moon</t>
  </si>
  <si>
    <t>LOVEME-Jin</t>
  </si>
  <si>
    <t>COOL-Summer</t>
  </si>
  <si>
    <t>LIP-Color</t>
  </si>
  <si>
    <t>BABY-Nell</t>
  </si>
  <si>
    <t>abc-02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</si>
</sst>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FFAB"/>
        <bgColor indexed="64"/>
      </patternFill>
    </fill>
    <fill>
      <patternFill patternType="solid">
        <fgColor rgb="FFFB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distributed" vertical="center" indent="1"/>
    </xf>
    <xf numFmtId="41" fontId="0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BFFEF"/>
      <color rgb="FFE9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2" max="2" width="17.125" customWidth="1"/>
    <col min="3" max="3" width="19.125" bestFit="1" customWidth="1"/>
    <col min="4" max="4" width="15.875" bestFit="1" customWidth="1"/>
    <col min="5" max="5" width="16.25" bestFit="1" customWidth="1"/>
  </cols>
  <sheetData>
    <row r="2" spans="2:5" x14ac:dyDescent="0.3">
      <c r="B2" s="4" t="s">
        <v>14</v>
      </c>
    </row>
    <row r="4" spans="2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2" t="s">
        <v>4</v>
      </c>
      <c r="C5" s="2" t="str">
        <f>UPPER(B5)</f>
        <v>ACCEPT</v>
      </c>
      <c r="D5" s="2" t="str">
        <f>LOWER(B5)</f>
        <v>accept</v>
      </c>
      <c r="E5" s="2" t="str">
        <f>PROPER(B5)</f>
        <v>Accept</v>
      </c>
    </row>
    <row r="6" spans="2:5" x14ac:dyDescent="0.3">
      <c r="B6" s="2" t="s">
        <v>5</v>
      </c>
      <c r="C6" s="2" t="str">
        <f t="shared" ref="C6:C14" si="0">UPPER(B6)</f>
        <v>ACTIVE</v>
      </c>
      <c r="D6" s="2" t="str">
        <f t="shared" ref="D6:D14" si="1">LOWER(B6)</f>
        <v>active</v>
      </c>
      <c r="E6" s="2" t="str">
        <f t="shared" ref="E6:E14" si="2">PROPER(B6)</f>
        <v>Active</v>
      </c>
    </row>
    <row r="7" spans="2:5" x14ac:dyDescent="0.3">
      <c r="B7" s="2" t="s">
        <v>6</v>
      </c>
      <c r="C7" s="2" t="str">
        <f t="shared" si="0"/>
        <v>APPLE</v>
      </c>
      <c r="D7" s="2" t="str">
        <f t="shared" si="1"/>
        <v>apple</v>
      </c>
      <c r="E7" s="2" t="str">
        <f t="shared" si="2"/>
        <v>Apple</v>
      </c>
    </row>
    <row r="8" spans="2:5" x14ac:dyDescent="0.3">
      <c r="B8" s="2" t="s">
        <v>7</v>
      </c>
      <c r="C8" s="2" t="str">
        <f t="shared" si="0"/>
        <v>U-123-COR</v>
      </c>
      <c r="D8" s="2" t="str">
        <f t="shared" si="1"/>
        <v>u-123-cor</v>
      </c>
      <c r="E8" s="2" t="str">
        <f t="shared" si="2"/>
        <v>U-123-Cor</v>
      </c>
    </row>
    <row r="9" spans="2:5" x14ac:dyDescent="0.3">
      <c r="B9" s="2" t="s">
        <v>8</v>
      </c>
      <c r="C9" s="2" t="str">
        <f t="shared" si="0"/>
        <v>BAND-PASS FILTER</v>
      </c>
      <c r="D9" s="2" t="str">
        <f t="shared" si="1"/>
        <v>band-pass filter</v>
      </c>
      <c r="E9" s="2" t="str">
        <f t="shared" si="2"/>
        <v>Band-Pass Filter</v>
      </c>
    </row>
    <row r="10" spans="2:5" x14ac:dyDescent="0.3">
      <c r="B10" s="2" t="s">
        <v>9</v>
      </c>
      <c r="C10" s="2" t="str">
        <f t="shared" si="0"/>
        <v>LOGIC GATE</v>
      </c>
      <c r="D10" s="2" t="str">
        <f t="shared" si="1"/>
        <v>logic gate</v>
      </c>
      <c r="E10" s="2" t="str">
        <f t="shared" si="2"/>
        <v>Logic Gate</v>
      </c>
    </row>
    <row r="11" spans="2:5" x14ac:dyDescent="0.3">
      <c r="B11" s="2" t="s">
        <v>10</v>
      </c>
      <c r="C11" s="2" t="str">
        <f t="shared" si="0"/>
        <v>LATCH</v>
      </c>
      <c r="D11" s="2" t="str">
        <f t="shared" si="1"/>
        <v>latch</v>
      </c>
      <c r="E11" s="2" t="str">
        <f t="shared" si="2"/>
        <v>Latch</v>
      </c>
    </row>
    <row r="12" spans="2:5" x14ac:dyDescent="0.3">
      <c r="B12" s="2" t="s">
        <v>11</v>
      </c>
      <c r="C12" s="2" t="str">
        <f t="shared" si="0"/>
        <v>MASER</v>
      </c>
      <c r="D12" s="2" t="str">
        <f t="shared" si="1"/>
        <v>maser</v>
      </c>
      <c r="E12" s="2" t="str">
        <f t="shared" si="2"/>
        <v>Maser</v>
      </c>
    </row>
    <row r="13" spans="2:5" x14ac:dyDescent="0.3">
      <c r="B13" s="2" t="s">
        <v>12</v>
      </c>
      <c r="C13" s="2" t="str">
        <f t="shared" si="0"/>
        <v>OFF-CHIP</v>
      </c>
      <c r="D13" s="2" t="str">
        <f t="shared" si="1"/>
        <v>off-chip</v>
      </c>
      <c r="E13" s="2" t="str">
        <f t="shared" si="2"/>
        <v>Off-Chip</v>
      </c>
    </row>
    <row r="14" spans="2:5" x14ac:dyDescent="0.3">
      <c r="B14" s="2" t="s">
        <v>13</v>
      </c>
      <c r="C14" s="2" t="str">
        <f t="shared" si="0"/>
        <v>OVSHINSKY EFFECT</v>
      </c>
      <c r="D14" s="2" t="str">
        <f t="shared" si="1"/>
        <v>ovshinsky effect</v>
      </c>
      <c r="E14" s="2" t="str">
        <f>PROPER(B14)</f>
        <v>Ovshinsky Effect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E5" sqref="E5"/>
    </sheetView>
  </sheetViews>
  <sheetFormatPr defaultRowHeight="16.5" x14ac:dyDescent="0.3"/>
  <cols>
    <col min="1" max="1" width="2.625" customWidth="1"/>
    <col min="2" max="2" width="21.5" customWidth="1"/>
    <col min="3" max="3" width="21.75" customWidth="1"/>
    <col min="4" max="4" width="12.875" customWidth="1"/>
    <col min="5" max="5" width="21.75" customWidth="1"/>
  </cols>
  <sheetData>
    <row r="2" spans="2:5" x14ac:dyDescent="0.3">
      <c r="B2" s="4" t="s">
        <v>27</v>
      </c>
      <c r="C2" s="4"/>
    </row>
    <row r="4" spans="2:5" x14ac:dyDescent="0.3">
      <c r="B4" s="6" t="s">
        <v>15</v>
      </c>
      <c r="C4" s="6" t="s">
        <v>93</v>
      </c>
      <c r="D4" s="6" t="s">
        <v>22</v>
      </c>
      <c r="E4" s="6" t="s">
        <v>94</v>
      </c>
    </row>
    <row r="5" spans="2:5" x14ac:dyDescent="0.3">
      <c r="B5" s="5" t="s">
        <v>16</v>
      </c>
      <c r="C5" s="5" t="s">
        <v>95</v>
      </c>
      <c r="D5" s="1">
        <f>SEARCH("-",B5)</f>
        <v>5</v>
      </c>
      <c r="E5" s="5" t="str">
        <f>UPPER(MID(B5,1,D5))&amp;PROPER(RIGHT(B5,LEN(B5)-D5))</f>
        <v>LONG-Jin</v>
      </c>
    </row>
    <row r="6" spans="2:5" x14ac:dyDescent="0.3">
      <c r="B6" s="5" t="s">
        <v>17</v>
      </c>
      <c r="C6" s="5" t="s">
        <v>96</v>
      </c>
      <c r="D6" s="1">
        <f t="shared" ref="D6:D14" si="0">SEARCH("-",B6)</f>
        <v>6</v>
      </c>
      <c r="E6" s="5" t="str">
        <f t="shared" ref="E6:E14" si="1">UPPER(MID(B6,1,D6))&amp;PROPER(RIGHT(B6,LEN(B6)-D6))</f>
        <v>HAPPY-Top</v>
      </c>
    </row>
    <row r="7" spans="2:5" x14ac:dyDescent="0.3">
      <c r="B7" s="5" t="s">
        <v>18</v>
      </c>
      <c r="C7" s="5" t="s">
        <v>97</v>
      </c>
      <c r="D7" s="1">
        <f t="shared" si="0"/>
        <v>6</v>
      </c>
      <c r="E7" s="5" t="str">
        <f t="shared" si="1"/>
        <v>ANGEL-Seasion</v>
      </c>
    </row>
    <row r="8" spans="2:5" x14ac:dyDescent="0.3">
      <c r="B8" s="5" t="s">
        <v>19</v>
      </c>
      <c r="C8" s="5" t="s">
        <v>98</v>
      </c>
      <c r="D8" s="1">
        <f t="shared" si="0"/>
        <v>5</v>
      </c>
      <c r="E8" s="5" t="str">
        <f t="shared" si="1"/>
        <v>SHOT-Selection</v>
      </c>
    </row>
    <row r="9" spans="2:5" x14ac:dyDescent="0.3">
      <c r="B9" s="5" t="s">
        <v>20</v>
      </c>
      <c r="C9" s="5" t="s">
        <v>99</v>
      </c>
      <c r="D9" s="1">
        <f t="shared" si="0"/>
        <v>5</v>
      </c>
      <c r="E9" s="5" t="str">
        <f t="shared" si="1"/>
        <v>NICE-For</v>
      </c>
    </row>
    <row r="10" spans="2:5" x14ac:dyDescent="0.3">
      <c r="B10" s="5" t="s">
        <v>21</v>
      </c>
      <c r="C10" s="5" t="s">
        <v>100</v>
      </c>
      <c r="D10" s="1">
        <f t="shared" si="0"/>
        <v>6</v>
      </c>
      <c r="E10" s="5" t="str">
        <f t="shared" si="1"/>
        <v>SEVEN-Moon</v>
      </c>
    </row>
    <row r="11" spans="2:5" x14ac:dyDescent="0.3">
      <c r="B11" s="5" t="s">
        <v>23</v>
      </c>
      <c r="C11" s="5" t="s">
        <v>101</v>
      </c>
      <c r="D11" s="1">
        <f t="shared" si="0"/>
        <v>7</v>
      </c>
      <c r="E11" s="5" t="str">
        <f t="shared" si="1"/>
        <v>LOVEME-Jin</v>
      </c>
    </row>
    <row r="12" spans="2:5" x14ac:dyDescent="0.3">
      <c r="B12" s="5" t="s">
        <v>24</v>
      </c>
      <c r="C12" s="5" t="s">
        <v>102</v>
      </c>
      <c r="D12" s="1">
        <f t="shared" si="0"/>
        <v>5</v>
      </c>
      <c r="E12" s="5" t="str">
        <f t="shared" si="1"/>
        <v>COOL-Summer</v>
      </c>
    </row>
    <row r="13" spans="2:5" x14ac:dyDescent="0.3">
      <c r="B13" s="5" t="s">
        <v>25</v>
      </c>
      <c r="C13" s="5" t="s">
        <v>103</v>
      </c>
      <c r="D13" s="1">
        <f t="shared" si="0"/>
        <v>4</v>
      </c>
      <c r="E13" s="5" t="str">
        <f t="shared" si="1"/>
        <v>LIP-Color</v>
      </c>
    </row>
    <row r="14" spans="2:5" x14ac:dyDescent="0.3">
      <c r="B14" s="5" t="s">
        <v>26</v>
      </c>
      <c r="C14" s="5" t="s">
        <v>104</v>
      </c>
      <c r="D14" s="1">
        <f t="shared" si="0"/>
        <v>5</v>
      </c>
      <c r="E14" s="5" t="str">
        <f>UPPER(MID(B14,1,D14))&amp;PROPER(RIGHT(B14,LEN(B14)-D14))</f>
        <v>BABY-Nell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4"/>
  <sheetViews>
    <sheetView showGridLines="0" workbookViewId="0">
      <selection activeCell="G4" sqref="G4"/>
    </sheetView>
  </sheetViews>
  <sheetFormatPr defaultRowHeight="16.5" x14ac:dyDescent="0.3"/>
  <cols>
    <col min="1" max="1" width="3.625" customWidth="1"/>
    <col min="2" max="2" width="9.125" customWidth="1"/>
    <col min="3" max="3" width="16.25" customWidth="1"/>
    <col min="5" max="5" width="3.625" customWidth="1"/>
    <col min="6" max="6" width="14.25" customWidth="1"/>
    <col min="7" max="7" width="19" customWidth="1"/>
    <col min="8" max="8" width="3.625" customWidth="1"/>
    <col min="9" max="9" width="14.25" customWidth="1"/>
    <col min="10" max="10" width="19" customWidth="1"/>
    <col min="11" max="11" width="3.625" customWidth="1"/>
    <col min="15" max="15" width="3.625" customWidth="1"/>
  </cols>
  <sheetData>
    <row r="2" spans="2:21" x14ac:dyDescent="0.3">
      <c r="B2" s="4" t="s">
        <v>51</v>
      </c>
      <c r="C2" s="4"/>
      <c r="F2" s="4" t="s">
        <v>52</v>
      </c>
      <c r="I2" s="4" t="s">
        <v>53</v>
      </c>
      <c r="L2" s="4" t="s">
        <v>86</v>
      </c>
      <c r="P2" s="4" t="s">
        <v>92</v>
      </c>
      <c r="Q2" s="4"/>
    </row>
    <row r="4" spans="2:21" x14ac:dyDescent="0.3">
      <c r="B4" s="6" t="s">
        <v>15</v>
      </c>
      <c r="C4" s="6" t="s">
        <v>39</v>
      </c>
      <c r="D4" s="6" t="s">
        <v>28</v>
      </c>
      <c r="F4" s="7" t="s">
        <v>15</v>
      </c>
      <c r="G4" s="5" t="s">
        <v>50</v>
      </c>
      <c r="I4" s="7" t="s">
        <v>15</v>
      </c>
      <c r="J4" s="5" t="s">
        <v>105</v>
      </c>
      <c r="L4" s="6" t="s">
        <v>85</v>
      </c>
      <c r="M4" s="6" t="s">
        <v>54</v>
      </c>
      <c r="N4" s="6" t="s">
        <v>61</v>
      </c>
      <c r="P4" s="6" t="s">
        <v>55</v>
      </c>
      <c r="Q4" s="6" t="s">
        <v>90</v>
      </c>
      <c r="R4" s="6" t="s">
        <v>56</v>
      </c>
      <c r="S4" s="6" t="s">
        <v>57</v>
      </c>
      <c r="T4" s="6" t="s">
        <v>58</v>
      </c>
      <c r="U4" s="6" t="s">
        <v>59</v>
      </c>
    </row>
    <row r="5" spans="2:21" x14ac:dyDescent="0.3">
      <c r="B5" s="1" t="s">
        <v>29</v>
      </c>
      <c r="C5" s="9" t="s">
        <v>40</v>
      </c>
      <c r="D5" s="8">
        <v>20000</v>
      </c>
      <c r="F5" s="7" t="s">
        <v>39</v>
      </c>
      <c r="G5" s="11" t="str">
        <f>VLOOKUP(LOWER(G4),단가표,2,0)</f>
        <v>공주표 스타일링기</v>
      </c>
      <c r="I5" s="7" t="s">
        <v>39</v>
      </c>
      <c r="J5" s="11" t="str">
        <f>VLOOKUP(J4,단가표,2,0)</f>
        <v>멜빵 반바지</v>
      </c>
      <c r="L5" s="1" t="s">
        <v>71</v>
      </c>
      <c r="M5" s="1" t="s">
        <v>62</v>
      </c>
      <c r="N5" s="1" t="s">
        <v>80</v>
      </c>
      <c r="P5" s="14" t="s">
        <v>60</v>
      </c>
      <c r="Q5" s="13" t="s">
        <v>85</v>
      </c>
      <c r="R5" s="13" t="s">
        <v>73</v>
      </c>
      <c r="S5" s="13" t="s">
        <v>72</v>
      </c>
      <c r="T5" s="13" t="s">
        <v>78</v>
      </c>
      <c r="U5" s="13" t="s">
        <v>77</v>
      </c>
    </row>
    <row r="6" spans="2:21" x14ac:dyDescent="0.3">
      <c r="B6" s="1" t="s">
        <v>30</v>
      </c>
      <c r="C6" s="10" t="s">
        <v>41</v>
      </c>
      <c r="D6" s="8">
        <v>76100</v>
      </c>
      <c r="F6" s="7" t="s">
        <v>28</v>
      </c>
      <c r="G6" s="5">
        <f>VLOOKUP(LOWER(G4),단가표,3,0)</f>
        <v>35800</v>
      </c>
      <c r="I6" s="7" t="s">
        <v>28</v>
      </c>
      <c r="J6" s="5">
        <f>VLOOKUP(J4,단가표,3,0)</f>
        <v>76100</v>
      </c>
      <c r="L6" s="1" t="s">
        <v>72</v>
      </c>
      <c r="M6" s="1" t="s">
        <v>64</v>
      </c>
      <c r="N6" s="1" t="s">
        <v>80</v>
      </c>
      <c r="P6" s="15"/>
      <c r="Q6" s="12" t="s">
        <v>87</v>
      </c>
      <c r="R6" s="1" t="str">
        <f t="array" ref="R6">INDEX(이름,MATCH(TRUE,EXACT(R5,코드),0))</f>
        <v>윤하운</v>
      </c>
      <c r="S6" s="1" t="str">
        <f t="array" ref="S6">INDEX(이름,MATCH(TRUE,EXACT(S5,코드),0))</f>
        <v>이완운</v>
      </c>
      <c r="T6" s="1" t="str">
        <f t="array" ref="T6">INDEX(이름,MATCH(TRUE,EXACT(T5,코드),0))</f>
        <v>방신영</v>
      </c>
      <c r="U6" s="1" t="str">
        <f t="array" ref="U6">INDEX(이름,MATCH(TRUE,EXACT(U5,코드),0))</f>
        <v>임다형</v>
      </c>
    </row>
    <row r="7" spans="2:21" x14ac:dyDescent="0.3">
      <c r="B7" s="1" t="s">
        <v>31</v>
      </c>
      <c r="C7" s="10" t="s">
        <v>42</v>
      </c>
      <c r="D7" s="8">
        <v>48200</v>
      </c>
      <c r="L7" s="1" t="s">
        <v>73</v>
      </c>
      <c r="M7" s="1" t="s">
        <v>66</v>
      </c>
      <c r="N7" s="1" t="s">
        <v>81</v>
      </c>
      <c r="P7" s="16"/>
      <c r="Q7" s="12" t="s">
        <v>61</v>
      </c>
      <c r="R7" s="1" t="str">
        <f t="array" ref="R7">INDEX(과목,MATCH(TRUE,EXACT(R5,코드),0))</f>
        <v>사회문화</v>
      </c>
      <c r="S7" s="1" t="str">
        <f t="array" ref="S7">INDEX(과목,MATCH(TRUE,EXACT(S5,코드),0))</f>
        <v>논술</v>
      </c>
      <c r="T7" s="1" t="str">
        <f t="array" ref="T7">INDEX(과목,MATCH(TRUE,EXACT(T5,코드),0))</f>
        <v>중국어</v>
      </c>
      <c r="U7" s="1" t="str">
        <f t="array" ref="U7">INDEX(과목,MATCH(TRUE,EXACT(U5,코드),0))</f>
        <v>근현대사</v>
      </c>
    </row>
    <row r="8" spans="2:21" x14ac:dyDescent="0.3">
      <c r="B8" s="1" t="s">
        <v>32</v>
      </c>
      <c r="C8" s="10" t="s">
        <v>43</v>
      </c>
      <c r="D8" s="8">
        <v>74000</v>
      </c>
      <c r="L8" s="1" t="s">
        <v>74</v>
      </c>
      <c r="M8" s="1" t="s">
        <v>67</v>
      </c>
      <c r="N8" s="1" t="s">
        <v>81</v>
      </c>
      <c r="P8" s="14" t="s">
        <v>88</v>
      </c>
      <c r="Q8" s="13" t="s">
        <v>85</v>
      </c>
      <c r="R8" s="13" t="s">
        <v>71</v>
      </c>
      <c r="S8" s="13" t="s">
        <v>78</v>
      </c>
      <c r="T8" s="13" t="s">
        <v>76</v>
      </c>
      <c r="U8" s="13" t="s">
        <v>74</v>
      </c>
    </row>
    <row r="9" spans="2:21" x14ac:dyDescent="0.3">
      <c r="B9" s="1" t="s">
        <v>33</v>
      </c>
      <c r="C9" s="10" t="s">
        <v>44</v>
      </c>
      <c r="D9" s="8">
        <v>79900</v>
      </c>
      <c r="L9" s="1" t="s">
        <v>75</v>
      </c>
      <c r="M9" s="1" t="s">
        <v>69</v>
      </c>
      <c r="N9" s="1" t="s">
        <v>82</v>
      </c>
      <c r="P9" s="15"/>
      <c r="Q9" s="12" t="s">
        <v>87</v>
      </c>
      <c r="R9" s="1" t="str">
        <f t="array" ref="R9">INDEX(이름,MATCH(TRUE,EXACT(R8,코드),0))</f>
        <v>황유승</v>
      </c>
      <c r="S9" s="1" t="str">
        <f t="array" ref="S9">INDEX(이름,MATCH(TRUE,EXACT(S8,코드),0))</f>
        <v>방신영</v>
      </c>
      <c r="T9" s="1" t="str">
        <f t="array" ref="T9">INDEX(이름,MATCH(TRUE,EXACT(T8,코드),0))</f>
        <v>강해솔</v>
      </c>
      <c r="U9" s="1" t="str">
        <f t="array" ref="U9">INDEX(이름,MATCH(TRUE,EXACT(U8,코드),0))</f>
        <v>문인성</v>
      </c>
    </row>
    <row r="10" spans="2:21" x14ac:dyDescent="0.3">
      <c r="B10" s="1" t="s">
        <v>34</v>
      </c>
      <c r="C10" s="10" t="s">
        <v>45</v>
      </c>
      <c r="D10" s="8">
        <v>39600</v>
      </c>
      <c r="L10" s="1" t="s">
        <v>76</v>
      </c>
      <c r="M10" s="1" t="s">
        <v>63</v>
      </c>
      <c r="N10" s="1" t="s">
        <v>82</v>
      </c>
      <c r="P10" s="16"/>
      <c r="Q10" s="12" t="s">
        <v>61</v>
      </c>
      <c r="R10" s="1" t="str">
        <f t="array" ref="R10">INDEX(과목,MATCH(TRUE,EXACT(R8,코드),0))</f>
        <v>논술</v>
      </c>
      <c r="S10" s="1" t="str">
        <f t="array" ref="S10">INDEX(과목,MATCH(TRUE,EXACT(S8,코드),0))</f>
        <v>중국어</v>
      </c>
      <c r="T10" s="1" t="str">
        <f t="array" ref="T10">INDEX(과목,MATCH(TRUE,EXACT(T8,코드),0))</f>
        <v>한국지리</v>
      </c>
      <c r="U10" s="1" t="str">
        <f t="array" ref="U10">INDEX(과목,MATCH(TRUE,EXACT(U8,코드),0))</f>
        <v>사회문화</v>
      </c>
    </row>
    <row r="11" spans="2:21" x14ac:dyDescent="0.3">
      <c r="B11" s="1" t="s">
        <v>35</v>
      </c>
      <c r="C11" s="10" t="s">
        <v>46</v>
      </c>
      <c r="D11" s="8">
        <v>35800</v>
      </c>
      <c r="L11" s="1" t="s">
        <v>77</v>
      </c>
      <c r="M11" s="1" t="s">
        <v>65</v>
      </c>
      <c r="N11" s="1" t="s">
        <v>83</v>
      </c>
      <c r="P11" s="14" t="s">
        <v>89</v>
      </c>
      <c r="Q11" s="13" t="s">
        <v>85</v>
      </c>
      <c r="R11" s="13" t="s">
        <v>75</v>
      </c>
      <c r="S11" s="13" t="s">
        <v>77</v>
      </c>
      <c r="T11" s="13" t="s">
        <v>79</v>
      </c>
      <c r="U11" s="13" t="s">
        <v>72</v>
      </c>
    </row>
    <row r="12" spans="2:21" x14ac:dyDescent="0.3">
      <c r="B12" s="1" t="s">
        <v>36</v>
      </c>
      <c r="C12" s="10" t="s">
        <v>47</v>
      </c>
      <c r="D12" s="8">
        <v>20400</v>
      </c>
      <c r="L12" s="1" t="s">
        <v>78</v>
      </c>
      <c r="M12" s="1" t="s">
        <v>68</v>
      </c>
      <c r="N12" s="1" t="s">
        <v>84</v>
      </c>
      <c r="P12" s="15"/>
      <c r="Q12" s="12" t="s">
        <v>87</v>
      </c>
      <c r="R12" s="1" t="str">
        <f t="array" ref="R12">INDEX(이름,MATCH(TRUE,EXACT(R11,코드),0))</f>
        <v>나상배</v>
      </c>
      <c r="S12" s="1" t="str">
        <f t="array" ref="S12">INDEX(이름,MATCH(TRUE,EXACT(S11,코드),0))</f>
        <v>임다형</v>
      </c>
      <c r="T12" s="1" t="str">
        <f t="array" ref="T12">INDEX(이름,MATCH(TRUE,EXACT(T11,코드),0))</f>
        <v>배주선</v>
      </c>
      <c r="U12" s="1" t="str">
        <f t="array" ref="U12">INDEX(이름,MATCH(TRUE,EXACT(U11,코드),0))</f>
        <v>이완운</v>
      </c>
    </row>
    <row r="13" spans="2:21" x14ac:dyDescent="0.3">
      <c r="B13" s="1" t="s">
        <v>37</v>
      </c>
      <c r="C13" s="10" t="s">
        <v>48</v>
      </c>
      <c r="D13" s="8">
        <v>24800</v>
      </c>
      <c r="L13" s="1" t="s">
        <v>79</v>
      </c>
      <c r="M13" s="1" t="s">
        <v>70</v>
      </c>
      <c r="N13" s="1" t="s">
        <v>91</v>
      </c>
      <c r="P13" s="16"/>
      <c r="Q13" s="12" t="s">
        <v>61</v>
      </c>
      <c r="R13" s="1" t="str">
        <f t="array" ref="R13">INDEX(과목,MATCH(TRUE,EXACT(R11,코드),0))</f>
        <v>한국지리</v>
      </c>
      <c r="S13" s="1" t="str">
        <f t="array" ref="S13">INDEX(과목,MATCH(TRUE,EXACT(S11,코드),0))</f>
        <v>근현대사</v>
      </c>
      <c r="T13" s="1" t="str">
        <f t="array" ref="T13">INDEX(과목,MATCH(TRUE,EXACT(T11,코드),0))</f>
        <v>독일어</v>
      </c>
      <c r="U13" s="1" t="str">
        <f t="array" ref="U13">INDEX(과목,MATCH(TRUE,EXACT(U11,코드),0))</f>
        <v>논술</v>
      </c>
    </row>
    <row r="14" spans="2:21" x14ac:dyDescent="0.3">
      <c r="B14" s="1" t="s">
        <v>38</v>
      </c>
      <c r="C14" s="10" t="s">
        <v>49</v>
      </c>
      <c r="D14" s="8">
        <v>66400</v>
      </c>
    </row>
  </sheetData>
  <mergeCells count="3">
    <mergeCell ref="P5:P7"/>
    <mergeCell ref="P8:P10"/>
    <mergeCell ref="P11:P13"/>
  </mergeCells>
  <phoneticPr fontId="3" type="noConversion"/>
  <dataValidations count="1">
    <dataValidation type="custom" allowBlank="1" showInputMessage="1" showErrorMessage="1" sqref="J4">
      <formula1>EXACT(J4,LOWER(J4))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기본</vt:lpstr>
      <vt:lpstr>응용</vt:lpstr>
      <vt:lpstr>활용</vt:lpstr>
      <vt:lpstr>과목</vt:lpstr>
      <vt:lpstr>단가표</vt:lpstr>
      <vt:lpstr>이름</vt:lpstr>
      <vt:lpstr>코드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2007-07-12T07:01:07Z</dcterms:created>
  <dcterms:modified xsi:type="dcterms:W3CDTF">2013-04-15T08:27:21Z</dcterms:modified>
</cp:coreProperties>
</file>