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5\"/>
    </mc:Choice>
  </mc:AlternateContent>
  <bookViews>
    <workbookView xWindow="480" yWindow="45" windowWidth="27975" windowHeight="14490"/>
  </bookViews>
  <sheets>
    <sheet name="기본" sheetId="1" r:id="rId1"/>
    <sheet name="응용" sheetId="2" r:id="rId2"/>
    <sheet name="활용" sheetId="3" r:id="rId3"/>
  </sheets>
  <definedNames>
    <definedName name="교통수단">활용!$S$5:$S$14</definedName>
  </definedNames>
  <calcPr calcId="152511"/>
</workbook>
</file>

<file path=xl/calcChain.xml><?xml version="1.0" encoding="utf-8"?>
<calcChain xmlns="http://schemas.openxmlformats.org/spreadsheetml/2006/main">
  <c r="W6" i="3" l="1"/>
  <c r="W7" i="3"/>
  <c r="W5" i="3"/>
  <c r="N14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5" i="3"/>
  <c r="M5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5" i="2"/>
  <c r="H7" i="1"/>
  <c r="G6" i="1"/>
  <c r="H6" i="1"/>
  <c r="G7" i="1"/>
  <c r="H5" i="1"/>
  <c r="G5" i="1"/>
</calcChain>
</file>

<file path=xl/sharedStrings.xml><?xml version="1.0" encoding="utf-8"?>
<sst xmlns="http://schemas.openxmlformats.org/spreadsheetml/2006/main" count="142" uniqueCount="116">
  <si>
    <t>이름</t>
    <phoneticPr fontId="1" type="noConversion"/>
  </si>
  <si>
    <t>소속</t>
    <phoneticPr fontId="1" type="noConversion"/>
  </si>
  <si>
    <t>실적</t>
    <phoneticPr fontId="1" type="noConversion"/>
  </si>
  <si>
    <t>인원</t>
    <phoneticPr fontId="1" type="noConversion"/>
  </si>
  <si>
    <t>고주환</t>
    <phoneticPr fontId="1" type="noConversion"/>
  </si>
  <si>
    <t>안동포</t>
    <phoneticPr fontId="1" type="noConversion"/>
  </si>
  <si>
    <t>민경식</t>
    <phoneticPr fontId="1" type="noConversion"/>
  </si>
  <si>
    <t>최익주</t>
    <phoneticPr fontId="1" type="noConversion"/>
  </si>
  <si>
    <t>이선영</t>
    <phoneticPr fontId="1" type="noConversion"/>
  </si>
  <si>
    <t>양수라</t>
    <phoneticPr fontId="1" type="noConversion"/>
  </si>
  <si>
    <t>김의일</t>
    <phoneticPr fontId="1" type="noConversion"/>
  </si>
  <si>
    <t>황민성</t>
    <phoneticPr fontId="1" type="noConversion"/>
  </si>
  <si>
    <t>이성국</t>
    <phoneticPr fontId="1" type="noConversion"/>
  </si>
  <si>
    <t>김주희</t>
    <phoneticPr fontId="1" type="noConversion"/>
  </si>
  <si>
    <t>A팀</t>
  </si>
  <si>
    <t>C팀</t>
  </si>
  <si>
    <t>B팀</t>
  </si>
  <si>
    <t>[표1] 영업팀 실적표</t>
    <phoneticPr fontId="1" type="noConversion"/>
  </si>
  <si>
    <t>이름</t>
    <phoneticPr fontId="1" type="noConversion"/>
  </si>
  <si>
    <t>소속</t>
    <phoneticPr fontId="1" type="noConversion"/>
  </si>
  <si>
    <t>실적</t>
    <phoneticPr fontId="1" type="noConversion"/>
  </si>
  <si>
    <t>A팀</t>
    <phoneticPr fontId="1" type="noConversion"/>
  </si>
  <si>
    <t>B팀</t>
    <phoneticPr fontId="1" type="noConversion"/>
  </si>
  <si>
    <t>C팀</t>
    <phoneticPr fontId="1" type="noConversion"/>
  </si>
  <si>
    <t>[표2] 영업팀 실적통계</t>
    <phoneticPr fontId="1" type="noConversion"/>
  </si>
  <si>
    <t>기계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</si>
  <si>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</si>
  <si>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</si>
  <si>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</si>
  <si>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</si>
  <si>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</si>
  <si>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</si>
  <si>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</si>
  <si>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</si>
  <si>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AA</t>
  </si>
  <si>
    <t>DD</t>
  </si>
  <si>
    <t>BB</t>
  </si>
  <si>
    <t>EE</t>
  </si>
  <si>
    <t>CC</t>
  </si>
  <si>
    <t>주문번호</t>
    <phoneticPr fontId="1" type="noConversion"/>
  </si>
  <si>
    <t>제품코드</t>
    <phoneticPr fontId="1" type="noConversion"/>
  </si>
  <si>
    <t>관리번호</t>
    <phoneticPr fontId="1" type="noConversion"/>
  </si>
  <si>
    <t>주문량</t>
    <phoneticPr fontId="1" type="noConversion"/>
  </si>
  <si>
    <t>주문량누계</t>
    <phoneticPr fontId="1" type="noConversion"/>
  </si>
  <si>
    <t>[표3] 제품 주문현황</t>
    <phoneticPr fontId="1" type="noConversion"/>
  </si>
  <si>
    <t>[표4] 회원 가입 현황</t>
    <phoneticPr fontId="1" type="noConversion"/>
  </si>
  <si>
    <t>회원ID</t>
    <phoneticPr fontId="1" type="noConversion"/>
  </si>
  <si>
    <t>생년월일</t>
    <phoneticPr fontId="1" type="noConversion"/>
  </si>
  <si>
    <t>원기영</t>
  </si>
  <si>
    <t>손미준</t>
  </si>
  <si>
    <t>원창옥</t>
  </si>
  <si>
    <t>유단아</t>
  </si>
  <si>
    <t>이부연</t>
  </si>
  <si>
    <t>손천용</t>
  </si>
  <si>
    <t>심성필</t>
  </si>
  <si>
    <t>윤민석</t>
  </si>
  <si>
    <t>허준호</t>
    <phoneticPr fontId="1" type="noConversion"/>
  </si>
  <si>
    <t>RLDUD</t>
    <phoneticPr fontId="1" type="noConversion"/>
  </si>
  <si>
    <t>ALWNS</t>
    <phoneticPr fontId="1" type="noConversion"/>
  </si>
  <si>
    <t>CKDDHR</t>
    <phoneticPr fontId="1" type="noConversion"/>
  </si>
  <si>
    <t>EKSDK</t>
    <phoneticPr fontId="1" type="noConversion"/>
  </si>
  <si>
    <t>QNDUS</t>
    <phoneticPr fontId="1" type="noConversion"/>
  </si>
  <si>
    <t>CJSDYD</t>
    <phoneticPr fontId="1" type="noConversion"/>
  </si>
  <si>
    <t>WNSGH</t>
    <phoneticPr fontId="1" type="noConversion"/>
  </si>
  <si>
    <t>TJDVLF</t>
    <phoneticPr fontId="1" type="noConversion"/>
  </si>
  <si>
    <t>ALSTJR</t>
    <phoneticPr fontId="1" type="noConversion"/>
  </si>
  <si>
    <t>번호</t>
    <phoneticPr fontId="1" type="noConversion"/>
  </si>
  <si>
    <t>교통수단</t>
    <phoneticPr fontId="1" type="noConversion"/>
  </si>
  <si>
    <t>부서</t>
    <phoneticPr fontId="1" type="noConversion"/>
  </si>
  <si>
    <t>송지호</t>
  </si>
  <si>
    <t>강민제</t>
  </si>
  <si>
    <t>강우재</t>
  </si>
  <si>
    <t>성석하</t>
  </si>
  <si>
    <t>현엄지</t>
  </si>
  <si>
    <t>양선형</t>
  </si>
  <si>
    <t>엄수겸</t>
  </si>
  <si>
    <t>지권희</t>
  </si>
  <si>
    <t>문경임</t>
  </si>
  <si>
    <t>최동현</t>
  </si>
  <si>
    <t>영업부</t>
    <phoneticPr fontId="1" type="noConversion"/>
  </si>
  <si>
    <t>교육부</t>
    <phoneticPr fontId="1" type="noConversion"/>
  </si>
  <si>
    <t>관리부</t>
    <phoneticPr fontId="1" type="noConversion"/>
  </si>
  <si>
    <t>자금부</t>
    <phoneticPr fontId="1" type="noConversion"/>
  </si>
  <si>
    <t>개발부</t>
    <phoneticPr fontId="1" type="noConversion"/>
  </si>
  <si>
    <t>택시</t>
    <phoneticPr fontId="1" type="noConversion"/>
  </si>
  <si>
    <t>교통비</t>
    <phoneticPr fontId="1" type="noConversion"/>
  </si>
  <si>
    <t>버스, 지하철</t>
    <phoneticPr fontId="1" type="noConversion"/>
  </si>
  <si>
    <t>버스, 택시</t>
    <phoneticPr fontId="1" type="noConversion"/>
  </si>
  <si>
    <t>지하철, 택시</t>
    <phoneticPr fontId="1" type="noConversion"/>
  </si>
  <si>
    <t>버스, 택시, 지하철</t>
    <phoneticPr fontId="1" type="noConversion"/>
  </si>
  <si>
    <t>지하철, 버스</t>
    <phoneticPr fontId="1" type="noConversion"/>
  </si>
  <si>
    <t>교통수단</t>
    <phoneticPr fontId="1" type="noConversion"/>
  </si>
  <si>
    <t>이용횟수</t>
    <phoneticPr fontId="1" type="noConversion"/>
  </si>
  <si>
    <t>버스</t>
    <phoneticPr fontId="1" type="noConversion"/>
  </si>
  <si>
    <t>지하철</t>
    <phoneticPr fontId="1" type="noConversion"/>
  </si>
  <si>
    <t>버스</t>
    <phoneticPr fontId="1" type="noConversion"/>
  </si>
  <si>
    <t>택시, 버스</t>
    <phoneticPr fontId="1" type="noConversion"/>
  </si>
  <si>
    <t>월</t>
    <phoneticPr fontId="1" type="noConversion"/>
  </si>
  <si>
    <t>화</t>
  </si>
  <si>
    <t>수</t>
  </si>
  <si>
    <t>목</t>
  </si>
  <si>
    <t>금</t>
  </si>
  <si>
    <t>초과가동일</t>
    <phoneticPr fontId="1" type="noConversion"/>
  </si>
  <si>
    <t>총초과시간</t>
    <phoneticPr fontId="1" type="noConversion"/>
  </si>
  <si>
    <t>기준</t>
    <phoneticPr fontId="1" type="noConversion"/>
  </si>
  <si>
    <t>[표5] 기계 가동시간 점검</t>
    <phoneticPr fontId="1" type="noConversion"/>
  </si>
  <si>
    <t>[표6] 주간 교통비 사용내역</t>
    <phoneticPr fontId="1" type="noConversion"/>
  </si>
  <si>
    <t>I</t>
    <phoneticPr fontId="1" type="noConversion"/>
  </si>
  <si>
    <t>J</t>
    <phoneticPr fontId="1" type="noConversion"/>
  </si>
  <si>
    <r>
      <t xml:space="preserve">W5 셀 : </t>
    </r>
    <r>
      <rPr>
        <b/>
        <sz val="10"/>
        <color theme="8" tint="-0.249977111117893"/>
        <rFont val="맑은 고딕"/>
        <family val="3"/>
        <charset val="129"/>
        <scheme val="minor"/>
      </rPr>
      <t>=COUNTIF(교통수단,</t>
    </r>
    <r>
      <rPr>
        <b/>
        <sz val="10"/>
        <color theme="9" tint="-0.249977111117893"/>
        <rFont val="맑은 고딕"/>
        <family val="3"/>
        <charset val="129"/>
        <scheme val="minor"/>
      </rPr>
      <t>"*"&amp;V5&amp;"*"</t>
    </r>
    <r>
      <rPr>
        <b/>
        <sz val="10"/>
        <color theme="8" tint="-0.249977111117893"/>
        <rFont val="맑은 고딕"/>
        <family val="3"/>
        <charset val="129"/>
        <scheme val="minor"/>
      </rPr>
      <t>)</t>
    </r>
    <phoneticPr fontId="1" type="noConversion"/>
  </si>
  <si>
    <t>M5 셀 :</t>
    <phoneticPr fontId="1" type="noConversion"/>
  </si>
  <si>
    <t xml:space="preserve">N5 셀 : </t>
    <phoneticPr fontId="1" type="noConversion"/>
  </si>
  <si>
    <r>
      <t>=COUNTIF(H5:L5,</t>
    </r>
    <r>
      <rPr>
        <b/>
        <sz val="10"/>
        <color theme="9" tint="-0.249977111117893"/>
        <rFont val="맑은 고딕"/>
        <family val="3"/>
        <charset val="129"/>
        <scheme val="minor"/>
      </rPr>
      <t>"&gt;"&amp;$G5</t>
    </r>
    <r>
      <rPr>
        <b/>
        <sz val="10"/>
        <color theme="8" tint="-0.249977111117893"/>
        <rFont val="맑은 고딕"/>
        <family val="3"/>
        <charset val="129"/>
        <scheme val="minor"/>
      </rPr>
      <t>)</t>
    </r>
    <phoneticPr fontId="1" type="noConversion"/>
  </si>
  <si>
    <r>
      <t>=SUMIF(H5:L5,</t>
    </r>
    <r>
      <rPr>
        <b/>
        <sz val="10"/>
        <color theme="9" tint="-0.249977111117893"/>
        <rFont val="맑은 고딕"/>
        <family val="3"/>
        <charset val="129"/>
        <scheme val="minor"/>
      </rPr>
      <t>"&gt;"&amp;$G5</t>
    </r>
    <r>
      <rPr>
        <b/>
        <sz val="10"/>
        <color theme="8" tint="-0.249977111117893"/>
        <rFont val="맑은 고딕"/>
        <family val="3"/>
        <charset val="129"/>
        <scheme val="minor"/>
      </rPr>
      <t>)-M5*G5</t>
    </r>
    <phoneticPr fontId="1" type="noConversion"/>
  </si>
  <si>
    <t>B5:B20의 데이터 유효성에서 지정한 사용자 지정 수식</t>
    <phoneticPr fontId="1" type="noConversion"/>
  </si>
  <si>
    <r>
      <t>=</t>
    </r>
    <r>
      <rPr>
        <b/>
        <sz val="10"/>
        <color theme="9" tint="-0.249977111117893"/>
        <rFont val="맑은 고딕"/>
        <family val="3"/>
        <charset val="129"/>
        <scheme val="minor"/>
      </rPr>
      <t>COUNTIF($B$5:$B$20,B5)</t>
    </r>
    <r>
      <rPr>
        <b/>
        <sz val="10"/>
        <color theme="8" tint="-0.249977111117893"/>
        <rFont val="맑은 고딕"/>
        <family val="3"/>
        <charset val="129"/>
        <scheme val="minor"/>
      </rPr>
      <t>=1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</si>
</sst>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??"/>
    <numFmt numFmtId="177" formatCode="???"/>
    <numFmt numFmtId="178" formatCode="0.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8" tint="-0.249977111117893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41" fontId="0" fillId="0" borderId="1" xfId="1" applyFon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14"/>
  <sheetViews>
    <sheetView showGridLines="0" tabSelected="1" workbookViewId="0">
      <selection activeCell="G5" sqref="G5"/>
    </sheetView>
  </sheetViews>
  <sheetFormatPr defaultRowHeight="16.5" x14ac:dyDescent="0.3"/>
  <cols>
    <col min="1" max="1" width="3.625" customWidth="1"/>
    <col min="5" max="5" width="5.625" customWidth="1"/>
  </cols>
  <sheetData>
    <row r="2" spans="2:8" x14ac:dyDescent="0.3">
      <c r="B2" s="3" t="s">
        <v>17</v>
      </c>
      <c r="F2" s="3" t="s">
        <v>24</v>
      </c>
    </row>
    <row r="4" spans="2:8" x14ac:dyDescent="0.3">
      <c r="B4" s="4" t="s">
        <v>18</v>
      </c>
      <c r="C4" s="4" t="s">
        <v>19</v>
      </c>
      <c r="D4" s="4" t="s">
        <v>20</v>
      </c>
      <c r="F4" s="4" t="s">
        <v>1</v>
      </c>
      <c r="G4" s="4" t="s">
        <v>3</v>
      </c>
      <c r="H4" s="4" t="s">
        <v>2</v>
      </c>
    </row>
    <row r="5" spans="2:8" x14ac:dyDescent="0.3">
      <c r="B5" s="1" t="s">
        <v>4</v>
      </c>
      <c r="C5" s="1" t="s">
        <v>14</v>
      </c>
      <c r="D5" s="2">
        <v>2450</v>
      </c>
      <c r="F5" s="1" t="s">
        <v>21</v>
      </c>
      <c r="G5" s="1">
        <f>COUNTIF($C$5:$C$14,F5)</f>
        <v>5</v>
      </c>
      <c r="H5" s="2">
        <f>SUMIF($C$5:$C$14,F5,$D$5:$D$14)</f>
        <v>18586</v>
      </c>
    </row>
    <row r="6" spans="2:8" x14ac:dyDescent="0.3">
      <c r="B6" s="1" t="s">
        <v>10</v>
      </c>
      <c r="C6" s="1" t="s">
        <v>14</v>
      </c>
      <c r="D6" s="2">
        <v>3449</v>
      </c>
      <c r="F6" s="1" t="s">
        <v>22</v>
      </c>
      <c r="G6" s="1">
        <f t="shared" ref="G6:G7" si="0">COUNTIF($C$5:$C$14,F6)</f>
        <v>2</v>
      </c>
      <c r="H6" s="2">
        <f t="shared" ref="H6:H7" si="1">SUMIF($C$5:$C$14,F6,$D$5:$D$14)</f>
        <v>8900</v>
      </c>
    </row>
    <row r="7" spans="2:8" x14ac:dyDescent="0.3">
      <c r="B7" s="1" t="s">
        <v>13</v>
      </c>
      <c r="C7" s="1" t="s">
        <v>14</v>
      </c>
      <c r="D7" s="2">
        <v>3471</v>
      </c>
      <c r="F7" s="1" t="s">
        <v>23</v>
      </c>
      <c r="G7" s="1">
        <f t="shared" si="0"/>
        <v>3</v>
      </c>
      <c r="H7" s="2">
        <f>SUMIF($C$5:$C$14,F7,$D$5:$D$14)</f>
        <v>6567</v>
      </c>
    </row>
    <row r="8" spans="2:8" x14ac:dyDescent="0.3">
      <c r="B8" s="1" t="s">
        <v>6</v>
      </c>
      <c r="C8" s="1" t="s">
        <v>15</v>
      </c>
      <c r="D8" s="2">
        <v>1296</v>
      </c>
    </row>
    <row r="9" spans="2:8" x14ac:dyDescent="0.3">
      <c r="B9" s="1" t="s">
        <v>5</v>
      </c>
      <c r="C9" s="1" t="s">
        <v>15</v>
      </c>
      <c r="D9" s="2">
        <v>1868</v>
      </c>
    </row>
    <row r="10" spans="2:8" x14ac:dyDescent="0.3">
      <c r="B10" s="1" t="s">
        <v>9</v>
      </c>
      <c r="C10" s="1" t="s">
        <v>16</v>
      </c>
      <c r="D10" s="2">
        <v>4970</v>
      </c>
    </row>
    <row r="11" spans="2:8" x14ac:dyDescent="0.3">
      <c r="B11" s="1" t="s">
        <v>8</v>
      </c>
      <c r="C11" s="1" t="s">
        <v>15</v>
      </c>
      <c r="D11" s="2">
        <v>3403</v>
      </c>
    </row>
    <row r="12" spans="2:8" x14ac:dyDescent="0.3">
      <c r="B12" s="1" t="s">
        <v>12</v>
      </c>
      <c r="C12" s="1" t="s">
        <v>14</v>
      </c>
      <c r="D12" s="2">
        <v>4368</v>
      </c>
    </row>
    <row r="13" spans="2:8" x14ac:dyDescent="0.3">
      <c r="B13" s="1" t="s">
        <v>7</v>
      </c>
      <c r="C13" s="1" t="s">
        <v>14</v>
      </c>
      <c r="D13" s="2">
        <v>4848</v>
      </c>
    </row>
    <row r="14" spans="2:8" x14ac:dyDescent="0.3">
      <c r="B14" s="1" t="s">
        <v>11</v>
      </c>
      <c r="C14" s="1" t="s">
        <v>16</v>
      </c>
      <c r="D14" s="2">
        <v>3930</v>
      </c>
    </row>
  </sheetData>
  <sortState ref="B5:D14">
    <sortCondition ref="B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19"/>
  <sheetViews>
    <sheetView showGridLines="0" workbookViewId="0">
      <selection activeCell="D5" sqref="D5"/>
    </sheetView>
  </sheetViews>
  <sheetFormatPr defaultRowHeight="16.5" x14ac:dyDescent="0.3"/>
  <cols>
    <col min="1" max="1" width="3.625" customWidth="1"/>
    <col min="2" max="5" width="10.125" customWidth="1"/>
    <col min="6" max="6" width="11.75" customWidth="1"/>
  </cols>
  <sheetData>
    <row r="2" spans="2:6" x14ac:dyDescent="0.3">
      <c r="B2" s="3" t="s">
        <v>44</v>
      </c>
    </row>
    <row r="4" spans="2:6" x14ac:dyDescent="0.3">
      <c r="B4" s="4" t="s">
        <v>39</v>
      </c>
      <c r="C4" s="4" t="s">
        <v>40</v>
      </c>
      <c r="D4" s="4" t="s">
        <v>41</v>
      </c>
      <c r="E4" s="4" t="s">
        <v>42</v>
      </c>
      <c r="F4" s="4" t="s">
        <v>43</v>
      </c>
    </row>
    <row r="5" spans="2:6" x14ac:dyDescent="0.3">
      <c r="B5" s="6">
        <v>1</v>
      </c>
      <c r="C5" s="1" t="s">
        <v>34</v>
      </c>
      <c r="D5" s="1" t="str">
        <f>C5&amp;"-"&amp;COUNTIF($C$5:C5,C5)</f>
        <v>AA-1</v>
      </c>
      <c r="E5" s="7">
        <v>103</v>
      </c>
      <c r="F5" s="1">
        <f>SUMIF($C$5:C5,C5,$E$5:E5)</f>
        <v>103</v>
      </c>
    </row>
    <row r="6" spans="2:6" x14ac:dyDescent="0.3">
      <c r="B6" s="6">
        <v>2</v>
      </c>
      <c r="C6" s="1" t="s">
        <v>35</v>
      </c>
      <c r="D6" s="1" t="str">
        <f>C6&amp;"-"&amp;COUNTIF($C$5:C6,C6)</f>
        <v>DD-1</v>
      </c>
      <c r="E6" s="7">
        <v>203</v>
      </c>
      <c r="F6" s="1">
        <f>SUMIF($C$5:C6,C6,$E$5:E6)</f>
        <v>203</v>
      </c>
    </row>
    <row r="7" spans="2:6" x14ac:dyDescent="0.3">
      <c r="B7" s="6">
        <v>3</v>
      </c>
      <c r="C7" s="1" t="s">
        <v>36</v>
      </c>
      <c r="D7" s="1" t="str">
        <f>C7&amp;"-"&amp;COUNTIF($C$5:C7,C7)</f>
        <v>BB-1</v>
      </c>
      <c r="E7" s="7">
        <v>171</v>
      </c>
      <c r="F7" s="1">
        <f>SUMIF($C$5:C7,C7,$E$5:E7)</f>
        <v>171</v>
      </c>
    </row>
    <row r="8" spans="2:6" x14ac:dyDescent="0.3">
      <c r="B8" s="6">
        <v>4</v>
      </c>
      <c r="C8" s="1" t="s">
        <v>35</v>
      </c>
      <c r="D8" s="1" t="str">
        <f>C8&amp;"-"&amp;COUNTIF($C$5:C8,C8)</f>
        <v>DD-2</v>
      </c>
      <c r="E8" s="7">
        <v>210</v>
      </c>
      <c r="F8" s="1">
        <f>SUMIF($C$5:C8,C8,$E$5:E8)</f>
        <v>413</v>
      </c>
    </row>
    <row r="9" spans="2:6" x14ac:dyDescent="0.3">
      <c r="B9" s="6">
        <v>5</v>
      </c>
      <c r="C9" s="1" t="s">
        <v>37</v>
      </c>
      <c r="D9" s="1" t="str">
        <f>C9&amp;"-"&amp;COUNTIF($C$5:C9,C9)</f>
        <v>EE-1</v>
      </c>
      <c r="E9" s="7">
        <v>193</v>
      </c>
      <c r="F9" s="1">
        <f>SUMIF($C$5:C9,C9,$E$5:E9)</f>
        <v>193</v>
      </c>
    </row>
    <row r="10" spans="2:6" x14ac:dyDescent="0.3">
      <c r="B10" s="6">
        <v>6</v>
      </c>
      <c r="C10" s="1" t="s">
        <v>35</v>
      </c>
      <c r="D10" s="1" t="str">
        <f>C10&amp;"-"&amp;COUNTIF($C$5:C10,C10)</f>
        <v>DD-3</v>
      </c>
      <c r="E10" s="7">
        <v>72</v>
      </c>
      <c r="F10" s="1">
        <f>SUMIF($C$5:C10,C10,$E$5:E10)</f>
        <v>485</v>
      </c>
    </row>
    <row r="11" spans="2:6" x14ac:dyDescent="0.3">
      <c r="B11" s="6">
        <v>7</v>
      </c>
      <c r="C11" s="1" t="s">
        <v>36</v>
      </c>
      <c r="D11" s="1" t="str">
        <f>C11&amp;"-"&amp;COUNTIF($C$5:C11,C11)</f>
        <v>BB-2</v>
      </c>
      <c r="E11" s="7">
        <v>258</v>
      </c>
      <c r="F11" s="1">
        <f>SUMIF($C$5:C11,C11,$E$5:E11)</f>
        <v>429</v>
      </c>
    </row>
    <row r="12" spans="2:6" x14ac:dyDescent="0.3">
      <c r="B12" s="6">
        <v>8</v>
      </c>
      <c r="C12" s="1" t="s">
        <v>38</v>
      </c>
      <c r="D12" s="1" t="str">
        <f>C12&amp;"-"&amp;COUNTIF($C$5:C12,C12)</f>
        <v>CC-1</v>
      </c>
      <c r="E12" s="7">
        <v>109</v>
      </c>
      <c r="F12" s="1">
        <f>SUMIF($C$5:C12,C12,$E$5:E12)</f>
        <v>109</v>
      </c>
    </row>
    <row r="13" spans="2:6" x14ac:dyDescent="0.3">
      <c r="B13" s="6">
        <v>9</v>
      </c>
      <c r="C13" s="1" t="s">
        <v>34</v>
      </c>
      <c r="D13" s="1" t="str">
        <f>C13&amp;"-"&amp;COUNTIF($C$5:C13,C13)</f>
        <v>AA-2</v>
      </c>
      <c r="E13" s="7">
        <v>232</v>
      </c>
      <c r="F13" s="1">
        <f>SUMIF($C$5:C13,C13,$E$5:E13)</f>
        <v>335</v>
      </c>
    </row>
    <row r="14" spans="2:6" x14ac:dyDescent="0.3">
      <c r="B14" s="6">
        <v>10</v>
      </c>
      <c r="C14" s="1" t="s">
        <v>36</v>
      </c>
      <c r="D14" s="1" t="str">
        <f>C14&amp;"-"&amp;COUNTIF($C$5:C14,C14)</f>
        <v>BB-3</v>
      </c>
      <c r="E14" s="7">
        <v>273</v>
      </c>
      <c r="F14" s="1">
        <f>SUMIF($C$5:C14,C14,$E$5:E14)</f>
        <v>702</v>
      </c>
    </row>
    <row r="15" spans="2:6" x14ac:dyDescent="0.3">
      <c r="B15" s="6">
        <v>11</v>
      </c>
      <c r="C15" s="1" t="s">
        <v>34</v>
      </c>
      <c r="D15" s="1" t="str">
        <f>C15&amp;"-"&amp;COUNTIF($C$5:C15,C15)</f>
        <v>AA-3</v>
      </c>
      <c r="E15" s="7">
        <v>160</v>
      </c>
      <c r="F15" s="1">
        <f>SUMIF($C$5:C15,C15,$E$5:E15)</f>
        <v>495</v>
      </c>
    </row>
    <row r="16" spans="2:6" x14ac:dyDescent="0.3">
      <c r="B16" s="6">
        <v>12</v>
      </c>
      <c r="C16" s="1" t="s">
        <v>35</v>
      </c>
      <c r="D16" s="1" t="str">
        <f>C16&amp;"-"&amp;COUNTIF($C$5:C16,C16)</f>
        <v>DD-4</v>
      </c>
      <c r="E16" s="7">
        <v>225</v>
      </c>
      <c r="F16" s="1">
        <f>SUMIF($C$5:C16,C16,$E$5:E16)</f>
        <v>710</v>
      </c>
    </row>
    <row r="17" spans="2:6" x14ac:dyDescent="0.3">
      <c r="B17" s="6">
        <v>13</v>
      </c>
      <c r="C17" s="1" t="s">
        <v>38</v>
      </c>
      <c r="D17" s="1" t="str">
        <f>C17&amp;"-"&amp;COUNTIF($C$5:C17,C17)</f>
        <v>CC-2</v>
      </c>
      <c r="E17" s="7">
        <v>65</v>
      </c>
      <c r="F17" s="1">
        <f>SUMIF($C$5:C17,C17,$E$5:E17)</f>
        <v>174</v>
      </c>
    </row>
    <row r="18" spans="2:6" x14ac:dyDescent="0.3">
      <c r="B18" s="6">
        <v>14</v>
      </c>
      <c r="C18" s="1" t="s">
        <v>34</v>
      </c>
      <c r="D18" s="1" t="str">
        <f>C18&amp;"-"&amp;COUNTIF($C$5:C18,C18)</f>
        <v>AA-4</v>
      </c>
      <c r="E18" s="7">
        <v>146</v>
      </c>
      <c r="F18" s="1">
        <f>SUMIF($C$5:C18,C18,$E$5:E18)</f>
        <v>641</v>
      </c>
    </row>
    <row r="19" spans="2:6" x14ac:dyDescent="0.3">
      <c r="B19" s="6">
        <v>15</v>
      </c>
      <c r="C19" s="1" t="s">
        <v>38</v>
      </c>
      <c r="D19" s="1" t="str">
        <f>C19&amp;"-"&amp;COUNTIF($C$5:C19,C19)</f>
        <v>CC-3</v>
      </c>
      <c r="E19" s="7">
        <v>177</v>
      </c>
      <c r="F19" s="1">
        <f>SUMIF($C$5:C19,C19,$E$5:E19)</f>
        <v>351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X23"/>
  <sheetViews>
    <sheetView showGridLines="0" workbookViewId="0">
      <selection activeCell="B5" sqref="B5"/>
    </sheetView>
  </sheetViews>
  <sheetFormatPr defaultRowHeight="16.5" x14ac:dyDescent="0.3"/>
  <cols>
    <col min="1" max="1" width="3.625" customWidth="1"/>
    <col min="2" max="2" width="12.75" customWidth="1"/>
    <col min="3" max="3" width="11.25" customWidth="1"/>
    <col min="4" max="4" width="15.375" customWidth="1"/>
    <col min="5" max="5" width="3.625" customWidth="1"/>
    <col min="6" max="6" width="7.875" customWidth="1"/>
    <col min="7" max="12" width="7.75" customWidth="1"/>
    <col min="13" max="14" width="11.5" customWidth="1"/>
    <col min="15" max="15" width="7.125" customWidth="1"/>
    <col min="16" max="16" width="7.625" customWidth="1"/>
    <col min="19" max="19" width="18.375" customWidth="1"/>
    <col min="20" max="20" width="8.375" customWidth="1"/>
    <col min="21" max="21" width="3.75" customWidth="1"/>
    <col min="22" max="22" width="11.125" customWidth="1"/>
    <col min="23" max="23" width="10.75" customWidth="1"/>
  </cols>
  <sheetData>
    <row r="2" spans="2:24" x14ac:dyDescent="0.3">
      <c r="B2" s="3" t="s">
        <v>45</v>
      </c>
      <c r="F2" s="3" t="s">
        <v>105</v>
      </c>
      <c r="P2" s="3" t="s">
        <v>106</v>
      </c>
    </row>
    <row r="4" spans="2:24" x14ac:dyDescent="0.3">
      <c r="B4" s="4" t="s">
        <v>46</v>
      </c>
      <c r="C4" s="4" t="s">
        <v>18</v>
      </c>
      <c r="D4" s="4" t="s">
        <v>47</v>
      </c>
      <c r="F4" s="4" t="s">
        <v>25</v>
      </c>
      <c r="G4" s="4" t="s">
        <v>104</v>
      </c>
      <c r="H4" s="4" t="s">
        <v>97</v>
      </c>
      <c r="I4" s="4" t="s">
        <v>98</v>
      </c>
      <c r="J4" s="4" t="s">
        <v>99</v>
      </c>
      <c r="K4" s="4" t="s">
        <v>100</v>
      </c>
      <c r="L4" s="4" t="s">
        <v>101</v>
      </c>
      <c r="M4" s="4" t="s">
        <v>102</v>
      </c>
      <c r="N4" s="4" t="s">
        <v>103</v>
      </c>
      <c r="P4" s="4" t="s">
        <v>66</v>
      </c>
      <c r="Q4" s="4" t="s">
        <v>0</v>
      </c>
      <c r="R4" s="4" t="s">
        <v>68</v>
      </c>
      <c r="S4" s="4" t="s">
        <v>67</v>
      </c>
      <c r="T4" s="4" t="s">
        <v>85</v>
      </c>
      <c r="V4" s="4" t="s">
        <v>91</v>
      </c>
      <c r="W4" s="4" t="s">
        <v>92</v>
      </c>
    </row>
    <row r="5" spans="2:24" x14ac:dyDescent="0.3">
      <c r="B5" s="9" t="s">
        <v>57</v>
      </c>
      <c r="C5" s="1" t="s">
        <v>48</v>
      </c>
      <c r="D5" s="8">
        <v>30130</v>
      </c>
      <c r="F5" s="1" t="s">
        <v>26</v>
      </c>
      <c r="G5" s="1">
        <v>8</v>
      </c>
      <c r="H5" s="11">
        <v>5.2</v>
      </c>
      <c r="I5" s="11">
        <v>9.5</v>
      </c>
      <c r="J5" s="11">
        <v>3.3</v>
      </c>
      <c r="K5" s="11">
        <v>4.7</v>
      </c>
      <c r="L5" s="11">
        <v>6.3</v>
      </c>
      <c r="M5" s="1">
        <f>COUNTIF(H5:L5,"&gt;"&amp;$G5)</f>
        <v>1</v>
      </c>
      <c r="N5" s="1">
        <f>SUMIF(H5:L5,"&gt;"&amp;$G5)-M5*G5</f>
        <v>1.5</v>
      </c>
      <c r="P5" s="1">
        <v>1</v>
      </c>
      <c r="Q5" s="1" t="s">
        <v>69</v>
      </c>
      <c r="R5" s="1" t="s">
        <v>79</v>
      </c>
      <c r="S5" s="5" t="s">
        <v>84</v>
      </c>
      <c r="T5" s="10">
        <v>3400</v>
      </c>
      <c r="V5" s="1" t="s">
        <v>93</v>
      </c>
      <c r="W5" s="1">
        <f>COUNTIF(교통수단,"*"&amp;V5&amp;"*")</f>
        <v>7</v>
      </c>
      <c r="X5" s="12" t="s">
        <v>109</v>
      </c>
    </row>
    <row r="6" spans="2:24" x14ac:dyDescent="0.3">
      <c r="B6" s="9" t="s">
        <v>58</v>
      </c>
      <c r="C6" s="1" t="s">
        <v>49</v>
      </c>
      <c r="D6" s="8">
        <v>27381</v>
      </c>
      <c r="F6" s="1" t="s">
        <v>27</v>
      </c>
      <c r="G6" s="1">
        <v>7</v>
      </c>
      <c r="H6" s="11">
        <v>7.9</v>
      </c>
      <c r="I6" s="11">
        <v>8.1</v>
      </c>
      <c r="J6" s="11">
        <v>9.1</v>
      </c>
      <c r="K6" s="11">
        <v>3.7</v>
      </c>
      <c r="L6" s="11">
        <v>4.9000000000000004</v>
      </c>
      <c r="M6" s="1">
        <f t="shared" ref="M6:M14" si="0">COUNTIF(H6:L6,"&gt;"&amp;$G6)</f>
        <v>3</v>
      </c>
      <c r="N6" s="1">
        <f t="shared" ref="N6:N14" si="1">SUMIF(H6:L6,"&gt;"&amp;$G6)-M6*G6</f>
        <v>4.1000000000000014</v>
      </c>
      <c r="P6" s="1">
        <v>2</v>
      </c>
      <c r="Q6" s="1" t="s">
        <v>70</v>
      </c>
      <c r="R6" s="1" t="s">
        <v>80</v>
      </c>
      <c r="S6" s="5" t="s">
        <v>86</v>
      </c>
      <c r="T6" s="10">
        <v>2500</v>
      </c>
      <c r="V6" s="1" t="s">
        <v>94</v>
      </c>
      <c r="W6" s="1">
        <f>COUNTIF(교통수단,"*"&amp;V6&amp;"*")</f>
        <v>6</v>
      </c>
    </row>
    <row r="7" spans="2:24" x14ac:dyDescent="0.3">
      <c r="B7" s="9" t="s">
        <v>59</v>
      </c>
      <c r="C7" s="1" t="s">
        <v>50</v>
      </c>
      <c r="D7" s="8">
        <v>32381</v>
      </c>
      <c r="F7" s="1" t="s">
        <v>28</v>
      </c>
      <c r="G7" s="1">
        <v>5</v>
      </c>
      <c r="H7" s="11">
        <v>5.9</v>
      </c>
      <c r="I7" s="11">
        <v>3.3</v>
      </c>
      <c r="J7" s="11">
        <v>6.3</v>
      </c>
      <c r="K7" s="11">
        <v>6.9</v>
      </c>
      <c r="L7" s="11">
        <v>5.6</v>
      </c>
      <c r="M7" s="1">
        <f t="shared" si="0"/>
        <v>4</v>
      </c>
      <c r="N7" s="1">
        <f t="shared" si="1"/>
        <v>4.7000000000000028</v>
      </c>
      <c r="P7" s="1">
        <v>3</v>
      </c>
      <c r="Q7" s="1" t="s">
        <v>71</v>
      </c>
      <c r="R7" s="1" t="s">
        <v>81</v>
      </c>
      <c r="S7" s="5" t="s">
        <v>95</v>
      </c>
      <c r="T7" s="10">
        <v>2700</v>
      </c>
      <c r="V7" s="1" t="s">
        <v>84</v>
      </c>
      <c r="W7" s="1">
        <f>COUNTIF(교통수단,"*"&amp;V7&amp;"*")</f>
        <v>5</v>
      </c>
    </row>
    <row r="8" spans="2:24" x14ac:dyDescent="0.3">
      <c r="B8" s="9" t="s">
        <v>60</v>
      </c>
      <c r="C8" s="1" t="s">
        <v>51</v>
      </c>
      <c r="D8" s="8">
        <v>28598</v>
      </c>
      <c r="F8" s="1" t="s">
        <v>29</v>
      </c>
      <c r="G8" s="1">
        <v>7</v>
      </c>
      <c r="H8" s="11">
        <v>5.2</v>
      </c>
      <c r="I8" s="11">
        <v>4.0999999999999996</v>
      </c>
      <c r="J8" s="11">
        <v>6.4</v>
      </c>
      <c r="K8" s="11">
        <v>5.8</v>
      </c>
      <c r="L8" s="11">
        <v>9.1</v>
      </c>
      <c r="M8" s="1">
        <f t="shared" si="0"/>
        <v>1</v>
      </c>
      <c r="N8" s="1">
        <f t="shared" si="1"/>
        <v>2.0999999999999996</v>
      </c>
      <c r="P8" s="1">
        <v>4</v>
      </c>
      <c r="Q8" s="1" t="s">
        <v>72</v>
      </c>
      <c r="R8" s="1" t="s">
        <v>79</v>
      </c>
      <c r="S8" s="5" t="s">
        <v>88</v>
      </c>
      <c r="T8" s="10">
        <v>2900</v>
      </c>
    </row>
    <row r="9" spans="2:24" x14ac:dyDescent="0.3">
      <c r="B9" s="9" t="s">
        <v>61</v>
      </c>
      <c r="C9" s="1" t="s">
        <v>52</v>
      </c>
      <c r="D9" s="8">
        <v>23574</v>
      </c>
      <c r="F9" s="1" t="s">
        <v>30</v>
      </c>
      <c r="G9" s="1">
        <v>6</v>
      </c>
      <c r="H9" s="11">
        <v>6.9</v>
      </c>
      <c r="I9" s="11">
        <v>8.5</v>
      </c>
      <c r="J9" s="11">
        <v>5.0999999999999996</v>
      </c>
      <c r="K9" s="11">
        <v>7</v>
      </c>
      <c r="L9" s="11">
        <v>9.8000000000000007</v>
      </c>
      <c r="M9" s="1">
        <f t="shared" si="0"/>
        <v>4</v>
      </c>
      <c r="N9" s="1">
        <f t="shared" si="1"/>
        <v>8.2000000000000028</v>
      </c>
      <c r="P9" s="1">
        <v>5</v>
      </c>
      <c r="Q9" s="1" t="s">
        <v>73</v>
      </c>
      <c r="R9" s="1" t="s">
        <v>79</v>
      </c>
      <c r="S9" s="5" t="s">
        <v>89</v>
      </c>
      <c r="T9" s="10">
        <v>3300</v>
      </c>
    </row>
    <row r="10" spans="2:24" x14ac:dyDescent="0.3">
      <c r="B10" s="9" t="s">
        <v>62</v>
      </c>
      <c r="C10" s="1" t="s">
        <v>53</v>
      </c>
      <c r="D10" s="8">
        <v>29424</v>
      </c>
      <c r="F10" s="1" t="s">
        <v>31</v>
      </c>
      <c r="G10" s="1">
        <v>8</v>
      </c>
      <c r="H10" s="11">
        <v>3.9</v>
      </c>
      <c r="I10" s="11">
        <v>6.7</v>
      </c>
      <c r="J10" s="11">
        <v>4.7</v>
      </c>
      <c r="K10" s="11">
        <v>6.1</v>
      </c>
      <c r="L10" s="11">
        <v>5.8</v>
      </c>
      <c r="M10" s="1">
        <f t="shared" si="0"/>
        <v>0</v>
      </c>
      <c r="N10" s="1">
        <f t="shared" si="1"/>
        <v>0</v>
      </c>
      <c r="P10" s="1">
        <v>6</v>
      </c>
      <c r="Q10" s="1" t="s">
        <v>74</v>
      </c>
      <c r="R10" s="1" t="s">
        <v>81</v>
      </c>
      <c r="S10" s="5" t="s">
        <v>90</v>
      </c>
      <c r="T10" s="10">
        <v>3200</v>
      </c>
    </row>
    <row r="11" spans="2:24" x14ac:dyDescent="0.3">
      <c r="B11" s="9" t="s">
        <v>63</v>
      </c>
      <c r="C11" s="1" t="s">
        <v>56</v>
      </c>
      <c r="D11" s="8">
        <v>22433</v>
      </c>
      <c r="F11" s="1" t="s">
        <v>32</v>
      </c>
      <c r="G11" s="1">
        <v>5</v>
      </c>
      <c r="H11" s="11">
        <v>3.3</v>
      </c>
      <c r="I11" s="11">
        <v>4.2</v>
      </c>
      <c r="J11" s="11">
        <v>9.1999999999999993</v>
      </c>
      <c r="K11" s="11">
        <v>5.9</v>
      </c>
      <c r="L11" s="11">
        <v>4.9000000000000004</v>
      </c>
      <c r="M11" s="1">
        <f t="shared" si="0"/>
        <v>2</v>
      </c>
      <c r="N11" s="1">
        <f t="shared" si="1"/>
        <v>5.0999999999999996</v>
      </c>
      <c r="P11" s="1">
        <v>7</v>
      </c>
      <c r="Q11" s="1" t="s">
        <v>75</v>
      </c>
      <c r="R11" s="1" t="s">
        <v>82</v>
      </c>
      <c r="S11" s="5" t="s">
        <v>86</v>
      </c>
      <c r="T11" s="10">
        <v>3200</v>
      </c>
    </row>
    <row r="12" spans="2:24" x14ac:dyDescent="0.3">
      <c r="B12" s="9" t="s">
        <v>64</v>
      </c>
      <c r="C12" s="1" t="s">
        <v>54</v>
      </c>
      <c r="D12" s="8">
        <v>26708</v>
      </c>
      <c r="F12" s="1" t="s">
        <v>33</v>
      </c>
      <c r="G12" s="1">
        <v>5</v>
      </c>
      <c r="H12" s="11">
        <v>6.3</v>
      </c>
      <c r="I12" s="11">
        <v>7.5</v>
      </c>
      <c r="J12" s="11">
        <v>9.9</v>
      </c>
      <c r="K12" s="11">
        <v>7.2</v>
      </c>
      <c r="L12" s="11">
        <v>7.5</v>
      </c>
      <c r="M12" s="1">
        <f t="shared" si="0"/>
        <v>5</v>
      </c>
      <c r="N12" s="1">
        <f t="shared" si="1"/>
        <v>13.400000000000006</v>
      </c>
      <c r="P12" s="1">
        <v>8</v>
      </c>
      <c r="Q12" s="1" t="s">
        <v>76</v>
      </c>
      <c r="R12" s="1" t="s">
        <v>83</v>
      </c>
      <c r="S12" s="5" t="s">
        <v>94</v>
      </c>
      <c r="T12" s="10">
        <v>1700</v>
      </c>
    </row>
    <row r="13" spans="2:24" x14ac:dyDescent="0.3">
      <c r="B13" s="9" t="s">
        <v>65</v>
      </c>
      <c r="C13" s="1" t="s">
        <v>55</v>
      </c>
      <c r="D13" s="8">
        <v>21651</v>
      </c>
      <c r="F13" s="1" t="s">
        <v>107</v>
      </c>
      <c r="G13" s="1">
        <v>7</v>
      </c>
      <c r="H13" s="11">
        <v>8.1999999999999993</v>
      </c>
      <c r="I13" s="11">
        <v>6</v>
      </c>
      <c r="J13" s="11">
        <v>6.5</v>
      </c>
      <c r="K13" s="11">
        <v>7.7</v>
      </c>
      <c r="L13" s="11">
        <v>7</v>
      </c>
      <c r="M13" s="1">
        <f t="shared" si="0"/>
        <v>2</v>
      </c>
      <c r="N13" s="1">
        <f t="shared" si="1"/>
        <v>1.8999999999999986</v>
      </c>
      <c r="P13" s="1">
        <v>9</v>
      </c>
      <c r="Q13" s="1" t="s">
        <v>77</v>
      </c>
      <c r="R13" s="1" t="s">
        <v>79</v>
      </c>
      <c r="S13" s="5" t="s">
        <v>96</v>
      </c>
      <c r="T13" s="10">
        <v>2800</v>
      </c>
    </row>
    <row r="14" spans="2:24" x14ac:dyDescent="0.3">
      <c r="B14" s="9"/>
      <c r="C14" s="1"/>
      <c r="D14" s="1"/>
      <c r="F14" s="1" t="s">
        <v>108</v>
      </c>
      <c r="G14" s="1">
        <v>4</v>
      </c>
      <c r="H14" s="11">
        <v>6.3</v>
      </c>
      <c r="I14" s="11">
        <v>5.5</v>
      </c>
      <c r="J14" s="11">
        <v>3</v>
      </c>
      <c r="K14" s="11">
        <v>4.5</v>
      </c>
      <c r="L14" s="11">
        <v>4</v>
      </c>
      <c r="M14" s="1">
        <f t="shared" si="0"/>
        <v>3</v>
      </c>
      <c r="N14" s="1">
        <f>SUMIF(H14:L14,"&gt;"&amp;$G14)-M14*G14</f>
        <v>4.3000000000000007</v>
      </c>
      <c r="P14" s="1">
        <v>10</v>
      </c>
      <c r="Q14" s="1" t="s">
        <v>78</v>
      </c>
      <c r="R14" s="1" t="s">
        <v>82</v>
      </c>
      <c r="S14" s="5" t="s">
        <v>87</v>
      </c>
      <c r="T14" s="10">
        <v>3300</v>
      </c>
    </row>
    <row r="15" spans="2:24" x14ac:dyDescent="0.3">
      <c r="B15" s="9"/>
      <c r="C15" s="1"/>
      <c r="D15" s="1"/>
    </row>
    <row r="16" spans="2:24" x14ac:dyDescent="0.3">
      <c r="B16" s="9"/>
      <c r="C16" s="1"/>
      <c r="D16" s="1"/>
      <c r="F16" s="13" t="s">
        <v>110</v>
      </c>
      <c r="G16" s="15" t="s">
        <v>112</v>
      </c>
    </row>
    <row r="17" spans="2:7" x14ac:dyDescent="0.3">
      <c r="B17" s="9"/>
      <c r="C17" s="1"/>
      <c r="D17" s="1"/>
      <c r="F17" s="14"/>
    </row>
    <row r="18" spans="2:7" x14ac:dyDescent="0.3">
      <c r="B18" s="9"/>
      <c r="C18" s="1"/>
      <c r="D18" s="1"/>
      <c r="F18" s="13" t="s">
        <v>111</v>
      </c>
      <c r="G18" s="15" t="s">
        <v>113</v>
      </c>
    </row>
    <row r="19" spans="2:7" x14ac:dyDescent="0.3">
      <c r="B19" s="9"/>
      <c r="C19" s="1"/>
      <c r="D19" s="1"/>
    </row>
    <row r="20" spans="2:7" x14ac:dyDescent="0.3">
      <c r="B20" s="9"/>
      <c r="C20" s="1"/>
      <c r="D20" s="1"/>
    </row>
    <row r="22" spans="2:7" x14ac:dyDescent="0.3">
      <c r="B22" s="14" t="s">
        <v>114</v>
      </c>
    </row>
    <row r="23" spans="2:7" x14ac:dyDescent="0.3">
      <c r="B23" s="15" t="s">
        <v>115</v>
      </c>
    </row>
  </sheetData>
  <phoneticPr fontId="1" type="noConversion"/>
  <dataValidations count="1">
    <dataValidation type="custom" allowBlank="1" showInputMessage="1" showErrorMessage="1" sqref="B5:B20">
      <formula1>COUNTIF($B$5:$B$20,B5)=1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기본</vt:lpstr>
      <vt:lpstr>응용</vt:lpstr>
      <vt:lpstr>활용</vt:lpstr>
      <vt:lpstr>교통수단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inbook</dc:creator>
  <cp:lastModifiedBy>Dodream</cp:lastModifiedBy>
  <dcterms:created xsi:type="dcterms:W3CDTF">2007-06-28T06:16:49Z</dcterms:created>
  <dcterms:modified xsi:type="dcterms:W3CDTF">2013-04-17T08:13:21Z</dcterms:modified>
</cp:coreProperties>
</file>