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6\"/>
    </mc:Choice>
  </mc:AlternateContent>
  <bookViews>
    <workbookView xWindow="840" yWindow="345" windowWidth="10455" windowHeight="5445"/>
  </bookViews>
  <sheets>
    <sheet name="기본" sheetId="2" r:id="rId1"/>
    <sheet name="응용" sheetId="4" r:id="rId2"/>
    <sheet name="활용" sheetId="1" r:id="rId3"/>
  </sheets>
  <calcPr calcId="152511"/>
</workbook>
</file>

<file path=xl/calcChain.xml><?xml version="1.0" encoding="utf-8"?>
<calcChain xmlns="http://schemas.openxmlformats.org/spreadsheetml/2006/main">
  <c r="M4" i="1" l="1"/>
  <c r="F7" i="1"/>
  <c r="C7" i="1"/>
  <c r="D7" i="1"/>
  <c r="E7" i="1"/>
  <c r="B7" i="1"/>
  <c r="G12" i="4"/>
  <c r="E12" i="4"/>
  <c r="C12" i="4"/>
  <c r="F17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5" i="2"/>
  <c r="E5" i="2"/>
</calcChain>
</file>

<file path=xl/sharedStrings.xml><?xml version="1.0" encoding="utf-8"?>
<sst xmlns="http://schemas.openxmlformats.org/spreadsheetml/2006/main" count="109" uniqueCount="98">
  <si>
    <t>백철현</t>
    <phoneticPr fontId="1" type="noConversion"/>
  </si>
  <si>
    <t>박나래</t>
    <phoneticPr fontId="1" type="noConversion"/>
  </si>
  <si>
    <t>이정국</t>
    <phoneticPr fontId="1" type="noConversion"/>
  </si>
  <si>
    <t>조동희</t>
    <phoneticPr fontId="1" type="noConversion"/>
  </si>
  <si>
    <t>최재상</t>
    <phoneticPr fontId="1" type="noConversion"/>
  </si>
  <si>
    <t>정미영</t>
    <phoneticPr fontId="1" type="noConversion"/>
  </si>
  <si>
    <t>구재은</t>
    <phoneticPr fontId="1" type="noConversion"/>
  </si>
  <si>
    <t>남서영</t>
    <phoneticPr fontId="1" type="noConversion"/>
  </si>
  <si>
    <t>안상숙</t>
    <phoneticPr fontId="1" type="noConversion"/>
  </si>
  <si>
    <t>이름</t>
    <phoneticPr fontId="1" type="noConversion"/>
  </si>
  <si>
    <t>강원우</t>
    <phoneticPr fontId="1" type="noConversion"/>
  </si>
  <si>
    <t>양미경</t>
    <phoneticPr fontId="1" type="noConversion"/>
  </si>
  <si>
    <t>우영식</t>
    <phoneticPr fontId="1" type="noConversion"/>
  </si>
  <si>
    <t>수</t>
    <phoneticPr fontId="1" type="noConversion"/>
  </si>
  <si>
    <t>우</t>
    <phoneticPr fontId="1" type="noConversion"/>
  </si>
  <si>
    <t>미</t>
    <phoneticPr fontId="1" type="noConversion"/>
  </si>
  <si>
    <t>양</t>
    <phoneticPr fontId="1" type="noConversion"/>
  </si>
  <si>
    <t>가</t>
    <phoneticPr fontId="1" type="noConversion"/>
  </si>
  <si>
    <t>평가</t>
    <phoneticPr fontId="1" type="noConversion"/>
  </si>
  <si>
    <t>남희수</t>
    <phoneticPr fontId="1" type="noConversion"/>
  </si>
  <si>
    <t>점수</t>
    <phoneticPr fontId="1" type="noConversion"/>
  </si>
  <si>
    <t>실기</t>
    <phoneticPr fontId="1" type="noConversion"/>
  </si>
  <si>
    <t>필기</t>
    <phoneticPr fontId="1" type="noConversion"/>
  </si>
  <si>
    <t>[표2] 평가표</t>
    <phoneticPr fontId="1" type="noConversion"/>
  </si>
  <si>
    <t>[표1] 성적표</t>
    <phoneticPr fontId="1" type="noConversion"/>
  </si>
  <si>
    <t>분류</t>
    <phoneticPr fontId="1" type="noConversion"/>
  </si>
  <si>
    <t>대여료</t>
    <phoneticPr fontId="1" type="noConversion"/>
  </si>
  <si>
    <t>대여기간</t>
    <phoneticPr fontId="1" type="noConversion"/>
  </si>
  <si>
    <t>소설</t>
    <phoneticPr fontId="1" type="noConversion"/>
  </si>
  <si>
    <t>만화</t>
    <phoneticPr fontId="1" type="noConversion"/>
  </si>
  <si>
    <t>연체료</t>
    <phoneticPr fontId="1" type="noConversion"/>
  </si>
  <si>
    <t>전문서적</t>
    <phoneticPr fontId="1" type="noConversion"/>
  </si>
  <si>
    <t>기타</t>
    <phoneticPr fontId="1" type="noConversion"/>
  </si>
  <si>
    <t>잡지</t>
    <phoneticPr fontId="1" type="noConversion"/>
  </si>
  <si>
    <t>대여일자</t>
    <phoneticPr fontId="1" type="noConversion"/>
  </si>
  <si>
    <t>반납일</t>
    <phoneticPr fontId="1" type="noConversion"/>
  </si>
  <si>
    <t>반납예정일</t>
    <phoneticPr fontId="1" type="noConversion"/>
  </si>
  <si>
    <t>[표3] 대여 기준표</t>
    <phoneticPr fontId="1" type="noConversion"/>
  </si>
  <si>
    <t>[표4] 대여료 계산표</t>
    <phoneticPr fontId="1" type="noConversion"/>
  </si>
  <si>
    <t>이름</t>
    <phoneticPr fontId="1" type="noConversion"/>
  </si>
  <si>
    <t>서보라</t>
  </si>
  <si>
    <t>염백상</t>
  </si>
  <si>
    <t>유유임</t>
  </si>
  <si>
    <t>현혜신</t>
  </si>
  <si>
    <t>여윤주</t>
  </si>
  <si>
    <t>서보배</t>
  </si>
  <si>
    <t>변서하</t>
  </si>
  <si>
    <t>채진운</t>
  </si>
  <si>
    <t>지보라</t>
  </si>
  <si>
    <t>김해솔</t>
  </si>
  <si>
    <t>홍해인</t>
  </si>
  <si>
    <t>방찬정</t>
  </si>
  <si>
    <t>한지원</t>
  </si>
  <si>
    <t>차도희</t>
  </si>
  <si>
    <t>곽동연</t>
  </si>
  <si>
    <t>심석윤</t>
  </si>
  <si>
    <t>임선혜</t>
  </si>
  <si>
    <t>주상유</t>
  </si>
  <si>
    <t>허민채</t>
  </si>
  <si>
    <t>전유경</t>
  </si>
  <si>
    <t>우도섭</t>
  </si>
  <si>
    <t>도명주</t>
  </si>
  <si>
    <t>구연중</t>
  </si>
  <si>
    <t>변경도</t>
  </si>
  <si>
    <t>현주윤</t>
  </si>
  <si>
    <t>고규란</t>
  </si>
  <si>
    <t>황양우</t>
  </si>
  <si>
    <t>민준모</t>
  </si>
  <si>
    <t>변병욱</t>
  </si>
  <si>
    <t>박민상</t>
  </si>
  <si>
    <t>기간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</si>
  <si>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</si>
  <si>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</si>
  <si>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</si>
  <si>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</si>
  <si>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</si>
  <si>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</si>
  <si>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</si>
  <si>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</si>
  <si>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</si>
  <si>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</si>
  <si>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</si>
  <si>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</si>
  <si>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팀</t>
    <phoneticPr fontId="1" type="noConversion"/>
  </si>
  <si>
    <t>영업1팀</t>
    <phoneticPr fontId="1" type="noConversion"/>
  </si>
  <si>
    <t>영업2팀</t>
  </si>
  <si>
    <t>영업3팀</t>
  </si>
  <si>
    <t>영업4팀</t>
  </si>
  <si>
    <t>영업5팀</t>
  </si>
  <si>
    <t>실적</t>
    <phoneticPr fontId="1" type="noConversion"/>
  </si>
  <si>
    <t>기간</t>
    <phoneticPr fontId="1" type="noConversion"/>
  </si>
  <si>
    <t>영업1팀</t>
    <phoneticPr fontId="1" type="noConversion"/>
  </si>
  <si>
    <t>영업2팀</t>
    <phoneticPr fontId="1" type="noConversion"/>
  </si>
  <si>
    <t>영업3팀</t>
    <phoneticPr fontId="1" type="noConversion"/>
  </si>
  <si>
    <t>영업4팀</t>
    <phoneticPr fontId="1" type="noConversion"/>
  </si>
  <si>
    <t>영업5팀</t>
    <phoneticPr fontId="1" type="noConversion"/>
  </si>
  <si>
    <t>[표5] 영업팀 명단 / 이중 유효성 검사</t>
    <phoneticPr fontId="1" type="noConversion"/>
  </si>
  <si>
    <t>[표6] 실적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</si>
</sst>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m&quot;월&quot;\ d&quot;일&quot;"/>
    <numFmt numFmtId="178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5F3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FFFFCC"/>
      <color rgb="FFE5F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17"/>
  <sheetViews>
    <sheetView showGridLines="0" tabSelected="1" workbookViewId="0">
      <selection activeCell="E5" sqref="E5"/>
    </sheetView>
  </sheetViews>
  <sheetFormatPr defaultRowHeight="16.5" x14ac:dyDescent="0.3"/>
  <cols>
    <col min="1" max="1" width="3.625" customWidth="1"/>
    <col min="7" max="7" width="3.625" customWidth="1"/>
    <col min="8" max="13" width="6.875" customWidth="1"/>
  </cols>
  <sheetData>
    <row r="2" spans="2:13" x14ac:dyDescent="0.3">
      <c r="B2" s="4" t="s">
        <v>24</v>
      </c>
      <c r="H2" s="4" t="s">
        <v>23</v>
      </c>
    </row>
    <row r="4" spans="2:13" x14ac:dyDescent="0.3">
      <c r="B4" s="3" t="s">
        <v>9</v>
      </c>
      <c r="C4" s="3" t="s">
        <v>22</v>
      </c>
      <c r="D4" s="3" t="s">
        <v>21</v>
      </c>
      <c r="E4" s="3" t="s">
        <v>20</v>
      </c>
      <c r="F4" s="3" t="s">
        <v>18</v>
      </c>
      <c r="H4" s="3" t="s">
        <v>20</v>
      </c>
      <c r="I4" s="1">
        <v>0</v>
      </c>
      <c r="J4" s="1">
        <v>60</v>
      </c>
      <c r="K4" s="1">
        <v>70</v>
      </c>
      <c r="L4" s="1">
        <v>80</v>
      </c>
      <c r="M4" s="1">
        <v>90</v>
      </c>
    </row>
    <row r="5" spans="2:13" x14ac:dyDescent="0.3">
      <c r="B5" s="1" t="s">
        <v>19</v>
      </c>
      <c r="C5" s="1">
        <v>82</v>
      </c>
      <c r="D5" s="1">
        <v>76</v>
      </c>
      <c r="E5" s="6">
        <f>AVERAGE(C5:D5)</f>
        <v>79</v>
      </c>
      <c r="F5" s="5" t="str">
        <f>HLOOKUP(E5,$I$4:$M$5,2)</f>
        <v>미</v>
      </c>
      <c r="H5" s="3" t="s">
        <v>18</v>
      </c>
      <c r="I5" s="1" t="s">
        <v>17</v>
      </c>
      <c r="J5" s="1" t="s">
        <v>16</v>
      </c>
      <c r="K5" s="1" t="s">
        <v>15</v>
      </c>
      <c r="L5" s="1" t="s">
        <v>14</v>
      </c>
      <c r="M5" s="1" t="s">
        <v>13</v>
      </c>
    </row>
    <row r="6" spans="2:13" x14ac:dyDescent="0.3">
      <c r="B6" s="1" t="s">
        <v>12</v>
      </c>
      <c r="C6" s="1">
        <v>90</v>
      </c>
      <c r="D6" s="1">
        <v>83</v>
      </c>
      <c r="E6" s="6">
        <f t="shared" ref="E6:E17" si="0">AVERAGE(C6:D6)</f>
        <v>86.5</v>
      </c>
      <c r="F6" s="5" t="str">
        <f t="shared" ref="F6:F17" si="1">HLOOKUP(E6,$I$4:$M$5,2)</f>
        <v>우</v>
      </c>
    </row>
    <row r="7" spans="2:13" x14ac:dyDescent="0.3">
      <c r="B7" s="1" t="s">
        <v>10</v>
      </c>
      <c r="C7" s="1">
        <v>59</v>
      </c>
      <c r="D7" s="1">
        <v>51</v>
      </c>
      <c r="E7" s="6">
        <f t="shared" si="0"/>
        <v>55</v>
      </c>
      <c r="F7" s="5" t="str">
        <f t="shared" si="1"/>
        <v>가</v>
      </c>
    </row>
    <row r="8" spans="2:13" x14ac:dyDescent="0.3">
      <c r="B8" s="1" t="s">
        <v>8</v>
      </c>
      <c r="C8" s="1">
        <v>55</v>
      </c>
      <c r="D8" s="1">
        <v>86</v>
      </c>
      <c r="E8" s="6">
        <f t="shared" si="0"/>
        <v>70.5</v>
      </c>
      <c r="F8" s="5" t="str">
        <f t="shared" si="1"/>
        <v>미</v>
      </c>
    </row>
    <row r="9" spans="2:13" x14ac:dyDescent="0.3">
      <c r="B9" s="1" t="s">
        <v>7</v>
      </c>
      <c r="C9" s="1">
        <v>48</v>
      </c>
      <c r="D9" s="1">
        <v>68</v>
      </c>
      <c r="E9" s="6">
        <f t="shared" si="0"/>
        <v>58</v>
      </c>
      <c r="F9" s="5" t="str">
        <f t="shared" si="1"/>
        <v>가</v>
      </c>
    </row>
    <row r="10" spans="2:13" x14ac:dyDescent="0.3">
      <c r="B10" s="2" t="s">
        <v>6</v>
      </c>
      <c r="C10" s="1">
        <v>60</v>
      </c>
      <c r="D10" s="1">
        <v>75</v>
      </c>
      <c r="E10" s="6">
        <f t="shared" si="0"/>
        <v>67.5</v>
      </c>
      <c r="F10" s="5" t="str">
        <f t="shared" si="1"/>
        <v>양</v>
      </c>
    </row>
    <row r="11" spans="2:13" x14ac:dyDescent="0.3">
      <c r="B11" s="1" t="s">
        <v>5</v>
      </c>
      <c r="C11" s="1">
        <v>46</v>
      </c>
      <c r="D11" s="1">
        <v>49</v>
      </c>
      <c r="E11" s="6">
        <f t="shared" si="0"/>
        <v>47.5</v>
      </c>
      <c r="F11" s="5" t="str">
        <f t="shared" si="1"/>
        <v>가</v>
      </c>
    </row>
    <row r="12" spans="2:13" x14ac:dyDescent="0.3">
      <c r="B12" s="1" t="s">
        <v>4</v>
      </c>
      <c r="C12" s="1">
        <v>92</v>
      </c>
      <c r="D12" s="1">
        <v>94</v>
      </c>
      <c r="E12" s="6">
        <f t="shared" si="0"/>
        <v>93</v>
      </c>
      <c r="F12" s="5" t="str">
        <f t="shared" si="1"/>
        <v>수</v>
      </c>
    </row>
    <row r="13" spans="2:13" x14ac:dyDescent="0.3">
      <c r="B13" s="1" t="s">
        <v>3</v>
      </c>
      <c r="C13" s="1">
        <v>85</v>
      </c>
      <c r="D13" s="1">
        <v>85</v>
      </c>
      <c r="E13" s="6">
        <f t="shared" si="0"/>
        <v>85</v>
      </c>
      <c r="F13" s="5" t="str">
        <f t="shared" si="1"/>
        <v>우</v>
      </c>
    </row>
    <row r="14" spans="2:13" x14ac:dyDescent="0.3">
      <c r="B14" s="1" t="s">
        <v>2</v>
      </c>
      <c r="C14" s="1">
        <v>80</v>
      </c>
      <c r="D14" s="1">
        <v>75</v>
      </c>
      <c r="E14" s="6">
        <f t="shared" si="0"/>
        <v>77.5</v>
      </c>
      <c r="F14" s="5" t="str">
        <f t="shared" si="1"/>
        <v>미</v>
      </c>
    </row>
    <row r="15" spans="2:13" x14ac:dyDescent="0.3">
      <c r="B15" s="1" t="s">
        <v>1</v>
      </c>
      <c r="C15" s="1">
        <v>95</v>
      </c>
      <c r="D15" s="1">
        <v>88</v>
      </c>
      <c r="E15" s="6">
        <f t="shared" si="0"/>
        <v>91.5</v>
      </c>
      <c r="F15" s="5" t="str">
        <f t="shared" si="1"/>
        <v>수</v>
      </c>
    </row>
    <row r="16" spans="2:13" x14ac:dyDescent="0.3">
      <c r="B16" s="1" t="s">
        <v>0</v>
      </c>
      <c r="C16" s="1">
        <v>88</v>
      </c>
      <c r="D16" s="1">
        <v>82</v>
      </c>
      <c r="E16" s="6">
        <f t="shared" si="0"/>
        <v>85</v>
      </c>
      <c r="F16" s="5" t="str">
        <f t="shared" si="1"/>
        <v>우</v>
      </c>
    </row>
    <row r="17" spans="2:6" x14ac:dyDescent="0.3">
      <c r="B17" s="2" t="s">
        <v>11</v>
      </c>
      <c r="C17" s="1">
        <v>74</v>
      </c>
      <c r="D17" s="1">
        <v>72</v>
      </c>
      <c r="E17" s="6">
        <f t="shared" si="0"/>
        <v>73</v>
      </c>
      <c r="F17" s="5" t="str">
        <f>HLOOKUP(E17,$I$4:$M$5,2)</f>
        <v>미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G12"/>
  <sheetViews>
    <sheetView showGridLines="0" workbookViewId="0">
      <selection activeCell="C12" sqref="C12"/>
    </sheetView>
  </sheetViews>
  <sheetFormatPr defaultRowHeight="16.5" x14ac:dyDescent="0.3"/>
  <cols>
    <col min="1" max="1" width="3.625" customWidth="1"/>
    <col min="2" max="7" width="11" customWidth="1"/>
  </cols>
  <sheetData>
    <row r="2" spans="2:7" x14ac:dyDescent="0.3">
      <c r="B2" s="4" t="s">
        <v>37</v>
      </c>
    </row>
    <row r="4" spans="2:7" x14ac:dyDescent="0.3">
      <c r="B4" s="3" t="s">
        <v>25</v>
      </c>
      <c r="C4" s="3" t="s">
        <v>28</v>
      </c>
      <c r="D4" s="3" t="s">
        <v>29</v>
      </c>
      <c r="E4" s="3" t="s">
        <v>31</v>
      </c>
      <c r="F4" s="3" t="s">
        <v>33</v>
      </c>
      <c r="G4" s="3" t="s">
        <v>32</v>
      </c>
    </row>
    <row r="5" spans="2:7" x14ac:dyDescent="0.3">
      <c r="B5" s="1" t="s">
        <v>26</v>
      </c>
      <c r="C5" s="1">
        <v>700</v>
      </c>
      <c r="D5" s="1">
        <v>500</v>
      </c>
      <c r="E5" s="1">
        <v>1000</v>
      </c>
      <c r="F5" s="1">
        <v>800</v>
      </c>
      <c r="G5" s="1">
        <v>500</v>
      </c>
    </row>
    <row r="6" spans="2:7" x14ac:dyDescent="0.3">
      <c r="B6" s="1" t="s">
        <v>27</v>
      </c>
      <c r="C6" s="1">
        <v>3</v>
      </c>
      <c r="D6" s="1">
        <v>2</v>
      </c>
      <c r="E6" s="1">
        <v>5</v>
      </c>
      <c r="F6" s="1">
        <v>3</v>
      </c>
      <c r="G6" s="1">
        <v>3</v>
      </c>
    </row>
    <row r="7" spans="2:7" x14ac:dyDescent="0.3">
      <c r="B7" s="1" t="s">
        <v>30</v>
      </c>
      <c r="C7" s="1">
        <v>500</v>
      </c>
      <c r="D7" s="1">
        <v>200</v>
      </c>
      <c r="E7" s="1">
        <v>500</v>
      </c>
      <c r="F7" s="1">
        <v>1000</v>
      </c>
      <c r="G7" s="1">
        <v>500</v>
      </c>
    </row>
    <row r="9" spans="2:7" x14ac:dyDescent="0.3">
      <c r="B9" s="4" t="s">
        <v>38</v>
      </c>
    </row>
    <row r="11" spans="2:7" x14ac:dyDescent="0.3">
      <c r="B11" s="3" t="s">
        <v>25</v>
      </c>
      <c r="C11" s="3" t="s">
        <v>26</v>
      </c>
      <c r="D11" s="3" t="s">
        <v>34</v>
      </c>
      <c r="E11" s="3" t="s">
        <v>36</v>
      </c>
      <c r="F11" s="3" t="s">
        <v>35</v>
      </c>
      <c r="G11" s="3" t="s">
        <v>30</v>
      </c>
    </row>
    <row r="12" spans="2:7" x14ac:dyDescent="0.3">
      <c r="B12" s="1" t="s">
        <v>29</v>
      </c>
      <c r="C12" s="5">
        <f>HLOOKUP(B12,C4:G7,2,FALSE)</f>
        <v>500</v>
      </c>
      <c r="D12" s="7">
        <v>41488</v>
      </c>
      <c r="E12" s="8">
        <f>D12+HLOOKUP(B12,C4:G7,3,FALSE)</f>
        <v>41490</v>
      </c>
      <c r="F12" s="7">
        <v>41492</v>
      </c>
      <c r="G12" s="5">
        <f>IF(E12&gt;=F12,0,(F12-E12)*HLOOKUP(B12,C4:G7,4,FALSE))</f>
        <v>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M18"/>
  <sheetViews>
    <sheetView showGridLines="0" workbookViewId="0">
      <selection activeCell="B7" sqref="B7"/>
    </sheetView>
  </sheetViews>
  <sheetFormatPr defaultRowHeight="16.5" x14ac:dyDescent="0.3"/>
  <cols>
    <col min="1" max="1" width="3.625" customWidth="1"/>
    <col min="2" max="6" width="11" customWidth="1"/>
    <col min="7" max="7" width="9" customWidth="1"/>
    <col min="8" max="13" width="9.75" customWidth="1"/>
  </cols>
  <sheetData>
    <row r="2" spans="2:13" x14ac:dyDescent="0.3">
      <c r="B2" s="4" t="s">
        <v>96</v>
      </c>
      <c r="H2" s="4" t="s">
        <v>97</v>
      </c>
    </row>
    <row r="3" spans="2:13" ht="17.25" thickBot="1" x14ac:dyDescent="0.35"/>
    <row r="4" spans="2:13" ht="21.75" customHeight="1" thickBot="1" x14ac:dyDescent="0.35">
      <c r="B4" s="13" t="s">
        <v>83</v>
      </c>
      <c r="C4" s="14" t="s">
        <v>86</v>
      </c>
      <c r="D4" s="15" t="s">
        <v>39</v>
      </c>
      <c r="E4" s="16" t="s">
        <v>53</v>
      </c>
      <c r="H4" s="13" t="s">
        <v>83</v>
      </c>
      <c r="I4" s="14" t="s">
        <v>86</v>
      </c>
      <c r="J4" s="15" t="s">
        <v>70</v>
      </c>
      <c r="K4" s="14" t="s">
        <v>76</v>
      </c>
      <c r="L4" s="15" t="s">
        <v>89</v>
      </c>
      <c r="M4" s="17">
        <f>HLOOKUP(I4,$I$6:$M$18,MID(K4,1,LEN(K4)-1)+1,0)</f>
        <v>4235</v>
      </c>
    </row>
    <row r="6" spans="2:13" x14ac:dyDescent="0.3">
      <c r="B6" s="11" t="s">
        <v>84</v>
      </c>
      <c r="C6" s="11" t="s">
        <v>92</v>
      </c>
      <c r="D6" s="11" t="s">
        <v>93</v>
      </c>
      <c r="E6" s="11" t="s">
        <v>94</v>
      </c>
      <c r="F6" s="11" t="s">
        <v>95</v>
      </c>
      <c r="H6" s="11" t="s">
        <v>90</v>
      </c>
      <c r="I6" s="11" t="s">
        <v>91</v>
      </c>
      <c r="J6" s="11" t="s">
        <v>85</v>
      </c>
      <c r="K6" s="11" t="s">
        <v>86</v>
      </c>
      <c r="L6" s="11" t="s">
        <v>87</v>
      </c>
      <c r="M6" s="11" t="s">
        <v>88</v>
      </c>
    </row>
    <row r="7" spans="2:13" x14ac:dyDescent="0.3">
      <c r="B7" s="9" t="str">
        <f>ADDRESS(8,COLUMN())&amp;":"&amp;ADDRESS(7+COUNTA(B8:B17),COLUMN())</f>
        <v>$B$8:$B$13</v>
      </c>
      <c r="C7" s="9" t="str">
        <f t="shared" ref="C7:F7" si="0">ADDRESS(8,COLUMN())&amp;":"&amp;ADDRESS(7+COUNTA(C8:C17),COLUMN())</f>
        <v>$C$8:$C$11</v>
      </c>
      <c r="D7" s="9" t="str">
        <f t="shared" si="0"/>
        <v>$D$8:$D$15</v>
      </c>
      <c r="E7" s="9" t="str">
        <f t="shared" si="0"/>
        <v>$E$8:$E$12</v>
      </c>
      <c r="F7" s="9" t="str">
        <f>ADDRESS(8,COLUMN())&amp;":"&amp;ADDRESS(7+COUNTA(F8:F17),COLUMN())</f>
        <v>$F$8:$F$14</v>
      </c>
      <c r="H7" s="12" t="s">
        <v>71</v>
      </c>
      <c r="I7" s="10">
        <v>3700</v>
      </c>
      <c r="J7" s="10">
        <v>7952</v>
      </c>
      <c r="K7" s="10">
        <v>3522</v>
      </c>
      <c r="L7" s="10">
        <v>7937</v>
      </c>
      <c r="M7" s="10">
        <v>6590</v>
      </c>
    </row>
    <row r="8" spans="2:13" x14ac:dyDescent="0.3">
      <c r="B8" s="1" t="s">
        <v>40</v>
      </c>
      <c r="C8" s="1" t="s">
        <v>46</v>
      </c>
      <c r="D8" s="1" t="s">
        <v>50</v>
      </c>
      <c r="E8" s="1" t="s">
        <v>63</v>
      </c>
      <c r="F8" s="1" t="s">
        <v>58</v>
      </c>
      <c r="H8" s="12" t="s">
        <v>72</v>
      </c>
      <c r="I8" s="10">
        <v>6024</v>
      </c>
      <c r="J8" s="10">
        <v>5459</v>
      </c>
      <c r="K8" s="10">
        <v>1589</v>
      </c>
      <c r="L8" s="10">
        <v>1569</v>
      </c>
      <c r="M8" s="10">
        <v>3098</v>
      </c>
    </row>
    <row r="9" spans="2:13" x14ac:dyDescent="0.3">
      <c r="B9" s="1" t="s">
        <v>41</v>
      </c>
      <c r="C9" s="1" t="s">
        <v>47</v>
      </c>
      <c r="D9" s="1" t="s">
        <v>51</v>
      </c>
      <c r="E9" s="1" t="s">
        <v>64</v>
      </c>
      <c r="F9" s="1" t="s">
        <v>59</v>
      </c>
      <c r="H9" s="12" t="s">
        <v>73</v>
      </c>
      <c r="I9" s="10">
        <v>5884</v>
      </c>
      <c r="J9" s="10">
        <v>7573</v>
      </c>
      <c r="K9" s="10">
        <v>7264</v>
      </c>
      <c r="L9" s="10">
        <v>2357</v>
      </c>
      <c r="M9" s="10">
        <v>3055</v>
      </c>
    </row>
    <row r="10" spans="2:13" x14ac:dyDescent="0.3">
      <c r="B10" s="1" t="s">
        <v>42</v>
      </c>
      <c r="C10" s="1" t="s">
        <v>48</v>
      </c>
      <c r="D10" s="1" t="s">
        <v>52</v>
      </c>
      <c r="E10" s="1" t="s">
        <v>65</v>
      </c>
      <c r="F10" s="1" t="s">
        <v>60</v>
      </c>
      <c r="H10" s="12" t="s">
        <v>74</v>
      </c>
      <c r="I10" s="10">
        <v>7773</v>
      </c>
      <c r="J10" s="10">
        <v>6769</v>
      </c>
      <c r="K10" s="10">
        <v>1033</v>
      </c>
      <c r="L10" s="10">
        <v>3099</v>
      </c>
      <c r="M10" s="10">
        <v>2442</v>
      </c>
    </row>
    <row r="11" spans="2:13" x14ac:dyDescent="0.3">
      <c r="B11" s="1" t="s">
        <v>43</v>
      </c>
      <c r="C11" s="1" t="s">
        <v>49</v>
      </c>
      <c r="D11" s="1" t="s">
        <v>53</v>
      </c>
      <c r="E11" s="1" t="s">
        <v>66</v>
      </c>
      <c r="F11" s="1" t="s">
        <v>61</v>
      </c>
      <c r="H11" s="12" t="s">
        <v>75</v>
      </c>
      <c r="I11" s="10">
        <v>5562</v>
      </c>
      <c r="J11" s="10">
        <v>3789</v>
      </c>
      <c r="K11" s="10">
        <v>1269</v>
      </c>
      <c r="L11" s="10">
        <v>7610</v>
      </c>
      <c r="M11" s="10">
        <v>6829</v>
      </c>
    </row>
    <row r="12" spans="2:13" x14ac:dyDescent="0.3">
      <c r="B12" s="1" t="s">
        <v>44</v>
      </c>
      <c r="C12" s="1"/>
      <c r="D12" s="1" t="s">
        <v>54</v>
      </c>
      <c r="E12" s="1" t="s">
        <v>67</v>
      </c>
      <c r="F12" s="1" t="s">
        <v>62</v>
      </c>
      <c r="H12" s="12" t="s">
        <v>76</v>
      </c>
      <c r="I12" s="10">
        <v>6104</v>
      </c>
      <c r="J12" s="10">
        <v>7143</v>
      </c>
      <c r="K12" s="10">
        <v>4235</v>
      </c>
      <c r="L12" s="10">
        <v>5520</v>
      </c>
      <c r="M12" s="10">
        <v>1544</v>
      </c>
    </row>
    <row r="13" spans="2:13" x14ac:dyDescent="0.3">
      <c r="B13" s="1" t="s">
        <v>45</v>
      </c>
      <c r="C13" s="1"/>
      <c r="D13" s="1" t="s">
        <v>55</v>
      </c>
      <c r="E13" s="1"/>
      <c r="F13" s="1" t="s">
        <v>68</v>
      </c>
      <c r="H13" s="12" t="s">
        <v>77</v>
      </c>
      <c r="I13" s="10">
        <v>2854</v>
      </c>
      <c r="J13" s="10">
        <v>4861</v>
      </c>
      <c r="K13" s="10">
        <v>3182</v>
      </c>
      <c r="L13" s="10">
        <v>1373</v>
      </c>
      <c r="M13" s="10">
        <v>5981</v>
      </c>
    </row>
    <row r="14" spans="2:13" x14ac:dyDescent="0.3">
      <c r="B14" s="1"/>
      <c r="C14" s="1"/>
      <c r="D14" s="1" t="s">
        <v>56</v>
      </c>
      <c r="E14" s="1"/>
      <c r="F14" s="1" t="s">
        <v>69</v>
      </c>
      <c r="H14" s="12" t="s">
        <v>78</v>
      </c>
      <c r="I14" s="10">
        <v>5951</v>
      </c>
      <c r="J14" s="10">
        <v>5382</v>
      </c>
      <c r="K14" s="10">
        <v>2987</v>
      </c>
      <c r="L14" s="10">
        <v>4324</v>
      </c>
      <c r="M14" s="10">
        <v>2764</v>
      </c>
    </row>
    <row r="15" spans="2:13" x14ac:dyDescent="0.3">
      <c r="B15" s="1"/>
      <c r="C15" s="1"/>
      <c r="D15" s="1" t="s">
        <v>57</v>
      </c>
      <c r="E15" s="1"/>
      <c r="F15" s="1"/>
      <c r="H15" s="12" t="s">
        <v>79</v>
      </c>
      <c r="I15" s="10">
        <v>6890</v>
      </c>
      <c r="J15" s="10">
        <v>2258</v>
      </c>
      <c r="K15" s="10">
        <v>5904</v>
      </c>
      <c r="L15" s="10">
        <v>7363</v>
      </c>
      <c r="M15" s="10">
        <v>4682</v>
      </c>
    </row>
    <row r="16" spans="2:13" x14ac:dyDescent="0.3">
      <c r="B16" s="1"/>
      <c r="C16" s="1"/>
      <c r="D16" s="1"/>
      <c r="E16" s="1"/>
      <c r="F16" s="1"/>
      <c r="H16" s="12" t="s">
        <v>80</v>
      </c>
      <c r="I16" s="10">
        <v>1070</v>
      </c>
      <c r="J16" s="10">
        <v>3147</v>
      </c>
      <c r="K16" s="10">
        <v>1010</v>
      </c>
      <c r="L16" s="10">
        <v>6163</v>
      </c>
      <c r="M16" s="10">
        <v>6977</v>
      </c>
    </row>
    <row r="17" spans="2:13" x14ac:dyDescent="0.3">
      <c r="B17" s="1"/>
      <c r="C17" s="1"/>
      <c r="D17" s="1"/>
      <c r="E17" s="1"/>
      <c r="F17" s="1"/>
      <c r="H17" s="12" t="s">
        <v>81</v>
      </c>
      <c r="I17" s="10">
        <v>1960</v>
      </c>
      <c r="J17" s="10">
        <v>3656</v>
      </c>
      <c r="K17" s="10">
        <v>4924</v>
      </c>
      <c r="L17" s="10">
        <v>3398</v>
      </c>
      <c r="M17" s="10">
        <v>3350</v>
      </c>
    </row>
    <row r="18" spans="2:13" x14ac:dyDescent="0.3">
      <c r="H18" s="12" t="s">
        <v>82</v>
      </c>
      <c r="I18" s="10">
        <v>4441</v>
      </c>
      <c r="J18" s="10">
        <v>5169</v>
      </c>
      <c r="K18" s="10">
        <v>4369</v>
      </c>
      <c r="L18" s="10">
        <v>1225</v>
      </c>
      <c r="M18" s="10">
        <v>3375</v>
      </c>
    </row>
  </sheetData>
  <phoneticPr fontId="1" type="noConversion"/>
  <conditionalFormatting sqref="I7:M18">
    <cfRule type="expression" dxfId="2" priority="2">
      <formula>OR(I$6=$I$4,$H7=$K$4)</formula>
    </cfRule>
    <cfRule type="expression" dxfId="1" priority="1">
      <formula>AND(I$6=$I$4,$H7=$K$4)</formula>
    </cfRule>
  </conditionalFormatting>
  <dataValidations count="3">
    <dataValidation type="list" allowBlank="1" showInputMessage="1" showErrorMessage="1" sqref="I4 C4">
      <formula1>$B$6:$F$6</formula1>
    </dataValidation>
    <dataValidation type="list" allowBlank="1" showInputMessage="1" showErrorMessage="1" sqref="K4">
      <formula1>$H$7:$H$18</formula1>
    </dataValidation>
    <dataValidation type="list" allowBlank="1" showInputMessage="1" showErrorMessage="1" sqref="E4">
      <formula1>INDIRECT(HLOOKUP($C$4,$B$6:$F$7,2,0))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2007-05-27T19:03:11Z</dcterms:created>
  <dcterms:modified xsi:type="dcterms:W3CDTF">2013-04-22T08:10:27Z</dcterms:modified>
</cp:coreProperties>
</file>