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3\"/>
    </mc:Choice>
  </mc:AlternateContent>
  <bookViews>
    <workbookView xWindow="840" yWindow="345" windowWidth="10455" windowHeight="5445" activeTab="2"/>
  </bookViews>
  <sheets>
    <sheet name="기본" sheetId="1" r:id="rId1"/>
    <sheet name="응용" sheetId="2" r:id="rId2"/>
    <sheet name="활용" sheetId="3" r:id="rId3"/>
  </sheets>
  <definedNames>
    <definedName name="생산량">활용!$K$5:$K$35</definedName>
    <definedName name="생산일자">활용!$I$5:$I$35</definedName>
    <definedName name="월별주차">활용!$L$5:$L$35</definedName>
    <definedName name="일자">활용!$B$5:$B$35</definedName>
    <definedName name="판매량">활용!$C$5:$C$35</definedName>
  </definedNames>
  <calcPr calcId="152511"/>
</workbook>
</file>

<file path=xl/calcChain.xml><?xml version="1.0" encoding="utf-8"?>
<calcChain xmlns="http://schemas.openxmlformats.org/spreadsheetml/2006/main">
  <c r="O6" i="3" l="1" a="1"/>
  <c r="O6" i="3"/>
  <c r="P6" i="3" a="1"/>
  <c r="P6" i="3"/>
  <c r="Q6" i="3" a="1"/>
  <c r="Q6" i="3"/>
  <c r="R6" i="3" a="1"/>
  <c r="R6" i="3"/>
  <c r="S6" i="3" a="1"/>
  <c r="S6" i="3"/>
  <c r="T6" i="3" a="1"/>
  <c r="T6" i="3"/>
  <c r="O7" i="3" a="1"/>
  <c r="O7" i="3"/>
  <c r="P7" i="3" a="1"/>
  <c r="P7" i="3"/>
  <c r="Q7" i="3" a="1"/>
  <c r="Q7" i="3"/>
  <c r="R7" i="3" a="1"/>
  <c r="R7" i="3"/>
  <c r="S7" i="3" a="1"/>
  <c r="S7" i="3"/>
  <c r="T7" i="3" a="1"/>
  <c r="T7" i="3"/>
  <c r="P5" i="3" a="1"/>
  <c r="P5" i="3"/>
  <c r="Q5" i="3" a="1"/>
  <c r="Q5" i="3"/>
  <c r="R5" i="3" a="1"/>
  <c r="R5" i="3"/>
  <c r="S5" i="3" a="1"/>
  <c r="S5" i="3"/>
  <c r="T5" i="3" a="1"/>
  <c r="T5" i="3"/>
  <c r="O5" i="3" a="1"/>
  <c r="O5" i="3" s="1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5" i="3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5" i="3" a="1"/>
  <c r="G5" i="3"/>
  <c r="F6" i="3" a="1"/>
  <c r="F6" i="3"/>
  <c r="F7" i="3" a="1"/>
  <c r="F7" i="3"/>
  <c r="F8" i="3" a="1"/>
  <c r="F8" i="3"/>
  <c r="F9" i="3" a="1"/>
  <c r="F9" i="3"/>
  <c r="F10" i="3" a="1"/>
  <c r="F10" i="3" s="1"/>
  <c r="F11" i="3" a="1"/>
  <c r="F11" i="3" s="1"/>
  <c r="F5" i="3" a="1"/>
  <c r="F5" i="3"/>
  <c r="D6" i="2" l="1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5" i="2"/>
  <c r="E5" i="2" s="1"/>
  <c r="B13" i="1"/>
  <c r="B16" i="1"/>
  <c r="B19" i="1" s="1"/>
  <c r="B22" i="1" s="1"/>
  <c r="B25" i="1" s="1"/>
  <c r="B10" i="1"/>
  <c r="B7" i="1"/>
</calcChain>
</file>

<file path=xl/sharedStrings.xml><?xml version="1.0" encoding="utf-8"?>
<sst xmlns="http://schemas.openxmlformats.org/spreadsheetml/2006/main" count="72" uniqueCount="60">
  <si>
    <t>Memo</t>
    <phoneticPr fontId="1" type="noConversion"/>
  </si>
  <si>
    <t>Schedule</t>
    <phoneticPr fontId="1" type="noConversion"/>
  </si>
  <si>
    <t>Date</t>
    <phoneticPr fontId="1" type="noConversion"/>
  </si>
  <si>
    <t>시작 일자 :</t>
    <phoneticPr fontId="1" type="noConversion"/>
  </si>
  <si>
    <t>[표1] 주간 일정표</t>
    <phoneticPr fontId="1" type="noConversion"/>
  </si>
  <si>
    <t>한예성</t>
  </si>
  <si>
    <t>민혜정</t>
  </si>
  <si>
    <t>권이영</t>
  </si>
  <si>
    <t>진한샘</t>
  </si>
  <si>
    <t>김나루</t>
  </si>
  <si>
    <t>장성호</t>
  </si>
  <si>
    <t>고선빈</t>
  </si>
  <si>
    <t>유시형</t>
  </si>
  <si>
    <t>양웅재</t>
  </si>
  <si>
    <t>공대승</t>
  </si>
  <si>
    <t>생일모임</t>
    <phoneticPr fontId="1" type="noConversion"/>
  </si>
  <si>
    <t>올해생일</t>
    <phoneticPr fontId="1" type="noConversion"/>
  </si>
  <si>
    <t>생년월일</t>
    <phoneticPr fontId="1" type="noConversion"/>
  </si>
  <si>
    <t>이름</t>
    <phoneticPr fontId="1" type="noConversion"/>
  </si>
  <si>
    <t>[표2] 회원 생일 관리</t>
    <phoneticPr fontId="1" type="noConversion"/>
  </si>
  <si>
    <t>T</t>
  </si>
  <si>
    <t>Y</t>
  </si>
  <si>
    <t>W</t>
  </si>
  <si>
    <t>I</t>
  </si>
  <si>
    <t>E</t>
  </si>
  <si>
    <t>X</t>
  </si>
  <si>
    <t>B</t>
  </si>
  <si>
    <t>F</t>
  </si>
  <si>
    <t>O</t>
  </si>
  <si>
    <t>G</t>
  </si>
  <si>
    <t>Q</t>
  </si>
  <si>
    <t>R</t>
  </si>
  <si>
    <t>C</t>
  </si>
  <si>
    <t>Z</t>
  </si>
  <si>
    <t>D</t>
  </si>
  <si>
    <t>U</t>
  </si>
  <si>
    <t>토</t>
  </si>
  <si>
    <t>M</t>
  </si>
  <si>
    <t>금</t>
  </si>
  <si>
    <t>A</t>
  </si>
  <si>
    <t>목</t>
  </si>
  <si>
    <t>J</t>
  </si>
  <si>
    <t>수</t>
  </si>
  <si>
    <t>화</t>
  </si>
  <si>
    <t>월</t>
  </si>
  <si>
    <t>일</t>
    <phoneticPr fontId="1" type="noConversion"/>
  </si>
  <si>
    <t>월</t>
    <phoneticPr fontId="1" type="noConversion"/>
  </si>
  <si>
    <t>월별주차</t>
    <phoneticPr fontId="1" type="noConversion"/>
  </si>
  <si>
    <t>생산량</t>
    <phoneticPr fontId="1" type="noConversion"/>
  </si>
  <si>
    <t>제품명</t>
    <phoneticPr fontId="1" type="noConversion"/>
  </si>
  <si>
    <t>생산일자</t>
    <phoneticPr fontId="1" type="noConversion"/>
  </si>
  <si>
    <t>총판매량</t>
    <phoneticPr fontId="1" type="noConversion"/>
  </si>
  <si>
    <t>요일수</t>
    <phoneticPr fontId="1" type="noConversion"/>
  </si>
  <si>
    <t>요일</t>
    <phoneticPr fontId="1" type="noConversion"/>
  </si>
  <si>
    <t>판매량</t>
    <phoneticPr fontId="1" type="noConversion"/>
  </si>
  <si>
    <t>일자</t>
    <phoneticPr fontId="1" type="noConversion"/>
  </si>
  <si>
    <t>[표6] 월별 주간 총생산량</t>
    <phoneticPr fontId="1" type="noConversion"/>
  </si>
  <si>
    <t>[표5] 제품 생산 내역</t>
    <phoneticPr fontId="1" type="noConversion"/>
  </si>
  <si>
    <t>[표4] 요일별 총판매량</t>
    <phoneticPr fontId="1" type="noConversion"/>
  </si>
  <si>
    <t>[표3] 10월 일자별 판매량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</si>
</sst>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d\/ddd"/>
    <numFmt numFmtId="177" formatCode="[$-F800]dddd\,\ mmmm\ dd\,\ yyyy"/>
    <numFmt numFmtId="178" formatCode="mm/dd\(aaa\)"/>
    <numFmt numFmtId="179" formatCode="dd\ \/\ aaa"/>
    <numFmt numFmtId="180" formatCode="#,##0_ "/>
    <numFmt numFmtId="181" formatCode="0\ &quot;월&quot;"/>
    <numFmt numFmtId="182" formatCode="0\ &quot;주&quot;&quot;차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8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4" fontId="0" fillId="0" borderId="7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180" fontId="0" fillId="0" borderId="7" xfId="0" applyNumberFormat="1" applyBorder="1" applyAlignment="1">
      <alignment horizontal="right" vertical="center" indent="1"/>
    </xf>
    <xf numFmtId="181" fontId="0" fillId="3" borderId="7" xfId="0" applyNumberFormat="1" applyFill="1" applyBorder="1" applyAlignment="1">
      <alignment horizontal="center" vertical="center"/>
    </xf>
    <xf numFmtId="182" fontId="2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77" fontId="0" fillId="0" borderId="8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quotePrefix="1" applyFont="1">
      <alignment vertical="center"/>
    </xf>
    <xf numFmtId="176" fontId="0" fillId="0" borderId="6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6"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</dxf>
    <dxf>
      <font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showGridLines="0" workbookViewId="0">
      <selection activeCell="B7" sqref="B7:B9"/>
    </sheetView>
  </sheetViews>
  <sheetFormatPr defaultRowHeight="16.5" x14ac:dyDescent="0.3"/>
  <cols>
    <col min="1" max="1" width="3.625" customWidth="1"/>
    <col min="2" max="2" width="12.375" customWidth="1"/>
    <col min="3" max="3" width="41.75" customWidth="1"/>
    <col min="4" max="4" width="23" customWidth="1"/>
  </cols>
  <sheetData>
    <row r="2" spans="2:4" x14ac:dyDescent="0.3">
      <c r="B2" s="5" t="s">
        <v>4</v>
      </c>
    </row>
    <row r="3" spans="2:4" ht="12" customHeight="1" x14ac:dyDescent="0.3"/>
    <row r="4" spans="2:4" x14ac:dyDescent="0.3">
      <c r="C4" s="14" t="s">
        <v>3</v>
      </c>
      <c r="D4" s="15">
        <v>41463</v>
      </c>
    </row>
    <row r="5" spans="2:4" ht="6" customHeight="1" x14ac:dyDescent="0.3"/>
    <row r="6" spans="2:4" ht="19.5" customHeight="1" x14ac:dyDescent="0.3">
      <c r="B6" s="4" t="s">
        <v>2</v>
      </c>
      <c r="C6" s="4" t="s">
        <v>1</v>
      </c>
      <c r="D6" s="4" t="s">
        <v>0</v>
      </c>
    </row>
    <row r="7" spans="2:4" ht="15" customHeight="1" x14ac:dyDescent="0.3">
      <c r="B7" s="22">
        <f>D4</f>
        <v>41463</v>
      </c>
      <c r="C7" s="3"/>
      <c r="D7" s="3"/>
    </row>
    <row r="8" spans="2:4" ht="15" customHeight="1" x14ac:dyDescent="0.3">
      <c r="B8" s="23"/>
      <c r="C8" s="2"/>
      <c r="D8" s="2"/>
    </row>
    <row r="9" spans="2:4" ht="15" customHeight="1" x14ac:dyDescent="0.3">
      <c r="B9" s="24"/>
      <c r="C9" s="1"/>
      <c r="D9" s="1"/>
    </row>
    <row r="10" spans="2:4" ht="15" customHeight="1" x14ac:dyDescent="0.3">
      <c r="B10" s="22">
        <f>B7+1</f>
        <v>41464</v>
      </c>
      <c r="C10" s="3"/>
      <c r="D10" s="3"/>
    </row>
    <row r="11" spans="2:4" ht="15" customHeight="1" x14ac:dyDescent="0.3">
      <c r="B11" s="23"/>
      <c r="C11" s="2"/>
      <c r="D11" s="2"/>
    </row>
    <row r="12" spans="2:4" ht="15" customHeight="1" x14ac:dyDescent="0.3">
      <c r="B12" s="24"/>
      <c r="C12" s="1"/>
      <c r="D12" s="1"/>
    </row>
    <row r="13" spans="2:4" ht="15" customHeight="1" x14ac:dyDescent="0.3">
      <c r="B13" s="22">
        <f t="shared" ref="B13" si="0">B10+1</f>
        <v>41465</v>
      </c>
      <c r="C13" s="3"/>
      <c r="D13" s="3"/>
    </row>
    <row r="14" spans="2:4" ht="15" customHeight="1" x14ac:dyDescent="0.3">
      <c r="B14" s="23"/>
      <c r="C14" s="2"/>
      <c r="D14" s="2"/>
    </row>
    <row r="15" spans="2:4" ht="15" customHeight="1" x14ac:dyDescent="0.3">
      <c r="B15" s="24"/>
      <c r="C15" s="1"/>
      <c r="D15" s="1"/>
    </row>
    <row r="16" spans="2:4" ht="15" customHeight="1" x14ac:dyDescent="0.3">
      <c r="B16" s="22">
        <f t="shared" ref="B16" si="1">B13+1</f>
        <v>41466</v>
      </c>
      <c r="C16" s="3"/>
      <c r="D16" s="3"/>
    </row>
    <row r="17" spans="2:4" ht="15" customHeight="1" x14ac:dyDescent="0.3">
      <c r="B17" s="23"/>
      <c r="C17" s="2"/>
      <c r="D17" s="2"/>
    </row>
    <row r="18" spans="2:4" ht="15" customHeight="1" x14ac:dyDescent="0.3">
      <c r="B18" s="24"/>
      <c r="C18" s="1"/>
      <c r="D18" s="1"/>
    </row>
    <row r="19" spans="2:4" ht="15" customHeight="1" x14ac:dyDescent="0.3">
      <c r="B19" s="22">
        <f t="shared" ref="B19" si="2">B16+1</f>
        <v>41467</v>
      </c>
      <c r="C19" s="3"/>
      <c r="D19" s="3"/>
    </row>
    <row r="20" spans="2:4" ht="15" customHeight="1" x14ac:dyDescent="0.3">
      <c r="B20" s="23"/>
      <c r="C20" s="2"/>
      <c r="D20" s="2"/>
    </row>
    <row r="21" spans="2:4" ht="15" customHeight="1" x14ac:dyDescent="0.3">
      <c r="B21" s="24"/>
      <c r="C21" s="1"/>
      <c r="D21" s="1"/>
    </row>
    <row r="22" spans="2:4" ht="15" customHeight="1" x14ac:dyDescent="0.3">
      <c r="B22" s="22">
        <f t="shared" ref="B22" si="3">B19+1</f>
        <v>41468</v>
      </c>
      <c r="C22" s="3"/>
      <c r="D22" s="3"/>
    </row>
    <row r="23" spans="2:4" ht="15" customHeight="1" x14ac:dyDescent="0.3">
      <c r="B23" s="23"/>
      <c r="C23" s="2"/>
      <c r="D23" s="2"/>
    </row>
    <row r="24" spans="2:4" ht="15" customHeight="1" x14ac:dyDescent="0.3">
      <c r="B24" s="24"/>
      <c r="C24" s="1"/>
      <c r="D24" s="1"/>
    </row>
    <row r="25" spans="2:4" ht="15" customHeight="1" x14ac:dyDescent="0.3">
      <c r="B25" s="22">
        <f t="shared" ref="B25" si="4">B22+1</f>
        <v>41469</v>
      </c>
      <c r="C25" s="3"/>
      <c r="D25" s="3"/>
    </row>
    <row r="26" spans="2:4" ht="15" customHeight="1" x14ac:dyDescent="0.3">
      <c r="B26" s="23"/>
      <c r="C26" s="2"/>
      <c r="D26" s="2"/>
    </row>
    <row r="27" spans="2:4" ht="15" customHeight="1" x14ac:dyDescent="0.3">
      <c r="B27" s="24"/>
      <c r="C27" s="1"/>
      <c r="D27" s="1"/>
    </row>
  </sheetData>
  <mergeCells count="7">
    <mergeCell ref="B19:B21"/>
    <mergeCell ref="B22:B24"/>
    <mergeCell ref="B25:B27"/>
    <mergeCell ref="B7:B9"/>
    <mergeCell ref="B10:B12"/>
    <mergeCell ref="B13:B15"/>
    <mergeCell ref="B16:B18"/>
  </mergeCells>
  <phoneticPr fontId="1" type="noConversion"/>
  <conditionalFormatting sqref="B7:B27">
    <cfRule type="expression" dxfId="4" priority="2">
      <formula>WEEKDAY(B7)=1</formula>
    </cfRule>
    <cfRule type="expression" dxfId="3" priority="1">
      <formula>WEEKDAY(B7)=7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workbookViewId="0">
      <selection activeCell="E5" sqref="E5"/>
    </sheetView>
  </sheetViews>
  <sheetFormatPr defaultRowHeight="16.5" x14ac:dyDescent="0.3"/>
  <cols>
    <col min="1" max="1" width="3.625" customWidth="1"/>
    <col min="2" max="2" width="12" customWidth="1"/>
    <col min="3" max="3" width="14.75" customWidth="1"/>
    <col min="4" max="4" width="14.625" customWidth="1"/>
    <col min="5" max="5" width="13" customWidth="1"/>
  </cols>
  <sheetData>
    <row r="2" spans="2:5" x14ac:dyDescent="0.3">
      <c r="B2" s="5" t="s">
        <v>19</v>
      </c>
    </row>
    <row r="4" spans="2:5" x14ac:dyDescent="0.3">
      <c r="B4" s="4" t="s">
        <v>18</v>
      </c>
      <c r="C4" s="4" t="s">
        <v>17</v>
      </c>
      <c r="D4" s="4" t="s">
        <v>16</v>
      </c>
      <c r="E4" s="4" t="s">
        <v>15</v>
      </c>
    </row>
    <row r="5" spans="2:5" x14ac:dyDescent="0.3">
      <c r="B5" s="8" t="s">
        <v>14</v>
      </c>
      <c r="C5" s="6">
        <v>32153</v>
      </c>
      <c r="D5" s="7">
        <f ca="1">DATE(YEAR(TODAY()),MONTH(C5),DAY(C5))</f>
        <v>41285</v>
      </c>
      <c r="E5" s="7">
        <f ca="1">D5+(6-WEEKDAY(D5,2))</f>
        <v>41286</v>
      </c>
    </row>
    <row r="6" spans="2:5" x14ac:dyDescent="0.3">
      <c r="B6" s="8" t="s">
        <v>13</v>
      </c>
      <c r="C6" s="6">
        <v>22843</v>
      </c>
      <c r="D6" s="7">
        <f t="shared" ref="D6:D14" ca="1" si="0">DATE(YEAR(TODAY()),MONTH(C6),DAY(C6))</f>
        <v>41471</v>
      </c>
      <c r="E6" s="7">
        <f t="shared" ref="E6:E14" ca="1" si="1">D6+(6-WEEKDAY(D6,2))</f>
        <v>41475</v>
      </c>
    </row>
    <row r="7" spans="2:5" x14ac:dyDescent="0.3">
      <c r="B7" s="8" t="s">
        <v>12</v>
      </c>
      <c r="C7" s="6">
        <v>26482</v>
      </c>
      <c r="D7" s="7">
        <f t="shared" ca="1" si="0"/>
        <v>41457</v>
      </c>
      <c r="E7" s="7">
        <f t="shared" ca="1" si="1"/>
        <v>41461</v>
      </c>
    </row>
    <row r="8" spans="2:5" x14ac:dyDescent="0.3">
      <c r="B8" s="8" t="s">
        <v>11</v>
      </c>
      <c r="C8" s="6">
        <v>31751</v>
      </c>
      <c r="D8" s="7">
        <f t="shared" ca="1" si="0"/>
        <v>41613</v>
      </c>
      <c r="E8" s="7">
        <f t="shared" ca="1" si="1"/>
        <v>41615</v>
      </c>
    </row>
    <row r="9" spans="2:5" x14ac:dyDescent="0.3">
      <c r="B9" s="8" t="s">
        <v>10</v>
      </c>
      <c r="C9" s="6">
        <v>22837</v>
      </c>
      <c r="D9" s="7">
        <f t="shared" ca="1" si="0"/>
        <v>41465</v>
      </c>
      <c r="E9" s="7">
        <f t="shared" ca="1" si="1"/>
        <v>41468</v>
      </c>
    </row>
    <row r="10" spans="2:5" x14ac:dyDescent="0.3">
      <c r="B10" s="8" t="s">
        <v>9</v>
      </c>
      <c r="C10" s="6">
        <v>22516</v>
      </c>
      <c r="D10" s="7">
        <f t="shared" ca="1" si="0"/>
        <v>41509</v>
      </c>
      <c r="E10" s="7">
        <f t="shared" ca="1" si="1"/>
        <v>41510</v>
      </c>
    </row>
    <row r="11" spans="2:5" x14ac:dyDescent="0.3">
      <c r="B11" s="8" t="s">
        <v>8</v>
      </c>
      <c r="C11" s="6">
        <v>31464</v>
      </c>
      <c r="D11" s="7">
        <f t="shared" ca="1" si="0"/>
        <v>41326</v>
      </c>
      <c r="E11" s="7">
        <f t="shared" ca="1" si="1"/>
        <v>41328</v>
      </c>
    </row>
    <row r="12" spans="2:5" x14ac:dyDescent="0.3">
      <c r="B12" s="8" t="s">
        <v>7</v>
      </c>
      <c r="C12" s="6">
        <v>21736</v>
      </c>
      <c r="D12" s="7">
        <f t="shared" ca="1" si="0"/>
        <v>41460</v>
      </c>
      <c r="E12" s="7">
        <f t="shared" ca="1" si="1"/>
        <v>41461</v>
      </c>
    </row>
    <row r="13" spans="2:5" x14ac:dyDescent="0.3">
      <c r="B13" s="8" t="s">
        <v>6</v>
      </c>
      <c r="C13" s="6">
        <v>33082</v>
      </c>
      <c r="D13" s="7">
        <f t="shared" ca="1" si="0"/>
        <v>41483</v>
      </c>
      <c r="E13" s="7">
        <f t="shared" ca="1" si="1"/>
        <v>41482</v>
      </c>
    </row>
    <row r="14" spans="2:5" x14ac:dyDescent="0.3">
      <c r="B14" s="8" t="s">
        <v>5</v>
      </c>
      <c r="C14" s="6">
        <v>22382</v>
      </c>
      <c r="D14" s="7">
        <f t="shared" ca="1" si="0"/>
        <v>41375</v>
      </c>
      <c r="E14" s="7">
        <f ca="1">D14+(6-WEEKDAY(D14,2))</f>
        <v>41377</v>
      </c>
    </row>
  </sheetData>
  <phoneticPr fontId="1" type="noConversion"/>
  <conditionalFormatting sqref="B5:E14">
    <cfRule type="expression" dxfId="1" priority="1">
      <formula>WEEKNUM(TODAY())=WEEKNUM($E5)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5"/>
  <sheetViews>
    <sheetView showGridLines="0" tabSelected="1" topLeftCell="H1" workbookViewId="0">
      <selection activeCell="O5" sqref="O5"/>
    </sheetView>
  </sheetViews>
  <sheetFormatPr defaultRowHeight="16.5" x14ac:dyDescent="0.3"/>
  <cols>
    <col min="1" max="1" width="3.625" customWidth="1"/>
    <col min="2" max="2" width="11.875" customWidth="1"/>
    <col min="3" max="3" width="10.75" customWidth="1"/>
    <col min="4" max="4" width="5.25" customWidth="1"/>
    <col min="7" max="7" width="12.5" customWidth="1"/>
    <col min="8" max="8" width="11" customWidth="1"/>
    <col min="13" max="13" width="3.5" customWidth="1"/>
  </cols>
  <sheetData>
    <row r="2" spans="2:20" x14ac:dyDescent="0.3">
      <c r="B2" s="5" t="s">
        <v>59</v>
      </c>
      <c r="E2" s="5" t="s">
        <v>58</v>
      </c>
      <c r="I2" s="5" t="s">
        <v>57</v>
      </c>
      <c r="N2" s="5" t="s">
        <v>56</v>
      </c>
    </row>
    <row r="4" spans="2:20" x14ac:dyDescent="0.3">
      <c r="B4" s="4" t="s">
        <v>55</v>
      </c>
      <c r="C4" s="4" t="s">
        <v>54</v>
      </c>
      <c r="E4" s="4" t="s">
        <v>53</v>
      </c>
      <c r="F4" s="4" t="s">
        <v>52</v>
      </c>
      <c r="G4" s="4" t="s">
        <v>51</v>
      </c>
      <c r="I4" s="4" t="s">
        <v>50</v>
      </c>
      <c r="J4" s="4" t="s">
        <v>49</v>
      </c>
      <c r="K4" s="4" t="s">
        <v>48</v>
      </c>
      <c r="L4" s="4" t="s">
        <v>47</v>
      </c>
      <c r="N4" s="4" t="s">
        <v>46</v>
      </c>
      <c r="O4" s="13">
        <v>1</v>
      </c>
      <c r="P4" s="13">
        <v>2</v>
      </c>
      <c r="Q4" s="13">
        <v>3</v>
      </c>
      <c r="R4" s="13">
        <v>4</v>
      </c>
      <c r="S4" s="13">
        <v>5</v>
      </c>
      <c r="T4" s="13">
        <v>6</v>
      </c>
    </row>
    <row r="5" spans="2:20" x14ac:dyDescent="0.3">
      <c r="B5" s="10">
        <v>41548</v>
      </c>
      <c r="C5" s="8">
        <v>278</v>
      </c>
      <c r="E5" s="8" t="s">
        <v>45</v>
      </c>
      <c r="F5" s="8">
        <f t="array" ref="F5">SUM((WEEKDAY(일자)=ROW(1:1))*1)</f>
        <v>4</v>
      </c>
      <c r="G5" s="11">
        <f t="array" ref="G5">SUM((WEEKDAY(일자)=ROW(1:1))*판매량)</f>
        <v>892</v>
      </c>
      <c r="I5" s="9">
        <v>41556</v>
      </c>
      <c r="J5" s="8" t="s">
        <v>28</v>
      </c>
      <c r="K5" s="8">
        <v>249</v>
      </c>
      <c r="L5" s="8">
        <f>WEEKNUM(I5)-WEEKNUM(DATE(YEAR(I5),MONTH(I5),1))+1</f>
        <v>2</v>
      </c>
      <c r="N5" s="12">
        <v>10</v>
      </c>
      <c r="O5" s="8">
        <f t="array" ref="O5">SUM((MONTH(생산일자)=$N5)*(월별주차=O$4)*생산량)</f>
        <v>0</v>
      </c>
      <c r="P5" s="8">
        <f t="array" ref="P5">SUM((MONTH(생산일자)=$N5)*(월별주차=P$4)*생산량)</f>
        <v>358</v>
      </c>
      <c r="Q5" s="8">
        <f t="array" ref="Q5">SUM((MONTH(생산일자)=$N5)*(월별주차=Q$4)*생산량)</f>
        <v>228</v>
      </c>
      <c r="R5" s="8">
        <f t="array" ref="R5">SUM((MONTH(생산일자)=$N5)*(월별주차=R$4)*생산량)</f>
        <v>272</v>
      </c>
      <c r="S5" s="8">
        <f t="array" ref="S5">SUM((MONTH(생산일자)=$N5)*(월별주차=S$4)*생산량)</f>
        <v>159</v>
      </c>
      <c r="T5" s="8">
        <f t="array" ref="T5">SUM((MONTH(생산일자)=$N5)*(월별주차=T$4)*생산량)</f>
        <v>0</v>
      </c>
    </row>
    <row r="6" spans="2:20" x14ac:dyDescent="0.3">
      <c r="B6" s="10">
        <v>41549</v>
      </c>
      <c r="C6" s="8">
        <v>102</v>
      </c>
      <c r="E6" s="8" t="s">
        <v>44</v>
      </c>
      <c r="F6" s="8">
        <f t="array" ref="F6">SUM((WEEKDAY(일자)=ROW(2:2))*1)</f>
        <v>4</v>
      </c>
      <c r="G6" s="11">
        <f t="array" ref="G6">SUM((WEEKDAY(일자)=ROW(2:2))*판매량)</f>
        <v>841</v>
      </c>
      <c r="I6" s="9">
        <v>41559</v>
      </c>
      <c r="J6" s="8" t="s">
        <v>21</v>
      </c>
      <c r="K6" s="8">
        <v>109</v>
      </c>
      <c r="L6" s="8">
        <f t="shared" ref="L6:L35" si="0">WEEKNUM(I6)-WEEKNUM(DATE(YEAR(I6),MONTH(I6),1))+1</f>
        <v>2</v>
      </c>
      <c r="N6" s="12">
        <v>11</v>
      </c>
      <c r="O6" s="8">
        <f t="array" ref="O6">SUM((MONTH(생산일자)=$N6)*(월별주차=O$4)*생산량)</f>
        <v>63</v>
      </c>
      <c r="P6" s="8">
        <f t="array" ref="P6">SUM((MONTH(생산일자)=$N6)*(월별주차=P$4)*생산량)</f>
        <v>356</v>
      </c>
      <c r="Q6" s="8">
        <f t="array" ref="Q6">SUM((MONTH(생산일자)=$N6)*(월별주차=Q$4)*생산량)</f>
        <v>939</v>
      </c>
      <c r="R6" s="8">
        <f t="array" ref="R6">SUM((MONTH(생산일자)=$N6)*(월별주차=R$4)*생산량)</f>
        <v>556</v>
      </c>
      <c r="S6" s="8">
        <f t="array" ref="S6">SUM((MONTH(생산일자)=$N6)*(월별주차=S$4)*생산량)</f>
        <v>210</v>
      </c>
      <c r="T6" s="8">
        <f t="array" ref="T6">SUM((MONTH(생산일자)=$N6)*(월별주차=T$4)*생산량)</f>
        <v>0</v>
      </c>
    </row>
    <row r="7" spans="2:20" x14ac:dyDescent="0.3">
      <c r="B7" s="10">
        <v>41550</v>
      </c>
      <c r="C7" s="8">
        <v>155</v>
      </c>
      <c r="E7" s="8" t="s">
        <v>43</v>
      </c>
      <c r="F7" s="8">
        <f t="array" ref="F7">SUM((WEEKDAY(일자)=ROW(3:3))*1)</f>
        <v>5</v>
      </c>
      <c r="G7" s="11">
        <f t="array" ref="G7">SUM((WEEKDAY(일자)=ROW(3:3))*판매량)</f>
        <v>948</v>
      </c>
      <c r="I7" s="9">
        <v>41563</v>
      </c>
      <c r="J7" s="8" t="s">
        <v>28</v>
      </c>
      <c r="K7" s="8">
        <v>228</v>
      </c>
      <c r="L7" s="8">
        <f t="shared" si="0"/>
        <v>3</v>
      </c>
      <c r="N7" s="12">
        <v>12</v>
      </c>
      <c r="O7" s="8">
        <f t="array" ref="O7">SUM((MONTH(생산일자)=$N7)*(월별주차=O$4)*생산량)</f>
        <v>396</v>
      </c>
      <c r="P7" s="8">
        <f t="array" ref="P7">SUM((MONTH(생산일자)=$N7)*(월별주차=P$4)*생산량)</f>
        <v>784</v>
      </c>
      <c r="Q7" s="8">
        <f t="array" ref="Q7">SUM((MONTH(생산일자)=$N7)*(월별주차=Q$4)*생산량)</f>
        <v>456</v>
      </c>
      <c r="R7" s="8">
        <f t="array" ref="R7">SUM((MONTH(생산일자)=$N7)*(월별주차=R$4)*생산량)</f>
        <v>559</v>
      </c>
      <c r="S7" s="8">
        <f t="array" ref="S7">SUM((MONTH(생산일자)=$N7)*(월별주차=S$4)*생산량)</f>
        <v>0</v>
      </c>
      <c r="T7" s="8">
        <f t="array" ref="T7">SUM((MONTH(생산일자)=$N7)*(월별주차=T$4)*생산량)</f>
        <v>0</v>
      </c>
    </row>
    <row r="8" spans="2:20" x14ac:dyDescent="0.3">
      <c r="B8" s="10">
        <v>41551</v>
      </c>
      <c r="C8" s="8">
        <v>294</v>
      </c>
      <c r="E8" s="8" t="s">
        <v>42</v>
      </c>
      <c r="F8" s="8">
        <f t="array" ref="F8">SUM((WEEKDAY(일자)=ROW(4:4))*1)</f>
        <v>5</v>
      </c>
      <c r="G8" s="11">
        <f t="array" ref="G8">SUM((WEEKDAY(일자)=ROW(4:4))*판매량)</f>
        <v>671</v>
      </c>
      <c r="I8" s="9">
        <v>41568</v>
      </c>
      <c r="J8" s="8" t="s">
        <v>41</v>
      </c>
      <c r="K8" s="8">
        <v>171</v>
      </c>
      <c r="L8" s="8">
        <f t="shared" si="0"/>
        <v>4</v>
      </c>
    </row>
    <row r="9" spans="2:20" x14ac:dyDescent="0.3">
      <c r="B9" s="10">
        <v>41552</v>
      </c>
      <c r="C9" s="8">
        <v>163</v>
      </c>
      <c r="E9" s="8" t="s">
        <v>40</v>
      </c>
      <c r="F9" s="8">
        <f t="array" ref="F9">SUM((WEEKDAY(일자)=ROW(5:5))*1)</f>
        <v>5</v>
      </c>
      <c r="G9" s="11">
        <f t="array" ref="G9">SUM((WEEKDAY(일자)=ROW(5:5))*판매량)</f>
        <v>1003</v>
      </c>
      <c r="I9" s="9">
        <v>41573</v>
      </c>
      <c r="J9" s="8" t="s">
        <v>39</v>
      </c>
      <c r="K9" s="8">
        <v>101</v>
      </c>
      <c r="L9" s="8">
        <f t="shared" si="0"/>
        <v>4</v>
      </c>
      <c r="N9" s="20"/>
    </row>
    <row r="10" spans="2:20" x14ac:dyDescent="0.3">
      <c r="B10" s="10">
        <v>41553</v>
      </c>
      <c r="C10" s="8">
        <v>171</v>
      </c>
      <c r="E10" s="8" t="s">
        <v>38</v>
      </c>
      <c r="F10" s="8">
        <f t="array" ref="F10">SUM((WEEKDAY(일자)=ROW(6:6))*1)</f>
        <v>4</v>
      </c>
      <c r="G10" s="11">
        <f t="array" ref="G10">SUM((WEEKDAY(일자)=ROW(6:6))*판매량)</f>
        <v>1035</v>
      </c>
      <c r="I10" s="9">
        <v>41578</v>
      </c>
      <c r="J10" s="8" t="s">
        <v>37</v>
      </c>
      <c r="K10" s="8">
        <v>159</v>
      </c>
      <c r="L10" s="8">
        <f t="shared" si="0"/>
        <v>5</v>
      </c>
      <c r="N10" s="21"/>
    </row>
    <row r="11" spans="2:20" x14ac:dyDescent="0.3">
      <c r="B11" s="10">
        <v>41554</v>
      </c>
      <c r="C11" s="8">
        <v>113</v>
      </c>
      <c r="E11" s="8" t="s">
        <v>36</v>
      </c>
      <c r="F11" s="8">
        <f t="array" ref="F11">SUM((WEEKDAY(일자)=ROW(7:7))*1)</f>
        <v>4</v>
      </c>
      <c r="G11" s="11">
        <f t="array" ref="G11">SUM((WEEKDAY(일자)=ROW(7:7))*판매량)</f>
        <v>650</v>
      </c>
      <c r="I11" s="9">
        <v>41579</v>
      </c>
      <c r="J11" s="8" t="s">
        <v>20</v>
      </c>
      <c r="K11" s="8">
        <v>63</v>
      </c>
      <c r="L11" s="8">
        <f t="shared" si="0"/>
        <v>1</v>
      </c>
    </row>
    <row r="12" spans="2:20" x14ac:dyDescent="0.3">
      <c r="B12" s="10">
        <v>41555</v>
      </c>
      <c r="C12" s="8">
        <v>243</v>
      </c>
      <c r="I12" s="9">
        <v>41581</v>
      </c>
      <c r="J12" s="8" t="s">
        <v>35</v>
      </c>
      <c r="K12" s="8">
        <v>256</v>
      </c>
      <c r="L12" s="8">
        <f t="shared" si="0"/>
        <v>2</v>
      </c>
      <c r="N12" s="20"/>
    </row>
    <row r="13" spans="2:20" x14ac:dyDescent="0.3">
      <c r="B13" s="10">
        <v>41556</v>
      </c>
      <c r="C13" s="8">
        <v>104</v>
      </c>
      <c r="E13" s="17"/>
      <c r="I13" s="9">
        <v>41585</v>
      </c>
      <c r="J13" s="8" t="s">
        <v>29</v>
      </c>
      <c r="K13" s="8">
        <v>100</v>
      </c>
      <c r="L13" s="8">
        <f t="shared" si="0"/>
        <v>2</v>
      </c>
      <c r="N13" s="19"/>
    </row>
    <row r="14" spans="2:20" x14ac:dyDescent="0.3">
      <c r="B14" s="10">
        <v>41557</v>
      </c>
      <c r="C14" s="8">
        <v>281</v>
      </c>
      <c r="E14" s="18"/>
      <c r="I14" s="9">
        <v>41592</v>
      </c>
      <c r="J14" s="8" t="s">
        <v>34</v>
      </c>
      <c r="K14" s="8">
        <v>213</v>
      </c>
      <c r="L14" s="8">
        <f t="shared" si="0"/>
        <v>3</v>
      </c>
    </row>
    <row r="15" spans="2:20" x14ac:dyDescent="0.3">
      <c r="B15" s="10">
        <v>41558</v>
      </c>
      <c r="C15" s="8">
        <v>276</v>
      </c>
      <c r="E15" s="16"/>
      <c r="I15" s="9">
        <v>41592</v>
      </c>
      <c r="J15" s="8" t="s">
        <v>30</v>
      </c>
      <c r="K15" s="8">
        <v>184</v>
      </c>
      <c r="L15" s="8">
        <f t="shared" si="0"/>
        <v>3</v>
      </c>
    </row>
    <row r="16" spans="2:20" x14ac:dyDescent="0.3">
      <c r="B16" s="10">
        <v>41559</v>
      </c>
      <c r="C16" s="8">
        <v>278</v>
      </c>
      <c r="E16" s="16"/>
      <c r="I16" s="9">
        <v>41593</v>
      </c>
      <c r="J16" s="8" t="s">
        <v>30</v>
      </c>
      <c r="K16" s="8">
        <v>204</v>
      </c>
      <c r="L16" s="8">
        <f t="shared" si="0"/>
        <v>3</v>
      </c>
    </row>
    <row r="17" spans="2:12" x14ac:dyDescent="0.3">
      <c r="B17" s="10">
        <v>41560</v>
      </c>
      <c r="C17" s="8">
        <v>253</v>
      </c>
      <c r="E17" s="19"/>
      <c r="I17" s="9">
        <v>41593</v>
      </c>
      <c r="J17" s="8" t="s">
        <v>33</v>
      </c>
      <c r="K17" s="8">
        <v>272</v>
      </c>
      <c r="L17" s="8">
        <f t="shared" si="0"/>
        <v>3</v>
      </c>
    </row>
    <row r="18" spans="2:12" x14ac:dyDescent="0.3">
      <c r="B18" s="10">
        <v>41561</v>
      </c>
      <c r="C18" s="8">
        <v>239</v>
      </c>
      <c r="I18" s="9">
        <v>41594</v>
      </c>
      <c r="J18" s="8" t="s">
        <v>32</v>
      </c>
      <c r="K18" s="8">
        <v>66</v>
      </c>
      <c r="L18" s="8">
        <f t="shared" si="0"/>
        <v>3</v>
      </c>
    </row>
    <row r="19" spans="2:12" x14ac:dyDescent="0.3">
      <c r="B19" s="10">
        <v>41562</v>
      </c>
      <c r="C19" s="8">
        <v>186</v>
      </c>
      <c r="I19" s="9">
        <v>41597</v>
      </c>
      <c r="J19" s="8" t="s">
        <v>31</v>
      </c>
      <c r="K19" s="8">
        <v>272</v>
      </c>
      <c r="L19" s="8">
        <f t="shared" si="0"/>
        <v>4</v>
      </c>
    </row>
    <row r="20" spans="2:12" x14ac:dyDescent="0.3">
      <c r="B20" s="10">
        <v>41563</v>
      </c>
      <c r="C20" s="8">
        <v>122</v>
      </c>
      <c r="I20" s="9">
        <v>41598</v>
      </c>
      <c r="J20" s="8" t="s">
        <v>24</v>
      </c>
      <c r="K20" s="8">
        <v>284</v>
      </c>
      <c r="L20" s="8">
        <f t="shared" si="0"/>
        <v>4</v>
      </c>
    </row>
    <row r="21" spans="2:12" x14ac:dyDescent="0.3">
      <c r="B21" s="10">
        <v>41564</v>
      </c>
      <c r="C21" s="8">
        <v>187</v>
      </c>
      <c r="I21" s="9">
        <v>41605</v>
      </c>
      <c r="J21" s="8" t="s">
        <v>30</v>
      </c>
      <c r="K21" s="8">
        <v>57</v>
      </c>
      <c r="L21" s="8">
        <f t="shared" si="0"/>
        <v>5</v>
      </c>
    </row>
    <row r="22" spans="2:12" x14ac:dyDescent="0.3">
      <c r="B22" s="10">
        <v>41565</v>
      </c>
      <c r="C22" s="8">
        <v>170</v>
      </c>
      <c r="I22" s="9">
        <v>41607</v>
      </c>
      <c r="J22" s="8" t="s">
        <v>29</v>
      </c>
      <c r="K22" s="8">
        <v>153</v>
      </c>
      <c r="L22" s="8">
        <f t="shared" si="0"/>
        <v>5</v>
      </c>
    </row>
    <row r="23" spans="2:12" x14ac:dyDescent="0.3">
      <c r="B23" s="10">
        <v>41566</v>
      </c>
      <c r="C23" s="8">
        <v>106</v>
      </c>
      <c r="I23" s="9">
        <v>41609</v>
      </c>
      <c r="J23" s="8" t="s">
        <v>28</v>
      </c>
      <c r="K23" s="8">
        <v>136</v>
      </c>
      <c r="L23" s="8">
        <f t="shared" si="0"/>
        <v>1</v>
      </c>
    </row>
    <row r="24" spans="2:12" x14ac:dyDescent="0.3">
      <c r="B24" s="10">
        <v>41567</v>
      </c>
      <c r="C24" s="8">
        <v>190</v>
      </c>
      <c r="I24" s="9">
        <v>41615</v>
      </c>
      <c r="J24" s="8" t="s">
        <v>27</v>
      </c>
      <c r="K24" s="8">
        <v>260</v>
      </c>
      <c r="L24" s="8">
        <f t="shared" si="0"/>
        <v>1</v>
      </c>
    </row>
    <row r="25" spans="2:12" x14ac:dyDescent="0.3">
      <c r="B25" s="10">
        <v>41568</v>
      </c>
      <c r="C25" s="8">
        <v>276</v>
      </c>
      <c r="I25" s="9">
        <v>41616</v>
      </c>
      <c r="J25" s="8" t="s">
        <v>26</v>
      </c>
      <c r="K25" s="8">
        <v>208</v>
      </c>
      <c r="L25" s="8">
        <f t="shared" si="0"/>
        <v>2</v>
      </c>
    </row>
    <row r="26" spans="2:12" x14ac:dyDescent="0.3">
      <c r="B26" s="10">
        <v>41569</v>
      </c>
      <c r="C26" s="8">
        <v>136</v>
      </c>
      <c r="I26" s="9">
        <v>41621</v>
      </c>
      <c r="J26" s="8" t="s">
        <v>25</v>
      </c>
      <c r="K26" s="8">
        <v>223</v>
      </c>
      <c r="L26" s="8">
        <f t="shared" si="0"/>
        <v>2</v>
      </c>
    </row>
    <row r="27" spans="2:12" x14ac:dyDescent="0.3">
      <c r="B27" s="10">
        <v>41570</v>
      </c>
      <c r="C27" s="8">
        <v>181</v>
      </c>
      <c r="I27" s="9">
        <v>41621</v>
      </c>
      <c r="J27" s="8" t="s">
        <v>24</v>
      </c>
      <c r="K27" s="8">
        <v>295</v>
      </c>
      <c r="L27" s="8">
        <f t="shared" si="0"/>
        <v>2</v>
      </c>
    </row>
    <row r="28" spans="2:12" x14ac:dyDescent="0.3">
      <c r="B28" s="10">
        <v>41571</v>
      </c>
      <c r="C28" s="8">
        <v>261</v>
      </c>
      <c r="I28" s="9">
        <v>41622</v>
      </c>
      <c r="J28" s="8" t="s">
        <v>21</v>
      </c>
      <c r="K28" s="8">
        <v>58</v>
      </c>
      <c r="L28" s="8">
        <f t="shared" si="0"/>
        <v>2</v>
      </c>
    </row>
    <row r="29" spans="2:12" x14ac:dyDescent="0.3">
      <c r="B29" s="10">
        <v>41572</v>
      </c>
      <c r="C29" s="8">
        <v>295</v>
      </c>
      <c r="I29" s="9">
        <v>41623</v>
      </c>
      <c r="J29" s="8" t="s">
        <v>22</v>
      </c>
      <c r="K29" s="8">
        <v>297</v>
      </c>
      <c r="L29" s="8">
        <f t="shared" si="0"/>
        <v>3</v>
      </c>
    </row>
    <row r="30" spans="2:12" x14ac:dyDescent="0.3">
      <c r="B30" s="10">
        <v>41573</v>
      </c>
      <c r="C30" s="8">
        <v>103</v>
      </c>
      <c r="I30" s="9">
        <v>41623</v>
      </c>
      <c r="J30" s="8" t="s">
        <v>24</v>
      </c>
      <c r="K30" s="8">
        <v>60</v>
      </c>
      <c r="L30" s="8">
        <f t="shared" si="0"/>
        <v>3</v>
      </c>
    </row>
    <row r="31" spans="2:12" x14ac:dyDescent="0.3">
      <c r="B31" s="10">
        <v>41574</v>
      </c>
      <c r="C31" s="8">
        <v>278</v>
      </c>
      <c r="I31" s="9">
        <v>41623</v>
      </c>
      <c r="J31" s="8" t="s">
        <v>23</v>
      </c>
      <c r="K31" s="8">
        <v>99</v>
      </c>
      <c r="L31" s="8">
        <f t="shared" si="0"/>
        <v>3</v>
      </c>
    </row>
    <row r="32" spans="2:12" x14ac:dyDescent="0.3">
      <c r="B32" s="10">
        <v>41575</v>
      </c>
      <c r="C32" s="8">
        <v>213</v>
      </c>
      <c r="I32" s="9">
        <v>41633</v>
      </c>
      <c r="J32" s="8" t="s">
        <v>22</v>
      </c>
      <c r="K32" s="8">
        <v>115</v>
      </c>
      <c r="L32" s="8">
        <f t="shared" si="0"/>
        <v>4</v>
      </c>
    </row>
    <row r="33" spans="2:12" x14ac:dyDescent="0.3">
      <c r="B33" s="10">
        <v>41576</v>
      </c>
      <c r="C33" s="8">
        <v>105</v>
      </c>
      <c r="I33" s="9">
        <v>41634</v>
      </c>
      <c r="J33" s="8" t="s">
        <v>22</v>
      </c>
      <c r="K33" s="8">
        <v>90</v>
      </c>
      <c r="L33" s="8">
        <f t="shared" si="0"/>
        <v>4</v>
      </c>
    </row>
    <row r="34" spans="2:12" x14ac:dyDescent="0.3">
      <c r="B34" s="10">
        <v>41577</v>
      </c>
      <c r="C34" s="8">
        <v>162</v>
      </c>
      <c r="I34" s="9">
        <v>41634</v>
      </c>
      <c r="J34" s="8" t="s">
        <v>21</v>
      </c>
      <c r="K34" s="8">
        <v>210</v>
      </c>
      <c r="L34" s="8">
        <f t="shared" si="0"/>
        <v>4</v>
      </c>
    </row>
    <row r="35" spans="2:12" x14ac:dyDescent="0.3">
      <c r="B35" s="10">
        <v>41578</v>
      </c>
      <c r="C35" s="8">
        <v>119</v>
      </c>
      <c r="I35" s="9">
        <v>41634</v>
      </c>
      <c r="J35" s="8" t="s">
        <v>20</v>
      </c>
      <c r="K35" s="8">
        <v>144</v>
      </c>
      <c r="L35" s="8">
        <f t="shared" si="0"/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기본</vt:lpstr>
      <vt:lpstr>응용</vt:lpstr>
      <vt:lpstr>활용</vt:lpstr>
      <vt:lpstr>생산량</vt:lpstr>
      <vt:lpstr>생산일자</vt:lpstr>
      <vt:lpstr>월별주차</vt:lpstr>
      <vt:lpstr>일자</vt:lpstr>
      <vt:lpstr>판매량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2007-07-04T12:45:54Z</dcterms:created>
  <dcterms:modified xsi:type="dcterms:W3CDTF">2013-04-08T18:13:52Z</dcterms:modified>
</cp:coreProperties>
</file>