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odream\Desktop\함수전략\After\Ch-07\"/>
    </mc:Choice>
  </mc:AlternateContent>
  <bookViews>
    <workbookView xWindow="14400" yWindow="-15" windowWidth="14445" windowHeight="14625" activeTab="1"/>
  </bookViews>
  <sheets>
    <sheet name="사원관리명부" sheetId="1" r:id="rId1"/>
    <sheet name="증명서" sheetId="2" r:id="rId2"/>
  </sheets>
  <definedNames>
    <definedName name="_xlnm.Print_Area" localSheetId="1">증명서!$B$8:$E$26</definedName>
    <definedName name="개수">COUNTA(사원관리명부!$B:$B)-2</definedName>
    <definedName name="번호">MATCH(증명서!$C$5,주민등록번호,0)</definedName>
    <definedName name="본적">OFFSET(사원관리명부!$E$4,1,0,개수,1)</definedName>
    <definedName name="성명">OFFSET(사원관리명부!$C$4,1,0,개수,1)</definedName>
    <definedName name="소속">OFFSET(사원관리명부!$I$4,1,0,개수,1)</definedName>
    <definedName name="업무">OFFSET(사원관리명부!$L$4,1,0,개수,1)</definedName>
    <definedName name="연봉">OFFSET(사원관리명부!$K$4,1,0,개수,1)</definedName>
    <definedName name="입사일">OFFSET(사원관리명부!$G$4,1,0,개수,1)</definedName>
    <definedName name="주민등록번호">OFFSET(사원관리명부!$D$4,1,0,개수,1)</definedName>
    <definedName name="주소">OFFSET(사원관리명부!$F$4,1,0,개수,1)</definedName>
    <definedName name="직위">OFFSET(사원관리명부!$J$4,1,0,개수,1)</definedName>
    <definedName name="퇴사일">OFFSET(사원관리명부!$H$4,1,0,개수,1)</definedName>
  </definedNames>
  <calcPr calcId="152511"/>
</workbook>
</file>

<file path=xl/calcChain.xml><?xml version="1.0" encoding="utf-8"?>
<calcChain xmlns="http://schemas.openxmlformats.org/spreadsheetml/2006/main">
  <c r="E25" i="2" l="1"/>
  <c r="E23" i="2"/>
  <c r="E17" i="2"/>
  <c r="B19" i="2" s="1"/>
  <c r="C17" i="2"/>
  <c r="E16" i="2"/>
  <c r="C16" i="2"/>
  <c r="E15" i="2"/>
  <c r="C15" i="2"/>
  <c r="D14" i="2"/>
  <c r="C14" i="2"/>
  <c r="C13" i="2"/>
  <c r="C12" i="2"/>
  <c r="E11" i="2"/>
  <c r="C11" i="2"/>
  <c r="B9" i="2"/>
  <c r="C6" i="2"/>
  <c r="B21" i="2" s="1"/>
  <c r="E14" i="2" l="1"/>
</calcChain>
</file>

<file path=xl/sharedStrings.xml><?xml version="1.0" encoding="utf-8"?>
<sst xmlns="http://schemas.openxmlformats.org/spreadsheetml/2006/main" count="684" uniqueCount="418">
  <si>
    <t>성명</t>
    <phoneticPr fontId="2" type="noConversion"/>
  </si>
  <si>
    <t>본적</t>
    <phoneticPr fontId="2" type="noConversion"/>
  </si>
  <si>
    <t>주소</t>
    <phoneticPr fontId="2" type="noConversion"/>
  </si>
  <si>
    <t>소속</t>
    <phoneticPr fontId="2" type="noConversion"/>
  </si>
  <si>
    <t>근무기간</t>
    <phoneticPr fontId="2" type="noConversion"/>
  </si>
  <si>
    <t>용도</t>
    <phoneticPr fontId="2" type="noConversion"/>
  </si>
  <si>
    <t>용도</t>
    <phoneticPr fontId="2" type="noConversion"/>
  </si>
  <si>
    <t>작성일</t>
    <phoneticPr fontId="2" type="noConversion"/>
  </si>
  <si>
    <t>증명서 종류</t>
    <phoneticPr fontId="2" type="noConversion"/>
  </si>
  <si>
    <t>회사명</t>
    <phoneticPr fontId="2" type="noConversion"/>
  </si>
  <si>
    <t>대표이사</t>
    <phoneticPr fontId="2" type="noConversion"/>
  </si>
  <si>
    <t>전재형</t>
  </si>
  <si>
    <t>함고음</t>
  </si>
  <si>
    <t>양창운</t>
  </si>
  <si>
    <t>현가령</t>
  </si>
  <si>
    <t>허시훈</t>
  </si>
  <si>
    <t>신난경</t>
  </si>
  <si>
    <t>심우노</t>
  </si>
  <si>
    <t>서여진</t>
  </si>
  <si>
    <t>하감현</t>
  </si>
  <si>
    <t>방현경</t>
  </si>
  <si>
    <t>엄산우</t>
  </si>
  <si>
    <t>천유운</t>
  </si>
  <si>
    <t>오지용</t>
  </si>
  <si>
    <t>나예린</t>
  </si>
  <si>
    <t>유민준</t>
  </si>
  <si>
    <t>백은진</t>
  </si>
  <si>
    <t>심재완</t>
  </si>
  <si>
    <t>추정연</t>
  </si>
  <si>
    <t>심나일</t>
  </si>
  <si>
    <t>장희원</t>
  </si>
  <si>
    <t>정태근</t>
  </si>
  <si>
    <t>배이서</t>
  </si>
  <si>
    <t>민규탁</t>
  </si>
  <si>
    <t>구남주</t>
  </si>
  <si>
    <t>우교묵</t>
  </si>
  <si>
    <t>황선형</t>
  </si>
  <si>
    <t>나태근</t>
  </si>
  <si>
    <t>나양미</t>
  </si>
  <si>
    <t>나동거</t>
  </si>
  <si>
    <t>하윤아</t>
  </si>
  <si>
    <t>송민창</t>
  </si>
  <si>
    <t>허규희</t>
  </si>
  <si>
    <t>전병만</t>
  </si>
  <si>
    <t>윤다예</t>
  </si>
  <si>
    <t>고단용</t>
  </si>
  <si>
    <t>채명화</t>
  </si>
  <si>
    <t>성원오</t>
  </si>
  <si>
    <t>양이영</t>
  </si>
  <si>
    <t>신서홍</t>
  </si>
  <si>
    <t>노시화</t>
  </si>
  <si>
    <t>구우재</t>
  </si>
  <si>
    <t>공나옥</t>
  </si>
  <si>
    <t>이유찬</t>
  </si>
  <si>
    <t>손가선</t>
  </si>
  <si>
    <t>배경욱</t>
  </si>
  <si>
    <t>황기주</t>
  </si>
  <si>
    <t>변건모</t>
  </si>
  <si>
    <t>남경윤</t>
  </si>
  <si>
    <t>허정우</t>
  </si>
  <si>
    <t>김선빈</t>
  </si>
  <si>
    <t>안공민</t>
  </si>
  <si>
    <t>곽연서</t>
  </si>
  <si>
    <t>추범석</t>
  </si>
  <si>
    <t>채자예</t>
  </si>
  <si>
    <t>조정의</t>
  </si>
  <si>
    <t>하세영</t>
  </si>
  <si>
    <t>공순일</t>
  </si>
  <si>
    <t>변이경</t>
  </si>
  <si>
    <t>백경율</t>
  </si>
  <si>
    <t>조연정</t>
  </si>
  <si>
    <t>곽호인</t>
  </si>
  <si>
    <t>천주선</t>
  </si>
  <si>
    <t>공상준</t>
  </si>
  <si>
    <t>손정인</t>
  </si>
  <si>
    <t>조병인</t>
  </si>
  <si>
    <t>홍희주</t>
  </si>
  <si>
    <t>배동기</t>
  </si>
  <si>
    <t>허하늘</t>
  </si>
  <si>
    <t>배병도</t>
  </si>
  <si>
    <t>남노경</t>
  </si>
  <si>
    <t>이범길</t>
  </si>
  <si>
    <t>유비선</t>
  </si>
  <si>
    <t>임승환</t>
  </si>
  <si>
    <t>추보현</t>
  </si>
  <si>
    <t>윤석철</t>
  </si>
  <si>
    <t>심미현</t>
  </si>
  <si>
    <t>백경태</t>
  </si>
  <si>
    <t>조민주</t>
  </si>
  <si>
    <t>유태인</t>
  </si>
  <si>
    <t>원미나</t>
  </si>
  <si>
    <t>천희재</t>
  </si>
  <si>
    <t>배하나</t>
  </si>
  <si>
    <t>여청호</t>
  </si>
  <si>
    <t>정강혜</t>
  </si>
  <si>
    <t>780415-1360022</t>
  </si>
  <si>
    <t>530623-2137913</t>
  </si>
  <si>
    <t>890626-1917759</t>
  </si>
  <si>
    <t>780428-2951243</t>
  </si>
  <si>
    <t>890815-1463635</t>
  </si>
  <si>
    <t>700726-2798792</t>
  </si>
  <si>
    <t>700626-1551583</t>
  </si>
  <si>
    <t>890503-2138316</t>
  </si>
  <si>
    <t>701003-1542624</t>
  </si>
  <si>
    <t>771011-2188704</t>
  </si>
  <si>
    <t>820810-1223540</t>
  </si>
  <si>
    <t>700619-2892558</t>
  </si>
  <si>
    <t>630920-1341629</t>
  </si>
  <si>
    <t>700602-2432664</t>
  </si>
  <si>
    <t>670228-1455314</t>
  </si>
  <si>
    <t>770718-2228581</t>
  </si>
  <si>
    <t>541203-1699374</t>
  </si>
  <si>
    <t>660126-2718536</t>
  </si>
  <si>
    <t>621101-1231604</t>
  </si>
  <si>
    <t>770525-2484545</t>
  </si>
  <si>
    <t>521116-1348532</t>
  </si>
  <si>
    <t>870603-2327252</t>
  </si>
  <si>
    <t>860505-1605924</t>
  </si>
  <si>
    <t>740915-2251808</t>
  </si>
  <si>
    <t>870615-1117887</t>
  </si>
  <si>
    <t>920608-2351461</t>
  </si>
  <si>
    <t>600926-1317627</t>
  </si>
  <si>
    <t>880504-2806011</t>
  </si>
  <si>
    <t>620706-1169979</t>
  </si>
  <si>
    <t>880907-2753797</t>
  </si>
  <si>
    <t>651027-1909484</t>
  </si>
  <si>
    <t>541018-2971737</t>
  </si>
  <si>
    <t>790517-1801441</t>
  </si>
  <si>
    <t>791201-2802884</t>
  </si>
  <si>
    <t>600429-1314906</t>
  </si>
  <si>
    <t>540408-2605795</t>
  </si>
  <si>
    <t>650106-1448847</t>
  </si>
  <si>
    <t>540720-2795111</t>
  </si>
  <si>
    <t>870724-1312510</t>
  </si>
  <si>
    <t>780923-2830451</t>
  </si>
  <si>
    <t>590626-1447043</t>
  </si>
  <si>
    <t>870401-2743932</t>
  </si>
  <si>
    <t>840310-1972969</t>
  </si>
  <si>
    <t>800226-2126405</t>
  </si>
  <si>
    <t>620317-1750721</t>
  </si>
  <si>
    <t>531125-2697366</t>
  </si>
  <si>
    <t>680727-1810347</t>
  </si>
  <si>
    <t>790314-2831651</t>
  </si>
  <si>
    <t>851017-1490901</t>
  </si>
  <si>
    <t>670611-2798698</t>
  </si>
  <si>
    <t>820123-1892361</t>
  </si>
  <si>
    <t>580205-2275097</t>
  </si>
  <si>
    <t>910607-1673401</t>
  </si>
  <si>
    <t>780621-2263375</t>
  </si>
  <si>
    <t>880912-1895741</t>
  </si>
  <si>
    <t>910523-2957537</t>
  </si>
  <si>
    <t>620119-1420900</t>
  </si>
  <si>
    <t>671227-2179434</t>
  </si>
  <si>
    <t>700630-1779787</t>
  </si>
  <si>
    <t>801129-2846668</t>
  </si>
  <si>
    <t>670113-1443324</t>
  </si>
  <si>
    <t>640125-2649800</t>
  </si>
  <si>
    <t>640220-1302551</t>
  </si>
  <si>
    <t>680513-2744433</t>
  </si>
  <si>
    <t>730510-1952527</t>
  </si>
  <si>
    <t>650109-2446241</t>
  </si>
  <si>
    <t>621004-1603603</t>
  </si>
  <si>
    <t>661024-2640938</t>
  </si>
  <si>
    <t>540301-1181384</t>
  </si>
  <si>
    <t>750211-2712744</t>
  </si>
  <si>
    <t>590512-1776804</t>
  </si>
  <si>
    <t>600211-2639607</t>
  </si>
  <si>
    <t>640914-1783718</t>
  </si>
  <si>
    <t>730623-2234143</t>
  </si>
  <si>
    <t>600718-1142508</t>
  </si>
  <si>
    <t>851115-2701487</t>
  </si>
  <si>
    <t>551125-1621214</t>
  </si>
  <si>
    <t>710814-2154034</t>
  </si>
  <si>
    <t>780603-1721519</t>
  </si>
  <si>
    <t>590329-2128095</t>
  </si>
  <si>
    <t>600628-1570673</t>
  </si>
  <si>
    <t>860603-2639297</t>
  </si>
  <si>
    <t>720227-1121541</t>
  </si>
  <si>
    <t>810811-2300848</t>
  </si>
  <si>
    <t>서울 강남구 개포1동 553</t>
  </si>
  <si>
    <t>서울 용산구 이촌2동 687</t>
  </si>
  <si>
    <t>대구 동구 신기동 343</t>
  </si>
  <si>
    <t>제주 제주시 화북2동 209</t>
  </si>
  <si>
    <t>대전 동구 인동 464</t>
  </si>
  <si>
    <t>제주 서귀포시 상예동 428</t>
  </si>
  <si>
    <t>대구 남구 대명동 776</t>
  </si>
  <si>
    <t>강원 동해시 초구동 352</t>
  </si>
  <si>
    <t>경북 김천시 신음동 699</t>
  </si>
  <si>
    <t>대구 중구 남산동 398</t>
  </si>
  <si>
    <t>서울 은평구 응암2동 862</t>
  </si>
  <si>
    <t>경기 의왕시 학의동 794</t>
  </si>
  <si>
    <t>전북 전주시 완산구 평화동3가 888</t>
  </si>
  <si>
    <t>서울 관악구 봉천11동 383</t>
  </si>
  <si>
    <t>서울 광진구 구의2동 875</t>
  </si>
  <si>
    <t>경남 진해시 안곡동 183</t>
  </si>
  <si>
    <t>서울 강서구 화곡본동 535</t>
  </si>
  <si>
    <t>서울 종로구 송현동 361</t>
  </si>
  <si>
    <t>전남 목포시 명륜동 569</t>
  </si>
  <si>
    <t>경기 안양시 만안구 석수동 271</t>
  </si>
  <si>
    <t>대전 중구 유천2동 652</t>
  </si>
  <si>
    <t>경북 안동시 정상동 845</t>
  </si>
  <si>
    <t>전남 목포시 죽동 185</t>
  </si>
  <si>
    <t>부산 서구 부민동1가 462</t>
  </si>
  <si>
    <t>대구 달서구 도원동 177</t>
  </si>
  <si>
    <t>서울 은평구 응암동 355</t>
  </si>
  <si>
    <t>경남 거제시 아주동 565</t>
  </si>
  <si>
    <t>강원 춘천시 죽림동 734</t>
  </si>
  <si>
    <t>경북 경산시 대평동 212</t>
  </si>
  <si>
    <t>전북 군산시 산북동 642</t>
  </si>
  <si>
    <t>서울 종로구 가회동 420</t>
  </si>
  <si>
    <t>광주 광산구 황룡동 157</t>
  </si>
  <si>
    <t>경남 창원시 명서동 268</t>
  </si>
  <si>
    <t>광주 광산구 왕동 626</t>
  </si>
  <si>
    <t>서울 용산구 이태원1동 894</t>
  </si>
  <si>
    <t>광주 북구 동림동 899</t>
  </si>
  <si>
    <t>부산 서구 남부민2동 144</t>
  </si>
  <si>
    <t>대구 남구 대명10동 174</t>
  </si>
  <si>
    <t>부산 동래구 복천동 399</t>
  </si>
  <si>
    <t>충북 제천시 서부동 827</t>
  </si>
  <si>
    <t>전남 목포시 수강동 553</t>
  </si>
  <si>
    <t>경북 영천시 문내동 267</t>
  </si>
  <si>
    <t>충북 제천시 고암동 204</t>
  </si>
  <si>
    <t>서울 관악구 신림8동 103</t>
  </si>
  <si>
    <t>대전 동구 가양1동 287</t>
  </si>
  <si>
    <t>경북 포항시 북구 여천동 100</t>
  </si>
  <si>
    <t>인천 계양구 용종동 632</t>
  </si>
  <si>
    <t>서울 영등포구 양평동4가 154</t>
  </si>
  <si>
    <t>서울 강동구 성내3동 743</t>
  </si>
  <si>
    <t>경북 경주시 구정동 524</t>
  </si>
  <si>
    <t>부산 북구 화명1동 780</t>
  </si>
  <si>
    <t>경기 시흥시 산현동 897</t>
  </si>
  <si>
    <t>전북 전주시 덕진구 인후동1가 310</t>
  </si>
  <si>
    <t>경기 시흥시 포동 580</t>
  </si>
  <si>
    <t>충북 청주시 흥덕구 성화동 569</t>
  </si>
  <si>
    <t>인천 서구 가정3동 195</t>
  </si>
  <si>
    <t>서울 마포구 도화1동 330</t>
  </si>
  <si>
    <t>경남 거제시 두모동 417</t>
  </si>
  <si>
    <t>경기 안양시 만안구 안양4동 498</t>
  </si>
  <si>
    <t>경기 안산시 단원구 대부동동 828</t>
  </si>
  <si>
    <t>서울 광진구 군자동 115</t>
  </si>
  <si>
    <t>경기 고양시 일산구 마두1동 832</t>
  </si>
  <si>
    <t>경북 영천시 도동 102</t>
  </si>
  <si>
    <t>전남 목포시 영해동 564</t>
  </si>
  <si>
    <t>서울 서초구 양재2동 143</t>
  </si>
  <si>
    <t>부산 중구 부평동2가 843</t>
  </si>
  <si>
    <t>경북 김천시 대광동 803</t>
  </si>
  <si>
    <t>강원 동해시 삼화동 337</t>
  </si>
  <si>
    <t>강원 원주시 태장2동 199</t>
  </si>
  <si>
    <t>경기 성남시 중원구 금광2동 511</t>
  </si>
  <si>
    <t>경북 상주시 남성동 587</t>
  </si>
  <si>
    <t>전북 전주시 덕진구 덕진동2가 534</t>
  </si>
  <si>
    <t>전북 정읍시 금붕동 360</t>
  </si>
  <si>
    <t>전북 전주시 완산구 중화산동1가 630</t>
  </si>
  <si>
    <t>서울 용산구 용산동3가 690</t>
  </si>
  <si>
    <t>경남 김해시 대성동 643</t>
  </si>
  <si>
    <t>대구 중구 계산동2가 294</t>
  </si>
  <si>
    <t>전남 나주시 과원동 307</t>
  </si>
  <si>
    <t>강원 강릉시 남항진동 685</t>
  </si>
  <si>
    <t>인천 부평구 산곡2동 257</t>
  </si>
  <si>
    <t>제주 제주시 영평동 497</t>
  </si>
  <si>
    <t>대구 서구 이현동 148</t>
  </si>
  <si>
    <t>부산 영도구 동삼3동 208</t>
  </si>
  <si>
    <t>서울 용산구 주성동 520</t>
  </si>
  <si>
    <t>경기 고양시 덕양구 도내동 457</t>
  </si>
  <si>
    <t>경기 고양시 덕양구 벽제동 632</t>
  </si>
  <si>
    <t>경기 고양시 덕양구 향동동 358</t>
  </si>
  <si>
    <t>경기 고양시 일산구 구산동 832</t>
  </si>
  <si>
    <t>경기 고양시 일산구 마두1동 851</t>
  </si>
  <si>
    <t>경기 고양시 일산구 일산4동 587</t>
  </si>
  <si>
    <t>경기 광명시 옥길동 672</t>
  </si>
  <si>
    <t>경기 광주시 목현동 417</t>
  </si>
  <si>
    <t>경기 광주시 쌍령동 137</t>
  </si>
  <si>
    <t>경기 광주시 직동 369</t>
  </si>
  <si>
    <t>경기 군포시 광정동 776</t>
  </si>
  <si>
    <t>경기 김포시 운양동 869</t>
  </si>
  <si>
    <t>경기 남양주시 일패동 257</t>
  </si>
  <si>
    <t>경기 부천시 소사구 역곡3동 787</t>
  </si>
  <si>
    <t>경기 부천시 오정구 고강1동 511</t>
  </si>
  <si>
    <t>경기 부천시 원미구 도당동 785</t>
  </si>
  <si>
    <t>경기 부천시 원미구 소사동 733</t>
  </si>
  <si>
    <t>경기 성남시 분당구 금곡동 473</t>
  </si>
  <si>
    <t>경기 성남시 수정구 태평2동 118</t>
  </si>
  <si>
    <t>경기 수원시 권선구 당수동 570</t>
  </si>
  <si>
    <t>경기 수원시 영통구 신동 701</t>
  </si>
  <si>
    <t>경기 안산시 단원구 성곡동 528</t>
  </si>
  <si>
    <t>경기 안산시 단원구 원곡1동 516</t>
  </si>
  <si>
    <t>경기 안산시 단원구 풍도동 630</t>
  </si>
  <si>
    <t>경기 안산시 상록구 건건동 519</t>
  </si>
  <si>
    <t>경기 의왕시 왕곡동 883</t>
  </si>
  <si>
    <t>경기 의정부시 산곡동 182</t>
  </si>
  <si>
    <t>경기 의정부시 용현동 544</t>
  </si>
  <si>
    <t>경기 이천시 창전동 366</t>
  </si>
  <si>
    <t>경기 평택시 동삭동 615</t>
  </si>
  <si>
    <t>서울 강남구 논현2동 707</t>
  </si>
  <si>
    <t>서울 강남구 세곡동 202</t>
  </si>
  <si>
    <t>서울 강남구 청담1동 294</t>
  </si>
  <si>
    <t>서울 강동구 암사동 363</t>
  </si>
  <si>
    <t>서울 강북구 미아4동 546</t>
  </si>
  <si>
    <t>서울 강서구 등촌2동 213</t>
  </si>
  <si>
    <t>서울 강서구 방화동 787</t>
  </si>
  <si>
    <t>서울 광진구 구의3동 229</t>
  </si>
  <si>
    <t>서울 광진구 군자동 869</t>
  </si>
  <si>
    <t>서울 광진구 자양3동 898</t>
  </si>
  <si>
    <t>서울 광진구 중곡3동 899</t>
  </si>
  <si>
    <t>서울 구로구 가리봉2동 791</t>
  </si>
  <si>
    <t>서울 구로구 궁동 552</t>
  </si>
  <si>
    <t>서울 노원구 중계3동 895</t>
  </si>
  <si>
    <t>서울 동대문구 청량리동 319</t>
  </si>
  <si>
    <t>서울 동대문구 휘경1동 102</t>
  </si>
  <si>
    <t>서울 동작구 사당1동 568</t>
  </si>
  <si>
    <t>서울 동작구 상도5동 187</t>
  </si>
  <si>
    <t>서울 서초구 서초동 553</t>
  </si>
  <si>
    <t>서울 서초구 염곡동 180</t>
  </si>
  <si>
    <t>서울 서초구 잠원동 301</t>
  </si>
  <si>
    <t>서울 성북구 동소문동1가 351</t>
  </si>
  <si>
    <t>서울 성북구 동소문동3가 608</t>
  </si>
  <si>
    <t>서울 성북구 종암2동 471</t>
  </si>
  <si>
    <t>서울 은평구 불광2동 270</t>
  </si>
  <si>
    <t>서울 은평구 수색동 408</t>
  </si>
  <si>
    <t>서울 은평구 응암동 725</t>
  </si>
  <si>
    <t>서울 은평구 진관외동 805</t>
  </si>
  <si>
    <t>서울 종로구 사직동 486</t>
  </si>
  <si>
    <t>서울 종로구 인의동 140</t>
  </si>
  <si>
    <t>서울 종로구 창성동 657</t>
  </si>
  <si>
    <t>서울 중구 봉래동1가 691</t>
  </si>
  <si>
    <t>서울 중구 을지로2가 648</t>
  </si>
  <si>
    <t>서울 중구 저동2가 852</t>
  </si>
  <si>
    <t>서울 중구 주교동 462</t>
  </si>
  <si>
    <t>서울 중구 초동 526</t>
  </si>
  <si>
    <t>서울 중구 충무로3가 297</t>
  </si>
  <si>
    <t>서울 중구 필동1가 769</t>
  </si>
  <si>
    <t>서울 중랑구 중화2동 347</t>
  </si>
  <si>
    <t>인천 계양구 노오지동 363</t>
  </si>
  <si>
    <t>인천 남구 숭의3동 820</t>
  </si>
  <si>
    <t>인천 남동구 만수2동 208</t>
  </si>
  <si>
    <t>인천 부평구 부개2동 477</t>
  </si>
  <si>
    <t>인천 부평구 부평6동 888</t>
  </si>
  <si>
    <t>인천 중구 덕교동 137</t>
  </si>
  <si>
    <t>인천 중구 도원동 153</t>
  </si>
  <si>
    <t>인천 중구 북성동2가 287</t>
  </si>
  <si>
    <t>인천 중구 사동 622</t>
  </si>
  <si>
    <t>인천 중구 송월동2가 851</t>
  </si>
  <si>
    <t>인천 중구 신포동 303</t>
  </si>
  <si>
    <t>인천 중구 중산동 497</t>
  </si>
  <si>
    <t>인천 중구 항동3가 181</t>
  </si>
  <si>
    <t>서울 서초구 방배4동 832</t>
  </si>
  <si>
    <t>서울 송파구 마천2동 468</t>
  </si>
  <si>
    <t>사원</t>
  </si>
  <si>
    <t/>
  </si>
  <si>
    <t>기술부</t>
  </si>
  <si>
    <t>전산개발부</t>
  </si>
  <si>
    <t>과장</t>
  </si>
  <si>
    <t>기획관리부</t>
  </si>
  <si>
    <t>차장</t>
  </si>
  <si>
    <t>상무</t>
  </si>
  <si>
    <t>총무부</t>
  </si>
  <si>
    <t>이사</t>
  </si>
  <si>
    <t>해외사업부</t>
  </si>
  <si>
    <t>주임</t>
  </si>
  <si>
    <t>부장</t>
  </si>
  <si>
    <t>디자인개발부</t>
  </si>
  <si>
    <t>업무부</t>
  </si>
  <si>
    <t>경리부</t>
  </si>
  <si>
    <t>공무부</t>
  </si>
  <si>
    <t>대리</t>
  </si>
  <si>
    <t>인사부</t>
  </si>
  <si>
    <t>기술지원부</t>
  </si>
  <si>
    <t>공사내역관리</t>
  </si>
  <si>
    <t>설계변경</t>
  </si>
  <si>
    <t>도면관리</t>
  </si>
  <si>
    <t>영업관리</t>
  </si>
  <si>
    <t>대관업무</t>
  </si>
  <si>
    <t>면허등록업무</t>
  </si>
  <si>
    <t>자금 및 회계</t>
  </si>
  <si>
    <t>출납 및 급여관리</t>
  </si>
  <si>
    <t>공제조합업무</t>
  </si>
  <si>
    <t>일용직관리</t>
  </si>
  <si>
    <t>집기 및 비품관리</t>
  </si>
  <si>
    <t>현장관리</t>
  </si>
  <si>
    <t>안전관리</t>
  </si>
  <si>
    <t>전기시공</t>
  </si>
  <si>
    <t>하자보수관리</t>
  </si>
  <si>
    <t>현장지원</t>
  </si>
  <si>
    <t>출납업무</t>
  </si>
  <si>
    <t>증명서발급</t>
  </si>
  <si>
    <t>징계 및 승급 관리</t>
  </si>
  <si>
    <t>경비 관리 업무</t>
  </si>
  <si>
    <t>기술자 관리</t>
  </si>
  <si>
    <t>경영계획업무</t>
  </si>
  <si>
    <t>제반관리업무</t>
  </si>
  <si>
    <t>해외입찰업무</t>
  </si>
  <si>
    <t>해외영업관리</t>
  </si>
  <si>
    <t>해외기술지원</t>
  </si>
  <si>
    <t>해외자금지원</t>
  </si>
  <si>
    <t>제품 디자인</t>
  </si>
  <si>
    <t>프로그래머</t>
  </si>
  <si>
    <t>개발 관리 업무</t>
  </si>
  <si>
    <t>인터넷 사업 업무</t>
  </si>
  <si>
    <t>온라인 마케팅 업무</t>
  </si>
  <si>
    <t>이미지 디자인</t>
  </si>
  <si>
    <t>경영 및 영업 기획</t>
  </si>
  <si>
    <t>사번</t>
    <phoneticPr fontId="2" type="noConversion"/>
  </si>
  <si>
    <t>주민등록번호</t>
    <phoneticPr fontId="2" type="noConversion"/>
  </si>
  <si>
    <t>주소</t>
    <phoneticPr fontId="2" type="noConversion"/>
  </si>
  <si>
    <t>입사일</t>
    <phoneticPr fontId="2" type="noConversion"/>
  </si>
  <si>
    <t>퇴사일</t>
    <phoneticPr fontId="2" type="noConversion"/>
  </si>
  <si>
    <t>직위</t>
    <phoneticPr fontId="2" type="noConversion"/>
  </si>
  <si>
    <t>업무</t>
    <phoneticPr fontId="2" type="noConversion"/>
  </si>
  <si>
    <t>연봉</t>
    <phoneticPr fontId="2" type="noConversion"/>
  </si>
  <si>
    <t>소속</t>
    <phoneticPr fontId="2" type="noConversion"/>
  </si>
  <si>
    <t xml:space="preserve"> 미래로산업 사원명부</t>
    <phoneticPr fontId="2" type="noConversion"/>
  </si>
  <si>
    <t>대표이사</t>
    <phoneticPr fontId="2" type="noConversion"/>
  </si>
  <si>
    <t>증명서 발급 정보</t>
    <phoneticPr fontId="2" type="noConversion"/>
  </si>
  <si>
    <t>퇴직구분</t>
    <phoneticPr fontId="2" type="noConversion"/>
  </si>
  <si>
    <t>(주)미래로산업</t>
    <phoneticPr fontId="2" type="noConversion"/>
  </si>
  <si>
    <t>정건설</t>
    <phoneticPr fontId="2" type="noConversion"/>
  </si>
  <si>
    <t>재직 및 주소 확인용</t>
    <phoneticPr fontId="2" type="noConversion"/>
  </si>
  <si>
    <t>재직증명서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</si>
</sst>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yyyy&quot;년&quot;\ m&quot;월&quot;\ d&quot;일&quot;"/>
    <numFmt numFmtId="177" formatCode="&quot;₩&quot;#,##0"/>
    <numFmt numFmtId="178" formatCode="yyyy&quot;년&quot;\ m&quot;월&quot;\ d&quot;일&quot;&quot;부&quot;&quot;터&quot;"/>
    <numFmt numFmtId="179" formatCode="yyyy&quot;년&quot;\ m&quot;월&quot;\ d&quot;일&quot;&quot;까&quot;&quot;지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2FEE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41" fontId="6" fillId="0" borderId="1" xfId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distributed" vertical="center" indent="1"/>
    </xf>
    <xf numFmtId="0" fontId="0" fillId="3" borderId="1" xfId="0" applyFill="1" applyBorder="1" applyAlignment="1">
      <alignment horizontal="distributed" vertical="center" indent="1"/>
    </xf>
    <xf numFmtId="0" fontId="9" fillId="3" borderId="2" xfId="0" applyFont="1" applyFill="1" applyBorder="1">
      <alignment vertical="center"/>
    </xf>
    <xf numFmtId="0" fontId="6" fillId="3" borderId="2" xfId="0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3" borderId="10" xfId="0" applyFill="1" applyBorder="1" applyAlignment="1">
      <alignment horizontal="distributed" vertical="center" indent="1"/>
    </xf>
    <xf numFmtId="0" fontId="0" fillId="0" borderId="11" xfId="0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1" fillId="0" borderId="0" xfId="0" applyFont="1" applyBorder="1" applyAlignment="1">
      <alignment horizontal="right" vertical="center"/>
    </xf>
    <xf numFmtId="0" fontId="12" fillId="0" borderId="9" xfId="0" applyFont="1" applyBorder="1" applyAlignment="1">
      <alignment horizontal="distributed" vertical="center" indent="2"/>
    </xf>
    <xf numFmtId="0" fontId="8" fillId="0" borderId="9" xfId="0" applyFont="1" applyBorder="1" applyAlignment="1">
      <alignment horizontal="right" vertical="center" indent="2"/>
    </xf>
    <xf numFmtId="0" fontId="0" fillId="0" borderId="12" xfId="0" applyBorder="1" applyAlignment="1">
      <alignment horizontal="center" vertical="center"/>
    </xf>
    <xf numFmtId="0" fontId="3" fillId="0" borderId="1" xfId="0" applyFont="1" applyBorder="1" applyAlignment="1">
      <alignment horizontal="distributed" vertical="center" indent="1"/>
    </xf>
    <xf numFmtId="177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distributed" vertical="center" indent="1"/>
    </xf>
    <xf numFmtId="178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0" fontId="0" fillId="3" borderId="13" xfId="0" applyFill="1" applyBorder="1" applyAlignment="1">
      <alignment horizontal="distributed" vertical="center" indent="1"/>
    </xf>
    <xf numFmtId="176" fontId="7" fillId="0" borderId="8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4" fillId="0" borderId="8" xfId="0" applyFont="1" applyBorder="1" applyAlignment="1">
      <alignment horizontal="distributed" vertical="center" indent="8"/>
    </xf>
    <xf numFmtId="0" fontId="14" fillId="0" borderId="0" xfId="0" applyFont="1" applyBorder="1" applyAlignment="1">
      <alignment horizontal="distributed" vertical="center" indent="8"/>
    </xf>
    <xf numFmtId="0" fontId="14" fillId="0" borderId="9" xfId="0" applyFont="1" applyBorder="1" applyAlignment="1">
      <alignment horizontal="distributed" vertical="center" indent="8"/>
    </xf>
    <xf numFmtId="0" fontId="10" fillId="2" borderId="1" xfId="0" applyFont="1" applyFill="1" applyBorder="1" applyAlignment="1">
      <alignment horizontal="distributed" vertical="center" indent="9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2FEE2"/>
      <color rgb="FFE8F8F5"/>
      <color rgb="FFE5FFF1"/>
      <color rgb="FFE5F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8"/>
  <sheetViews>
    <sheetView showGridLines="0" topLeftCell="A5" workbookViewId="0">
      <selection activeCell="B4" sqref="B4"/>
    </sheetView>
  </sheetViews>
  <sheetFormatPr defaultRowHeight="13.5" x14ac:dyDescent="0.3"/>
  <cols>
    <col min="1" max="1" width="3.625" style="2" customWidth="1"/>
    <col min="2" max="2" width="4.75" style="2" bestFit="1" customWidth="1"/>
    <col min="3" max="3" width="6.375" style="2" bestFit="1" customWidth="1"/>
    <col min="4" max="4" width="13.875" style="2" bestFit="1" customWidth="1"/>
    <col min="5" max="5" width="30.625" style="2" bestFit="1" customWidth="1"/>
    <col min="6" max="6" width="27" style="2" bestFit="1" customWidth="1"/>
    <col min="7" max="8" width="9.75" style="2" bestFit="1" customWidth="1"/>
    <col min="9" max="9" width="11.375" style="2" bestFit="1" customWidth="1"/>
    <col min="10" max="10" width="4.75" style="2" bestFit="1" customWidth="1"/>
    <col min="11" max="11" width="10.5" style="2" bestFit="1" customWidth="1"/>
    <col min="12" max="12" width="16.375" style="2" bestFit="1" customWidth="1"/>
    <col min="13" max="16384" width="9" style="2"/>
  </cols>
  <sheetData>
    <row r="2" spans="2:12" ht="23.25" customHeight="1" x14ac:dyDescent="0.3">
      <c r="B2" s="11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4" spans="2:12" x14ac:dyDescent="0.3">
      <c r="B4" s="6" t="s">
        <v>401</v>
      </c>
      <c r="C4" s="7" t="s">
        <v>0</v>
      </c>
      <c r="D4" s="7" t="s">
        <v>402</v>
      </c>
      <c r="E4" s="7" t="s">
        <v>1</v>
      </c>
      <c r="F4" s="7" t="s">
        <v>403</v>
      </c>
      <c r="G4" s="7" t="s">
        <v>404</v>
      </c>
      <c r="H4" s="7" t="s">
        <v>405</v>
      </c>
      <c r="I4" s="7" t="s">
        <v>409</v>
      </c>
      <c r="J4" s="7" t="s">
        <v>406</v>
      </c>
      <c r="K4" s="7" t="s">
        <v>408</v>
      </c>
      <c r="L4" s="7" t="s">
        <v>407</v>
      </c>
    </row>
    <row r="5" spans="2:12" x14ac:dyDescent="0.3">
      <c r="B5" s="3">
        <v>1</v>
      </c>
      <c r="C5" s="3" t="s">
        <v>58</v>
      </c>
      <c r="D5" s="3" t="s">
        <v>142</v>
      </c>
      <c r="E5" s="4" t="s">
        <v>244</v>
      </c>
      <c r="F5" s="4" t="s">
        <v>328</v>
      </c>
      <c r="G5" s="8">
        <v>36532</v>
      </c>
      <c r="H5" s="8" t="s">
        <v>348</v>
      </c>
      <c r="I5" s="3" t="s">
        <v>362</v>
      </c>
      <c r="J5" s="3" t="s">
        <v>347</v>
      </c>
      <c r="K5" s="5">
        <v>15200000</v>
      </c>
      <c r="L5" s="4" t="s">
        <v>373</v>
      </c>
    </row>
    <row r="6" spans="2:12" x14ac:dyDescent="0.3">
      <c r="B6" s="3">
        <v>2</v>
      </c>
      <c r="C6" s="3" t="s">
        <v>27</v>
      </c>
      <c r="D6" s="3" t="s">
        <v>111</v>
      </c>
      <c r="E6" s="4" t="s">
        <v>187</v>
      </c>
      <c r="F6" s="4" t="s">
        <v>271</v>
      </c>
      <c r="G6" s="8">
        <v>36556</v>
      </c>
      <c r="H6" s="8" t="s">
        <v>348</v>
      </c>
      <c r="I6" s="3" t="s">
        <v>360</v>
      </c>
      <c r="J6" s="3" t="s">
        <v>359</v>
      </c>
      <c r="K6" s="5">
        <v>52600000</v>
      </c>
      <c r="L6" s="4" t="s">
        <v>394</v>
      </c>
    </row>
    <row r="7" spans="2:12" x14ac:dyDescent="0.3">
      <c r="B7" s="3">
        <v>3</v>
      </c>
      <c r="C7" s="3" t="s">
        <v>40</v>
      </c>
      <c r="D7" s="3" t="s">
        <v>124</v>
      </c>
      <c r="E7" s="4" t="s">
        <v>235</v>
      </c>
      <c r="F7" s="4" t="s">
        <v>319</v>
      </c>
      <c r="G7" s="8">
        <v>36622</v>
      </c>
      <c r="H7" s="8">
        <v>37579</v>
      </c>
      <c r="I7" s="3" t="s">
        <v>350</v>
      </c>
      <c r="J7" s="3" t="s">
        <v>347</v>
      </c>
      <c r="K7" s="5">
        <v>20500000</v>
      </c>
      <c r="L7" s="4" t="s">
        <v>396</v>
      </c>
    </row>
    <row r="8" spans="2:12" x14ac:dyDescent="0.3">
      <c r="B8" s="3">
        <v>4</v>
      </c>
      <c r="C8" s="3" t="s">
        <v>11</v>
      </c>
      <c r="D8" s="3" t="s">
        <v>95</v>
      </c>
      <c r="E8" s="4" t="s">
        <v>179</v>
      </c>
      <c r="F8" s="4" t="s">
        <v>263</v>
      </c>
      <c r="G8" s="8">
        <v>36630</v>
      </c>
      <c r="H8" s="8">
        <v>37776</v>
      </c>
      <c r="I8" s="3" t="s">
        <v>349</v>
      </c>
      <c r="J8" s="3" t="s">
        <v>347</v>
      </c>
      <c r="K8" s="5">
        <v>16100000</v>
      </c>
      <c r="L8" s="4" t="s">
        <v>378</v>
      </c>
    </row>
    <row r="9" spans="2:12" x14ac:dyDescent="0.3">
      <c r="B9" s="3">
        <v>5</v>
      </c>
      <c r="C9" s="3" t="s">
        <v>60</v>
      </c>
      <c r="D9" s="3" t="s">
        <v>144</v>
      </c>
      <c r="E9" s="4" t="s">
        <v>245</v>
      </c>
      <c r="F9" s="4" t="s">
        <v>329</v>
      </c>
      <c r="G9" s="8">
        <v>36754</v>
      </c>
      <c r="H9" s="8" t="s">
        <v>348</v>
      </c>
      <c r="I9" s="3" t="s">
        <v>350</v>
      </c>
      <c r="J9" s="3" t="s">
        <v>351</v>
      </c>
      <c r="K9" s="5">
        <v>36200000</v>
      </c>
      <c r="L9" s="4" t="s">
        <v>397</v>
      </c>
    </row>
    <row r="10" spans="2:12" x14ac:dyDescent="0.3">
      <c r="B10" s="3">
        <v>6</v>
      </c>
      <c r="C10" s="3" t="s">
        <v>24</v>
      </c>
      <c r="D10" s="3" t="s">
        <v>108</v>
      </c>
      <c r="E10" s="4" t="s">
        <v>227</v>
      </c>
      <c r="F10" s="4" t="s">
        <v>311</v>
      </c>
      <c r="G10" s="8">
        <v>36818</v>
      </c>
      <c r="H10" s="8">
        <v>40245</v>
      </c>
      <c r="I10" s="3" t="s">
        <v>360</v>
      </c>
      <c r="J10" s="3" t="s">
        <v>359</v>
      </c>
      <c r="K10" s="5">
        <v>53300000</v>
      </c>
      <c r="L10" s="4" t="s">
        <v>399</v>
      </c>
    </row>
    <row r="11" spans="2:12" x14ac:dyDescent="0.3">
      <c r="B11" s="3">
        <v>7</v>
      </c>
      <c r="C11" s="3" t="s">
        <v>31</v>
      </c>
      <c r="D11" s="3" t="s">
        <v>115</v>
      </c>
      <c r="E11" s="4" t="s">
        <v>189</v>
      </c>
      <c r="F11" s="4" t="s">
        <v>273</v>
      </c>
      <c r="G11" s="8">
        <v>37016</v>
      </c>
      <c r="H11" s="8">
        <v>39552</v>
      </c>
      <c r="I11" s="3" t="s">
        <v>350</v>
      </c>
      <c r="J11" s="3" t="s">
        <v>347</v>
      </c>
      <c r="K11" s="5">
        <v>22000000</v>
      </c>
      <c r="L11" s="4" t="s">
        <v>396</v>
      </c>
    </row>
    <row r="12" spans="2:12" x14ac:dyDescent="0.3">
      <c r="B12" s="3">
        <v>8</v>
      </c>
      <c r="C12" s="3" t="s">
        <v>78</v>
      </c>
      <c r="D12" s="3" t="s">
        <v>162</v>
      </c>
      <c r="E12" s="4" t="s">
        <v>254</v>
      </c>
      <c r="F12" s="4" t="s">
        <v>338</v>
      </c>
      <c r="G12" s="8">
        <v>37093</v>
      </c>
      <c r="H12" s="8" t="s">
        <v>348</v>
      </c>
      <c r="I12" s="3" t="s">
        <v>363</v>
      </c>
      <c r="J12" s="3" t="s">
        <v>358</v>
      </c>
      <c r="K12" s="5">
        <v>33300000</v>
      </c>
      <c r="L12" s="4" t="s">
        <v>368</v>
      </c>
    </row>
    <row r="13" spans="2:12" x14ac:dyDescent="0.3">
      <c r="B13" s="3">
        <v>9</v>
      </c>
      <c r="C13" s="3" t="s">
        <v>23</v>
      </c>
      <c r="D13" s="3" t="s">
        <v>107</v>
      </c>
      <c r="E13" s="4" t="s">
        <v>185</v>
      </c>
      <c r="F13" s="4" t="s">
        <v>269</v>
      </c>
      <c r="G13" s="8">
        <v>37117</v>
      </c>
      <c r="H13" s="8">
        <v>37782</v>
      </c>
      <c r="I13" s="3" t="s">
        <v>357</v>
      </c>
      <c r="J13" s="3" t="s">
        <v>358</v>
      </c>
      <c r="K13" s="5">
        <v>32900000</v>
      </c>
      <c r="L13" s="4" t="s">
        <v>391</v>
      </c>
    </row>
    <row r="14" spans="2:12" x14ac:dyDescent="0.3">
      <c r="B14" s="3">
        <v>10</v>
      </c>
      <c r="C14" s="3" t="s">
        <v>62</v>
      </c>
      <c r="D14" s="3" t="s">
        <v>146</v>
      </c>
      <c r="E14" s="4" t="s">
        <v>246</v>
      </c>
      <c r="F14" s="4" t="s">
        <v>330</v>
      </c>
      <c r="G14" s="8">
        <v>37151</v>
      </c>
      <c r="H14" s="8" t="s">
        <v>348</v>
      </c>
      <c r="I14" s="3" t="s">
        <v>352</v>
      </c>
      <c r="J14" s="3" t="s">
        <v>347</v>
      </c>
      <c r="K14" s="5">
        <v>17400000</v>
      </c>
      <c r="L14" s="4" t="s">
        <v>400</v>
      </c>
    </row>
    <row r="15" spans="2:12" x14ac:dyDescent="0.3">
      <c r="B15" s="3">
        <v>11</v>
      </c>
      <c r="C15" s="3" t="s">
        <v>19</v>
      </c>
      <c r="D15" s="3" t="s">
        <v>103</v>
      </c>
      <c r="E15" s="4" t="s">
        <v>183</v>
      </c>
      <c r="F15" s="4" t="s">
        <v>267</v>
      </c>
      <c r="G15" s="8">
        <v>37348</v>
      </c>
      <c r="H15" s="8">
        <v>39931</v>
      </c>
      <c r="I15" s="3" t="s">
        <v>355</v>
      </c>
      <c r="J15" s="3" t="s">
        <v>356</v>
      </c>
      <c r="K15" s="5">
        <v>64300000</v>
      </c>
      <c r="L15" s="4" t="s">
        <v>375</v>
      </c>
    </row>
    <row r="16" spans="2:12" x14ac:dyDescent="0.3">
      <c r="B16" s="3">
        <v>12</v>
      </c>
      <c r="C16" s="3" t="s">
        <v>26</v>
      </c>
      <c r="D16" s="3" t="s">
        <v>110</v>
      </c>
      <c r="E16" s="4" t="s">
        <v>228</v>
      </c>
      <c r="F16" s="4" t="s">
        <v>312</v>
      </c>
      <c r="G16" s="8">
        <v>37401</v>
      </c>
      <c r="H16" s="8" t="s">
        <v>348</v>
      </c>
      <c r="I16" s="3" t="s">
        <v>366</v>
      </c>
      <c r="J16" s="3" t="s">
        <v>364</v>
      </c>
      <c r="K16" s="5">
        <v>32400000</v>
      </c>
      <c r="L16" s="4" t="s">
        <v>382</v>
      </c>
    </row>
    <row r="17" spans="2:12" x14ac:dyDescent="0.3">
      <c r="B17" s="3">
        <v>13</v>
      </c>
      <c r="C17" s="3" t="s">
        <v>17</v>
      </c>
      <c r="D17" s="3" t="s">
        <v>101</v>
      </c>
      <c r="E17" s="4" t="s">
        <v>182</v>
      </c>
      <c r="F17" s="4" t="s">
        <v>266</v>
      </c>
      <c r="G17" s="8">
        <v>37407</v>
      </c>
      <c r="H17" s="8" t="s">
        <v>348</v>
      </c>
      <c r="I17" s="3" t="s">
        <v>352</v>
      </c>
      <c r="J17" s="3" t="s">
        <v>354</v>
      </c>
      <c r="K17" s="5">
        <v>60800000</v>
      </c>
      <c r="L17" s="4" t="s">
        <v>388</v>
      </c>
    </row>
    <row r="18" spans="2:12" x14ac:dyDescent="0.3">
      <c r="B18" s="3">
        <v>14</v>
      </c>
      <c r="C18" s="3" t="s">
        <v>57</v>
      </c>
      <c r="D18" s="3" t="s">
        <v>141</v>
      </c>
      <c r="E18" s="4" t="s">
        <v>202</v>
      </c>
      <c r="F18" s="4" t="s">
        <v>286</v>
      </c>
      <c r="G18" s="8">
        <v>37443</v>
      </c>
      <c r="H18" s="8" t="s">
        <v>348</v>
      </c>
      <c r="I18" s="3" t="s">
        <v>350</v>
      </c>
      <c r="J18" s="3" t="s">
        <v>354</v>
      </c>
      <c r="K18" s="5">
        <v>65000000</v>
      </c>
      <c r="L18" s="4" t="s">
        <v>396</v>
      </c>
    </row>
    <row r="19" spans="2:12" x14ac:dyDescent="0.3">
      <c r="B19" s="3">
        <v>15</v>
      </c>
      <c r="C19" s="3" t="s">
        <v>38</v>
      </c>
      <c r="D19" s="3" t="s">
        <v>122</v>
      </c>
      <c r="E19" s="4" t="s">
        <v>234</v>
      </c>
      <c r="F19" s="4" t="s">
        <v>318</v>
      </c>
      <c r="G19" s="8">
        <v>37513</v>
      </c>
      <c r="H19" s="8" t="s">
        <v>348</v>
      </c>
      <c r="I19" s="3" t="s">
        <v>357</v>
      </c>
      <c r="J19" s="3" t="s">
        <v>358</v>
      </c>
      <c r="K19" s="5">
        <v>31500000</v>
      </c>
      <c r="L19" s="4" t="s">
        <v>391</v>
      </c>
    </row>
    <row r="20" spans="2:12" x14ac:dyDescent="0.3">
      <c r="B20" s="3">
        <v>16</v>
      </c>
      <c r="C20" s="3" t="s">
        <v>93</v>
      </c>
      <c r="D20" s="3" t="s">
        <v>177</v>
      </c>
      <c r="E20" s="4" t="s">
        <v>220</v>
      </c>
      <c r="F20" s="4" t="s">
        <v>304</v>
      </c>
      <c r="G20" s="8">
        <v>37680</v>
      </c>
      <c r="H20" s="8" t="s">
        <v>348</v>
      </c>
      <c r="I20" s="3" t="s">
        <v>366</v>
      </c>
      <c r="J20" s="3" t="s">
        <v>347</v>
      </c>
      <c r="K20" s="5">
        <v>21900000</v>
      </c>
      <c r="L20" s="4" t="s">
        <v>381</v>
      </c>
    </row>
    <row r="21" spans="2:12" x14ac:dyDescent="0.3">
      <c r="B21" s="3">
        <v>17</v>
      </c>
      <c r="C21" s="3" t="s">
        <v>74</v>
      </c>
      <c r="D21" s="3" t="s">
        <v>158</v>
      </c>
      <c r="E21" s="4" t="s">
        <v>252</v>
      </c>
      <c r="F21" s="4" t="s">
        <v>336</v>
      </c>
      <c r="G21" s="8">
        <v>37689</v>
      </c>
      <c r="H21" s="8" t="s">
        <v>348</v>
      </c>
      <c r="I21" s="3" t="s">
        <v>363</v>
      </c>
      <c r="J21" s="3" t="s">
        <v>359</v>
      </c>
      <c r="K21" s="5">
        <v>53900000</v>
      </c>
      <c r="L21" s="4" t="s">
        <v>368</v>
      </c>
    </row>
    <row r="22" spans="2:12" x14ac:dyDescent="0.3">
      <c r="B22" s="3">
        <v>18</v>
      </c>
      <c r="C22" s="3" t="s">
        <v>77</v>
      </c>
      <c r="D22" s="3" t="s">
        <v>161</v>
      </c>
      <c r="E22" s="4" t="s">
        <v>212</v>
      </c>
      <c r="F22" s="4" t="s">
        <v>296</v>
      </c>
      <c r="G22" s="8">
        <v>37796</v>
      </c>
      <c r="H22" s="8" t="s">
        <v>348</v>
      </c>
      <c r="I22" s="3" t="s">
        <v>362</v>
      </c>
      <c r="J22" s="3" t="s">
        <v>351</v>
      </c>
      <c r="K22" s="5">
        <v>38800000</v>
      </c>
      <c r="L22" s="4" t="s">
        <v>383</v>
      </c>
    </row>
    <row r="23" spans="2:12" x14ac:dyDescent="0.3">
      <c r="B23" s="3">
        <v>19</v>
      </c>
      <c r="C23" s="3" t="s">
        <v>87</v>
      </c>
      <c r="D23" s="3" t="s">
        <v>171</v>
      </c>
      <c r="E23" s="4" t="s">
        <v>217</v>
      </c>
      <c r="F23" s="4" t="s">
        <v>301</v>
      </c>
      <c r="G23" s="8">
        <v>37841</v>
      </c>
      <c r="H23" s="8" t="s">
        <v>348</v>
      </c>
      <c r="I23" s="3" t="s">
        <v>350</v>
      </c>
      <c r="J23" s="3" t="s">
        <v>347</v>
      </c>
      <c r="K23" s="5">
        <v>16100000</v>
      </c>
      <c r="L23" s="4" t="s">
        <v>398</v>
      </c>
    </row>
    <row r="24" spans="2:12" x14ac:dyDescent="0.3">
      <c r="B24" s="3">
        <v>20</v>
      </c>
      <c r="C24" s="3" t="s">
        <v>44</v>
      </c>
      <c r="D24" s="3" t="s">
        <v>128</v>
      </c>
      <c r="E24" s="4" t="s">
        <v>237</v>
      </c>
      <c r="F24" s="4" t="s">
        <v>321</v>
      </c>
      <c r="G24" s="8">
        <v>37892</v>
      </c>
      <c r="H24" s="8">
        <v>40080</v>
      </c>
      <c r="I24" s="3" t="s">
        <v>349</v>
      </c>
      <c r="J24" s="3" t="s">
        <v>359</v>
      </c>
      <c r="K24" s="5">
        <v>52100000</v>
      </c>
      <c r="L24" s="4" t="s">
        <v>378</v>
      </c>
    </row>
    <row r="25" spans="2:12" x14ac:dyDescent="0.3">
      <c r="B25" s="3">
        <v>21</v>
      </c>
      <c r="C25" s="3" t="s">
        <v>18</v>
      </c>
      <c r="D25" s="3" t="s">
        <v>102</v>
      </c>
      <c r="E25" s="4" t="s">
        <v>224</v>
      </c>
      <c r="F25" s="4" t="s">
        <v>308</v>
      </c>
      <c r="G25" s="8">
        <v>37895</v>
      </c>
      <c r="H25" s="8" t="s">
        <v>348</v>
      </c>
      <c r="I25" s="3" t="s">
        <v>366</v>
      </c>
      <c r="J25" s="3" t="s">
        <v>347</v>
      </c>
      <c r="K25" s="5">
        <v>15700000</v>
      </c>
      <c r="L25" s="4" t="s">
        <v>381</v>
      </c>
    </row>
    <row r="26" spans="2:12" x14ac:dyDescent="0.3">
      <c r="B26" s="3">
        <v>22</v>
      </c>
      <c r="C26" s="3" t="s">
        <v>56</v>
      </c>
      <c r="D26" s="3" t="s">
        <v>140</v>
      </c>
      <c r="E26" s="4" t="s">
        <v>243</v>
      </c>
      <c r="F26" s="4" t="s">
        <v>327</v>
      </c>
      <c r="G26" s="8">
        <v>38023</v>
      </c>
      <c r="H26" s="8">
        <v>40581</v>
      </c>
      <c r="I26" s="3" t="s">
        <v>357</v>
      </c>
      <c r="J26" s="3" t="s">
        <v>359</v>
      </c>
      <c r="K26" s="5">
        <v>51000000</v>
      </c>
      <c r="L26" s="4" t="s">
        <v>392</v>
      </c>
    </row>
    <row r="27" spans="2:12" x14ac:dyDescent="0.3">
      <c r="B27" s="3">
        <v>23</v>
      </c>
      <c r="C27" s="3" t="s">
        <v>55</v>
      </c>
      <c r="D27" s="3" t="s">
        <v>139</v>
      </c>
      <c r="E27" s="4" t="s">
        <v>201</v>
      </c>
      <c r="F27" s="4" t="s">
        <v>285</v>
      </c>
      <c r="G27" s="8">
        <v>38051</v>
      </c>
      <c r="H27" s="8" t="s">
        <v>348</v>
      </c>
      <c r="I27" s="3" t="s">
        <v>349</v>
      </c>
      <c r="J27" s="3" t="s">
        <v>347</v>
      </c>
      <c r="K27" s="5">
        <v>19200000</v>
      </c>
      <c r="L27" s="4" t="s">
        <v>380</v>
      </c>
    </row>
    <row r="28" spans="2:12" x14ac:dyDescent="0.3">
      <c r="B28" s="3">
        <v>24</v>
      </c>
      <c r="C28" s="3" t="s">
        <v>86</v>
      </c>
      <c r="D28" s="3" t="s">
        <v>170</v>
      </c>
      <c r="E28" s="4" t="s">
        <v>258</v>
      </c>
      <c r="F28" s="4" t="s">
        <v>342</v>
      </c>
      <c r="G28" s="8">
        <v>38093</v>
      </c>
      <c r="H28" s="8" t="s">
        <v>348</v>
      </c>
      <c r="I28" s="3" t="s">
        <v>363</v>
      </c>
      <c r="J28" s="3" t="s">
        <v>364</v>
      </c>
      <c r="K28" s="5">
        <v>37400000</v>
      </c>
      <c r="L28" s="4" t="s">
        <v>368</v>
      </c>
    </row>
    <row r="29" spans="2:12" x14ac:dyDescent="0.3">
      <c r="B29" s="3">
        <v>25</v>
      </c>
      <c r="C29" s="3" t="s">
        <v>53</v>
      </c>
      <c r="D29" s="3" t="s">
        <v>137</v>
      </c>
      <c r="E29" s="4" t="s">
        <v>200</v>
      </c>
      <c r="F29" s="4" t="s">
        <v>284</v>
      </c>
      <c r="G29" s="8">
        <v>38110</v>
      </c>
      <c r="H29" s="8" t="s">
        <v>348</v>
      </c>
      <c r="I29" s="3" t="s">
        <v>350</v>
      </c>
      <c r="J29" s="3" t="s">
        <v>347</v>
      </c>
      <c r="K29" s="5">
        <v>20900000</v>
      </c>
      <c r="L29" s="4" t="s">
        <v>395</v>
      </c>
    </row>
    <row r="30" spans="2:12" x14ac:dyDescent="0.3">
      <c r="B30" s="3">
        <v>26</v>
      </c>
      <c r="C30" s="3" t="s">
        <v>46</v>
      </c>
      <c r="D30" s="3" t="s">
        <v>130</v>
      </c>
      <c r="E30" s="4" t="s">
        <v>238</v>
      </c>
      <c r="F30" s="4" t="s">
        <v>322</v>
      </c>
      <c r="G30" s="8">
        <v>38127</v>
      </c>
      <c r="H30" s="8" t="s">
        <v>348</v>
      </c>
      <c r="I30" s="3" t="s">
        <v>355</v>
      </c>
      <c r="J30" s="3" t="s">
        <v>351</v>
      </c>
      <c r="K30" s="5">
        <v>35500000</v>
      </c>
      <c r="L30" s="4" t="s">
        <v>375</v>
      </c>
    </row>
    <row r="31" spans="2:12" x14ac:dyDescent="0.3">
      <c r="B31" s="3">
        <v>27</v>
      </c>
      <c r="C31" s="3" t="s">
        <v>63</v>
      </c>
      <c r="D31" s="3" t="s">
        <v>147</v>
      </c>
      <c r="E31" s="4" t="s">
        <v>205</v>
      </c>
      <c r="F31" s="4" t="s">
        <v>289</v>
      </c>
      <c r="G31" s="8">
        <v>38133</v>
      </c>
      <c r="H31" s="8" t="s">
        <v>348</v>
      </c>
      <c r="I31" s="3" t="s">
        <v>365</v>
      </c>
      <c r="J31" s="3" t="s">
        <v>354</v>
      </c>
      <c r="K31" s="5">
        <v>63800000</v>
      </c>
      <c r="L31" s="4" t="s">
        <v>385</v>
      </c>
    </row>
    <row r="32" spans="2:12" x14ac:dyDescent="0.3">
      <c r="B32" s="3">
        <v>28</v>
      </c>
      <c r="C32" s="3" t="s">
        <v>75</v>
      </c>
      <c r="D32" s="3" t="s">
        <v>159</v>
      </c>
      <c r="E32" s="4" t="s">
        <v>211</v>
      </c>
      <c r="F32" s="4" t="s">
        <v>295</v>
      </c>
      <c r="G32" s="8">
        <v>38167</v>
      </c>
      <c r="H32" s="8" t="s">
        <v>348</v>
      </c>
      <c r="I32" s="3" t="s">
        <v>355</v>
      </c>
      <c r="J32" s="3" t="s">
        <v>353</v>
      </c>
      <c r="K32" s="5">
        <v>50500000</v>
      </c>
      <c r="L32" s="4" t="s">
        <v>376</v>
      </c>
    </row>
    <row r="33" spans="2:12" x14ac:dyDescent="0.3">
      <c r="B33" s="3">
        <v>29</v>
      </c>
      <c r="C33" s="3" t="s">
        <v>29</v>
      </c>
      <c r="D33" s="3" t="s">
        <v>113</v>
      </c>
      <c r="E33" s="4" t="s">
        <v>188</v>
      </c>
      <c r="F33" s="4" t="s">
        <v>272</v>
      </c>
      <c r="G33" s="8">
        <v>38283</v>
      </c>
      <c r="H33" s="8">
        <v>40598</v>
      </c>
      <c r="I33" s="3" t="s">
        <v>361</v>
      </c>
      <c r="J33" s="3" t="s">
        <v>347</v>
      </c>
      <c r="K33" s="5">
        <v>19500000</v>
      </c>
      <c r="L33" s="4" t="s">
        <v>370</v>
      </c>
    </row>
    <row r="34" spans="2:12" x14ac:dyDescent="0.3">
      <c r="B34" s="3">
        <v>30</v>
      </c>
      <c r="C34" s="3" t="s">
        <v>41</v>
      </c>
      <c r="D34" s="3" t="s">
        <v>125</v>
      </c>
      <c r="E34" s="4" t="s">
        <v>194</v>
      </c>
      <c r="F34" s="4" t="s">
        <v>278</v>
      </c>
      <c r="G34" s="8">
        <v>38309</v>
      </c>
      <c r="H34" s="8" t="s">
        <v>348</v>
      </c>
      <c r="I34" s="3" t="s">
        <v>349</v>
      </c>
      <c r="J34" s="3" t="s">
        <v>351</v>
      </c>
      <c r="K34" s="5">
        <v>36500000</v>
      </c>
      <c r="L34" s="4" t="s">
        <v>387</v>
      </c>
    </row>
    <row r="35" spans="2:12" x14ac:dyDescent="0.3">
      <c r="B35" s="3">
        <v>31</v>
      </c>
      <c r="C35" s="3" t="s">
        <v>22</v>
      </c>
      <c r="D35" s="3" t="s">
        <v>106</v>
      </c>
      <c r="E35" s="4" t="s">
        <v>226</v>
      </c>
      <c r="F35" s="4" t="s">
        <v>310</v>
      </c>
      <c r="G35" s="8">
        <v>38395</v>
      </c>
      <c r="H35" s="8" t="s">
        <v>348</v>
      </c>
      <c r="I35" s="3" t="s">
        <v>349</v>
      </c>
      <c r="J35" s="3" t="s">
        <v>354</v>
      </c>
      <c r="K35" s="5">
        <v>65500000</v>
      </c>
      <c r="L35" s="4" t="s">
        <v>379</v>
      </c>
    </row>
    <row r="36" spans="2:12" x14ac:dyDescent="0.3">
      <c r="B36" s="3">
        <v>32</v>
      </c>
      <c r="C36" s="3" t="s">
        <v>88</v>
      </c>
      <c r="D36" s="3" t="s">
        <v>172</v>
      </c>
      <c r="E36" s="4" t="s">
        <v>259</v>
      </c>
      <c r="F36" s="4" t="s">
        <v>343</v>
      </c>
      <c r="G36" s="8">
        <v>38423</v>
      </c>
      <c r="H36" s="8" t="s">
        <v>348</v>
      </c>
      <c r="I36" s="3" t="s">
        <v>357</v>
      </c>
      <c r="J36" s="3" t="s">
        <v>347</v>
      </c>
      <c r="K36" s="5">
        <v>20700000</v>
      </c>
      <c r="L36" s="4" t="s">
        <v>393</v>
      </c>
    </row>
    <row r="37" spans="2:12" x14ac:dyDescent="0.3">
      <c r="B37" s="3">
        <v>33</v>
      </c>
      <c r="C37" s="3" t="s">
        <v>12</v>
      </c>
      <c r="D37" s="3" t="s">
        <v>96</v>
      </c>
      <c r="E37" s="4" t="s">
        <v>221</v>
      </c>
      <c r="F37" s="4" t="s">
        <v>305</v>
      </c>
      <c r="G37" s="8">
        <v>38436</v>
      </c>
      <c r="H37" s="8" t="s">
        <v>348</v>
      </c>
      <c r="I37" s="3" t="s">
        <v>357</v>
      </c>
      <c r="J37" s="3" t="s">
        <v>347</v>
      </c>
      <c r="K37" s="5">
        <v>18700000</v>
      </c>
      <c r="L37" s="4" t="s">
        <v>392</v>
      </c>
    </row>
    <row r="38" spans="2:12" x14ac:dyDescent="0.3">
      <c r="B38" s="3">
        <v>34</v>
      </c>
      <c r="C38" s="3" t="s">
        <v>82</v>
      </c>
      <c r="D38" s="3" t="s">
        <v>166</v>
      </c>
      <c r="E38" s="4" t="s">
        <v>256</v>
      </c>
      <c r="F38" s="4" t="s">
        <v>340</v>
      </c>
      <c r="G38" s="8">
        <v>38561</v>
      </c>
      <c r="H38" s="8" t="s">
        <v>348</v>
      </c>
      <c r="I38" s="3" t="s">
        <v>361</v>
      </c>
      <c r="J38" s="3" t="s">
        <v>358</v>
      </c>
      <c r="K38" s="5">
        <v>31900000</v>
      </c>
      <c r="L38" s="4" t="s">
        <v>370</v>
      </c>
    </row>
    <row r="39" spans="2:12" x14ac:dyDescent="0.3">
      <c r="B39" s="3">
        <v>35</v>
      </c>
      <c r="C39" s="3" t="s">
        <v>89</v>
      </c>
      <c r="D39" s="3" t="s">
        <v>173</v>
      </c>
      <c r="E39" s="4" t="s">
        <v>218</v>
      </c>
      <c r="F39" s="4" t="s">
        <v>302</v>
      </c>
      <c r="G39" s="8">
        <v>38566</v>
      </c>
      <c r="H39" s="8">
        <v>40646</v>
      </c>
      <c r="I39" s="3" t="s">
        <v>355</v>
      </c>
      <c r="J39" s="3" t="s">
        <v>351</v>
      </c>
      <c r="K39" s="5">
        <v>38700000</v>
      </c>
      <c r="L39" s="4" t="s">
        <v>377</v>
      </c>
    </row>
    <row r="40" spans="2:12" x14ac:dyDescent="0.3">
      <c r="B40" s="3">
        <v>36</v>
      </c>
      <c r="C40" s="3" t="s">
        <v>92</v>
      </c>
      <c r="D40" s="3" t="s">
        <v>176</v>
      </c>
      <c r="E40" s="4" t="s">
        <v>261</v>
      </c>
      <c r="F40" s="4" t="s">
        <v>345</v>
      </c>
      <c r="G40" s="8">
        <v>38566</v>
      </c>
      <c r="H40" s="8" t="s">
        <v>348</v>
      </c>
      <c r="I40" s="3" t="s">
        <v>366</v>
      </c>
      <c r="J40" s="3" t="s">
        <v>356</v>
      </c>
      <c r="K40" s="5">
        <v>67000000</v>
      </c>
      <c r="L40" s="4" t="s">
        <v>381</v>
      </c>
    </row>
    <row r="41" spans="2:12" x14ac:dyDescent="0.3">
      <c r="B41" s="3">
        <v>37</v>
      </c>
      <c r="C41" s="3" t="s">
        <v>42</v>
      </c>
      <c r="D41" s="3" t="s">
        <v>126</v>
      </c>
      <c r="E41" s="4" t="s">
        <v>236</v>
      </c>
      <c r="F41" s="4" t="s">
        <v>320</v>
      </c>
      <c r="G41" s="8">
        <v>38592</v>
      </c>
      <c r="H41" s="8">
        <v>40558</v>
      </c>
      <c r="I41" s="3" t="s">
        <v>360</v>
      </c>
      <c r="J41" s="3" t="s">
        <v>347</v>
      </c>
      <c r="K41" s="5">
        <v>17900000</v>
      </c>
      <c r="L41" s="4" t="s">
        <v>394</v>
      </c>
    </row>
    <row r="42" spans="2:12" x14ac:dyDescent="0.3">
      <c r="B42" s="3">
        <v>38</v>
      </c>
      <c r="C42" s="3" t="s">
        <v>61</v>
      </c>
      <c r="D42" s="3" t="s">
        <v>145</v>
      </c>
      <c r="E42" s="4" t="s">
        <v>204</v>
      </c>
      <c r="F42" s="4" t="s">
        <v>288</v>
      </c>
      <c r="G42" s="8">
        <v>38617</v>
      </c>
      <c r="H42" s="8" t="s">
        <v>348</v>
      </c>
      <c r="I42" s="3" t="s">
        <v>350</v>
      </c>
      <c r="J42" s="3" t="s">
        <v>347</v>
      </c>
      <c r="K42" s="5">
        <v>18200000</v>
      </c>
      <c r="L42" s="4" t="s">
        <v>396</v>
      </c>
    </row>
    <row r="43" spans="2:12" x14ac:dyDescent="0.3">
      <c r="B43" s="3">
        <v>39</v>
      </c>
      <c r="C43" s="3" t="s">
        <v>15</v>
      </c>
      <c r="D43" s="3" t="s">
        <v>99</v>
      </c>
      <c r="E43" s="4" t="s">
        <v>181</v>
      </c>
      <c r="F43" s="4" t="s">
        <v>265</v>
      </c>
      <c r="G43" s="8">
        <v>38636</v>
      </c>
      <c r="H43" s="8" t="s">
        <v>348</v>
      </c>
      <c r="I43" s="3" t="s">
        <v>352</v>
      </c>
      <c r="J43" s="3" t="s">
        <v>353</v>
      </c>
      <c r="K43" s="5">
        <v>50000000</v>
      </c>
      <c r="L43" s="4" t="s">
        <v>389</v>
      </c>
    </row>
    <row r="44" spans="2:12" x14ac:dyDescent="0.3">
      <c r="B44" s="3">
        <v>40</v>
      </c>
      <c r="C44" s="3" t="s">
        <v>76</v>
      </c>
      <c r="D44" s="3" t="s">
        <v>160</v>
      </c>
      <c r="E44" s="4" t="s">
        <v>253</v>
      </c>
      <c r="F44" s="4" t="s">
        <v>337</v>
      </c>
      <c r="G44" s="8">
        <v>38674</v>
      </c>
      <c r="H44" s="8" t="s">
        <v>348</v>
      </c>
      <c r="I44" s="3" t="s">
        <v>366</v>
      </c>
      <c r="J44" s="3" t="s">
        <v>354</v>
      </c>
      <c r="K44" s="5">
        <v>67000000</v>
      </c>
      <c r="L44" s="4" t="s">
        <v>381</v>
      </c>
    </row>
    <row r="45" spans="2:12" x14ac:dyDescent="0.3">
      <c r="B45" s="3">
        <v>41</v>
      </c>
      <c r="C45" s="3" t="s">
        <v>34</v>
      </c>
      <c r="D45" s="3" t="s">
        <v>118</v>
      </c>
      <c r="E45" s="4" t="s">
        <v>232</v>
      </c>
      <c r="F45" s="4" t="s">
        <v>316</v>
      </c>
      <c r="G45" s="8">
        <v>38699</v>
      </c>
      <c r="H45" s="8">
        <v>40528</v>
      </c>
      <c r="I45" s="3" t="s">
        <v>361</v>
      </c>
      <c r="J45" s="3" t="s">
        <v>347</v>
      </c>
      <c r="K45" s="5">
        <v>16700000</v>
      </c>
      <c r="L45" s="4" t="s">
        <v>372</v>
      </c>
    </row>
    <row r="46" spans="2:12" x14ac:dyDescent="0.3">
      <c r="B46" s="3">
        <v>42</v>
      </c>
      <c r="C46" s="3" t="s">
        <v>66</v>
      </c>
      <c r="D46" s="3" t="s">
        <v>150</v>
      </c>
      <c r="E46" s="4" t="s">
        <v>248</v>
      </c>
      <c r="F46" s="4" t="s">
        <v>332</v>
      </c>
      <c r="G46" s="8">
        <v>38731</v>
      </c>
      <c r="H46" s="8">
        <v>40689</v>
      </c>
      <c r="I46" s="3" t="s">
        <v>360</v>
      </c>
      <c r="J46" s="3" t="s">
        <v>347</v>
      </c>
      <c r="K46" s="5">
        <v>16100000</v>
      </c>
      <c r="L46" s="4" t="s">
        <v>394</v>
      </c>
    </row>
    <row r="47" spans="2:12" x14ac:dyDescent="0.3">
      <c r="B47" s="3">
        <v>43</v>
      </c>
      <c r="C47" s="3" t="s">
        <v>69</v>
      </c>
      <c r="D47" s="3" t="s">
        <v>153</v>
      </c>
      <c r="E47" s="4" t="s">
        <v>208</v>
      </c>
      <c r="F47" s="4" t="s">
        <v>292</v>
      </c>
      <c r="G47" s="8">
        <v>38755</v>
      </c>
      <c r="H47" s="8" t="s">
        <v>348</v>
      </c>
      <c r="I47" s="3" t="s">
        <v>366</v>
      </c>
      <c r="J47" s="3" t="s">
        <v>358</v>
      </c>
      <c r="K47" s="5">
        <v>33700000</v>
      </c>
      <c r="L47" s="4" t="s">
        <v>381</v>
      </c>
    </row>
    <row r="48" spans="2:12" x14ac:dyDescent="0.3">
      <c r="B48" s="3">
        <v>44</v>
      </c>
      <c r="C48" s="3" t="s">
        <v>47</v>
      </c>
      <c r="D48" s="3" t="s">
        <v>131</v>
      </c>
      <c r="E48" s="4" t="s">
        <v>197</v>
      </c>
      <c r="F48" s="4" t="s">
        <v>281</v>
      </c>
      <c r="G48" s="8">
        <v>38812</v>
      </c>
      <c r="H48" s="8" t="s">
        <v>348</v>
      </c>
      <c r="I48" s="3" t="s">
        <v>349</v>
      </c>
      <c r="J48" s="3" t="s">
        <v>353</v>
      </c>
      <c r="K48" s="5">
        <v>51300000</v>
      </c>
      <c r="L48" s="4" t="s">
        <v>387</v>
      </c>
    </row>
    <row r="49" spans="2:12" x14ac:dyDescent="0.3">
      <c r="B49" s="3">
        <v>45</v>
      </c>
      <c r="C49" s="3" t="s">
        <v>36</v>
      </c>
      <c r="D49" s="3" t="s">
        <v>120</v>
      </c>
      <c r="E49" s="4" t="s">
        <v>233</v>
      </c>
      <c r="F49" s="4" t="s">
        <v>317</v>
      </c>
      <c r="G49" s="8">
        <v>38846</v>
      </c>
      <c r="H49" s="8">
        <v>40641</v>
      </c>
      <c r="I49" s="3" t="s">
        <v>363</v>
      </c>
      <c r="J49" s="3" t="s">
        <v>347</v>
      </c>
      <c r="K49" s="5">
        <v>15400000</v>
      </c>
      <c r="L49" s="4" t="s">
        <v>367</v>
      </c>
    </row>
    <row r="50" spans="2:12" x14ac:dyDescent="0.3">
      <c r="B50" s="3">
        <v>46</v>
      </c>
      <c r="C50" s="3" t="s">
        <v>84</v>
      </c>
      <c r="D50" s="3" t="s">
        <v>168</v>
      </c>
      <c r="E50" s="4" t="s">
        <v>257</v>
      </c>
      <c r="F50" s="4" t="s">
        <v>341</v>
      </c>
      <c r="G50" s="8">
        <v>39132</v>
      </c>
      <c r="H50" s="8">
        <v>39572</v>
      </c>
      <c r="I50" s="3" t="s">
        <v>360</v>
      </c>
      <c r="J50" s="3" t="s">
        <v>347</v>
      </c>
      <c r="K50" s="5">
        <v>20300000</v>
      </c>
      <c r="L50" s="4" t="s">
        <v>394</v>
      </c>
    </row>
    <row r="51" spans="2:12" x14ac:dyDescent="0.3">
      <c r="B51" s="3">
        <v>47</v>
      </c>
      <c r="C51" s="3" t="s">
        <v>48</v>
      </c>
      <c r="D51" s="3" t="s">
        <v>132</v>
      </c>
      <c r="E51" s="4" t="s">
        <v>239</v>
      </c>
      <c r="F51" s="4" t="s">
        <v>323</v>
      </c>
      <c r="G51" s="8">
        <v>39352</v>
      </c>
      <c r="H51" s="8" t="s">
        <v>348</v>
      </c>
      <c r="I51" s="3" t="s">
        <v>357</v>
      </c>
      <c r="J51" s="3" t="s">
        <v>347</v>
      </c>
      <c r="K51" s="5">
        <v>17900000</v>
      </c>
      <c r="L51" s="4" t="s">
        <v>391</v>
      </c>
    </row>
    <row r="52" spans="2:12" x14ac:dyDescent="0.3">
      <c r="B52" s="3">
        <v>48</v>
      </c>
      <c r="C52" s="3" t="s">
        <v>33</v>
      </c>
      <c r="D52" s="3" t="s">
        <v>117</v>
      </c>
      <c r="E52" s="4" t="s">
        <v>190</v>
      </c>
      <c r="F52" s="4" t="s">
        <v>274</v>
      </c>
      <c r="G52" s="8">
        <v>39363</v>
      </c>
      <c r="H52" s="8" t="s">
        <v>348</v>
      </c>
      <c r="I52" s="3" t="s">
        <v>360</v>
      </c>
      <c r="J52" s="3" t="s">
        <v>347</v>
      </c>
      <c r="K52" s="5">
        <v>16500000</v>
      </c>
      <c r="L52" s="4" t="s">
        <v>394</v>
      </c>
    </row>
    <row r="53" spans="2:12" x14ac:dyDescent="0.3">
      <c r="B53" s="3">
        <v>49</v>
      </c>
      <c r="C53" s="3" t="s">
        <v>67</v>
      </c>
      <c r="D53" s="3" t="s">
        <v>151</v>
      </c>
      <c r="E53" s="4" t="s">
        <v>207</v>
      </c>
      <c r="F53" s="4" t="s">
        <v>291</v>
      </c>
      <c r="G53" s="8">
        <v>39382</v>
      </c>
      <c r="H53" s="8" t="s">
        <v>348</v>
      </c>
      <c r="I53" s="3" t="s">
        <v>360</v>
      </c>
      <c r="J53" s="3" t="s">
        <v>347</v>
      </c>
      <c r="K53" s="5">
        <v>15300000</v>
      </c>
      <c r="L53" s="4" t="s">
        <v>394</v>
      </c>
    </row>
    <row r="54" spans="2:12" x14ac:dyDescent="0.3">
      <c r="B54" s="3">
        <v>50</v>
      </c>
      <c r="C54" s="3" t="s">
        <v>83</v>
      </c>
      <c r="D54" s="3" t="s">
        <v>167</v>
      </c>
      <c r="E54" s="4" t="s">
        <v>215</v>
      </c>
      <c r="F54" s="4" t="s">
        <v>299</v>
      </c>
      <c r="G54" s="8">
        <v>39384</v>
      </c>
      <c r="H54" s="8" t="s">
        <v>348</v>
      </c>
      <c r="I54" s="3" t="s">
        <v>350</v>
      </c>
      <c r="J54" s="3" t="s">
        <v>359</v>
      </c>
      <c r="K54" s="5">
        <v>55900000</v>
      </c>
      <c r="L54" s="4" t="s">
        <v>396</v>
      </c>
    </row>
    <row r="55" spans="2:12" x14ac:dyDescent="0.3">
      <c r="B55" s="3">
        <v>51</v>
      </c>
      <c r="C55" s="3" t="s">
        <v>68</v>
      </c>
      <c r="D55" s="3" t="s">
        <v>152</v>
      </c>
      <c r="E55" s="4" t="s">
        <v>249</v>
      </c>
      <c r="F55" s="4" t="s">
        <v>333</v>
      </c>
      <c r="G55" s="8">
        <v>39403</v>
      </c>
      <c r="H55" s="8" t="s">
        <v>348</v>
      </c>
      <c r="I55" s="3" t="s">
        <v>352</v>
      </c>
      <c r="J55" s="3" t="s">
        <v>351</v>
      </c>
      <c r="K55" s="5">
        <v>36800000</v>
      </c>
      <c r="L55" s="4" t="s">
        <v>388</v>
      </c>
    </row>
    <row r="56" spans="2:12" x14ac:dyDescent="0.3">
      <c r="B56" s="3">
        <v>52</v>
      </c>
      <c r="C56" s="3" t="s">
        <v>28</v>
      </c>
      <c r="D56" s="3" t="s">
        <v>112</v>
      </c>
      <c r="E56" s="4" t="s">
        <v>229</v>
      </c>
      <c r="F56" s="4" t="s">
        <v>313</v>
      </c>
      <c r="G56" s="8">
        <v>39406</v>
      </c>
      <c r="H56" s="8" t="s">
        <v>348</v>
      </c>
      <c r="I56" s="3" t="s">
        <v>365</v>
      </c>
      <c r="J56" s="3" t="s">
        <v>347</v>
      </c>
      <c r="K56" s="5">
        <v>16400000</v>
      </c>
      <c r="L56" s="4" t="s">
        <v>385</v>
      </c>
    </row>
    <row r="57" spans="2:12" x14ac:dyDescent="0.3">
      <c r="B57" s="3">
        <v>53</v>
      </c>
      <c r="C57" s="3" t="s">
        <v>71</v>
      </c>
      <c r="D57" s="3" t="s">
        <v>155</v>
      </c>
      <c r="E57" s="4" t="s">
        <v>209</v>
      </c>
      <c r="F57" s="4" t="s">
        <v>293</v>
      </c>
      <c r="G57" s="8">
        <v>39419</v>
      </c>
      <c r="H57" s="8" t="s">
        <v>348</v>
      </c>
      <c r="I57" s="3" t="s">
        <v>361</v>
      </c>
      <c r="J57" s="3" t="s">
        <v>364</v>
      </c>
      <c r="K57" s="5">
        <v>37400000</v>
      </c>
      <c r="L57" s="4" t="s">
        <v>372</v>
      </c>
    </row>
    <row r="58" spans="2:12" x14ac:dyDescent="0.3">
      <c r="B58" s="3">
        <v>54</v>
      </c>
      <c r="C58" s="3" t="s">
        <v>72</v>
      </c>
      <c r="D58" s="3" t="s">
        <v>156</v>
      </c>
      <c r="E58" s="4" t="s">
        <v>251</v>
      </c>
      <c r="F58" s="4" t="s">
        <v>335</v>
      </c>
      <c r="G58" s="8">
        <v>39444</v>
      </c>
      <c r="H58" s="8" t="s">
        <v>348</v>
      </c>
      <c r="I58" s="3" t="s">
        <v>366</v>
      </c>
      <c r="J58" s="3" t="s">
        <v>358</v>
      </c>
      <c r="K58" s="5">
        <v>33600000</v>
      </c>
      <c r="L58" s="4" t="s">
        <v>382</v>
      </c>
    </row>
    <row r="59" spans="2:12" x14ac:dyDescent="0.3">
      <c r="B59" s="3">
        <v>55</v>
      </c>
      <c r="C59" s="3" t="s">
        <v>51</v>
      </c>
      <c r="D59" s="3" t="s">
        <v>135</v>
      </c>
      <c r="E59" s="4" t="s">
        <v>199</v>
      </c>
      <c r="F59" s="4" t="s">
        <v>283</v>
      </c>
      <c r="G59" s="8">
        <v>39513</v>
      </c>
      <c r="H59" s="8" t="s">
        <v>348</v>
      </c>
      <c r="I59" s="3" t="s">
        <v>357</v>
      </c>
      <c r="J59" s="3" t="s">
        <v>359</v>
      </c>
      <c r="K59" s="5">
        <v>56600000</v>
      </c>
      <c r="L59" s="4" t="s">
        <v>392</v>
      </c>
    </row>
    <row r="60" spans="2:12" x14ac:dyDescent="0.3">
      <c r="B60" s="3">
        <v>56</v>
      </c>
      <c r="C60" s="3" t="s">
        <v>39</v>
      </c>
      <c r="D60" s="3" t="s">
        <v>123</v>
      </c>
      <c r="E60" s="4" t="s">
        <v>193</v>
      </c>
      <c r="F60" s="4" t="s">
        <v>277</v>
      </c>
      <c r="G60" s="8">
        <v>39539</v>
      </c>
      <c r="H60" s="8" t="s">
        <v>348</v>
      </c>
      <c r="I60" s="3" t="s">
        <v>361</v>
      </c>
      <c r="J60" s="3" t="s">
        <v>347</v>
      </c>
      <c r="K60" s="5">
        <v>16200000</v>
      </c>
      <c r="L60" s="4" t="s">
        <v>371</v>
      </c>
    </row>
    <row r="61" spans="2:12" x14ac:dyDescent="0.3">
      <c r="B61" s="3">
        <v>57</v>
      </c>
      <c r="C61" s="3" t="s">
        <v>37</v>
      </c>
      <c r="D61" s="3" t="s">
        <v>121</v>
      </c>
      <c r="E61" s="4" t="s">
        <v>192</v>
      </c>
      <c r="F61" s="4" t="s">
        <v>276</v>
      </c>
      <c r="G61" s="8">
        <v>39601</v>
      </c>
      <c r="H61" s="8">
        <v>40567</v>
      </c>
      <c r="I61" s="3" t="s">
        <v>355</v>
      </c>
      <c r="J61" s="3" t="s">
        <v>347</v>
      </c>
      <c r="K61" s="5">
        <v>15700000</v>
      </c>
      <c r="L61" s="4" t="s">
        <v>376</v>
      </c>
    </row>
    <row r="62" spans="2:12" x14ac:dyDescent="0.3">
      <c r="B62" s="3">
        <v>58</v>
      </c>
      <c r="C62" s="3" t="s">
        <v>49</v>
      </c>
      <c r="D62" s="3" t="s">
        <v>133</v>
      </c>
      <c r="E62" s="4" t="s">
        <v>198</v>
      </c>
      <c r="F62" s="4" t="s">
        <v>282</v>
      </c>
      <c r="G62" s="8">
        <v>39642</v>
      </c>
      <c r="H62" s="8">
        <v>40422</v>
      </c>
      <c r="I62" s="3" t="s">
        <v>361</v>
      </c>
      <c r="J62" s="3" t="s">
        <v>353</v>
      </c>
      <c r="K62" s="5">
        <v>47600000</v>
      </c>
      <c r="L62" s="4" t="s">
        <v>371</v>
      </c>
    </row>
    <row r="63" spans="2:12" x14ac:dyDescent="0.3">
      <c r="B63" s="3">
        <v>59</v>
      </c>
      <c r="C63" s="3" t="s">
        <v>50</v>
      </c>
      <c r="D63" s="3" t="s">
        <v>134</v>
      </c>
      <c r="E63" s="4" t="s">
        <v>240</v>
      </c>
      <c r="F63" s="4" t="s">
        <v>324</v>
      </c>
      <c r="G63" s="8">
        <v>39678</v>
      </c>
      <c r="H63" s="8" t="s">
        <v>348</v>
      </c>
      <c r="I63" s="3" t="s">
        <v>355</v>
      </c>
      <c r="J63" s="3" t="s">
        <v>347</v>
      </c>
      <c r="K63" s="5">
        <v>15400000</v>
      </c>
      <c r="L63" s="4" t="s">
        <v>375</v>
      </c>
    </row>
    <row r="64" spans="2:12" x14ac:dyDescent="0.3">
      <c r="B64" s="3">
        <v>60</v>
      </c>
      <c r="C64" s="3" t="s">
        <v>73</v>
      </c>
      <c r="D64" s="3" t="s">
        <v>157</v>
      </c>
      <c r="E64" s="4" t="s">
        <v>210</v>
      </c>
      <c r="F64" s="4" t="s">
        <v>294</v>
      </c>
      <c r="G64" s="8">
        <v>39682</v>
      </c>
      <c r="H64" s="8" t="s">
        <v>348</v>
      </c>
      <c r="I64" s="3" t="s">
        <v>360</v>
      </c>
      <c r="J64" s="3" t="s">
        <v>364</v>
      </c>
      <c r="K64" s="5">
        <v>33600000</v>
      </c>
      <c r="L64" s="4" t="s">
        <v>399</v>
      </c>
    </row>
    <row r="65" spans="2:12" x14ac:dyDescent="0.3">
      <c r="B65" s="3">
        <v>61</v>
      </c>
      <c r="C65" s="3" t="s">
        <v>80</v>
      </c>
      <c r="D65" s="3" t="s">
        <v>164</v>
      </c>
      <c r="E65" s="4" t="s">
        <v>255</v>
      </c>
      <c r="F65" s="4" t="s">
        <v>339</v>
      </c>
      <c r="G65" s="8">
        <v>39704</v>
      </c>
      <c r="H65" s="8" t="s">
        <v>348</v>
      </c>
      <c r="I65" s="3" t="s">
        <v>349</v>
      </c>
      <c r="J65" s="3" t="s">
        <v>364</v>
      </c>
      <c r="K65" s="5">
        <v>38600000</v>
      </c>
      <c r="L65" s="4" t="s">
        <v>379</v>
      </c>
    </row>
    <row r="66" spans="2:12" x14ac:dyDescent="0.3">
      <c r="B66" s="3">
        <v>62</v>
      </c>
      <c r="C66" s="3" t="s">
        <v>16</v>
      </c>
      <c r="D66" s="3" t="s">
        <v>100</v>
      </c>
      <c r="E66" s="4" t="s">
        <v>223</v>
      </c>
      <c r="F66" s="4" t="s">
        <v>307</v>
      </c>
      <c r="G66" s="8">
        <v>39813</v>
      </c>
      <c r="H66" s="8" t="s">
        <v>348</v>
      </c>
      <c r="I66" s="3" t="s">
        <v>355</v>
      </c>
      <c r="J66" s="3" t="s">
        <v>359</v>
      </c>
      <c r="K66" s="5">
        <v>51000000</v>
      </c>
      <c r="L66" s="4" t="s">
        <v>375</v>
      </c>
    </row>
    <row r="67" spans="2:12" x14ac:dyDescent="0.3">
      <c r="B67" s="3">
        <v>63</v>
      </c>
      <c r="C67" s="3" t="s">
        <v>65</v>
      </c>
      <c r="D67" s="3" t="s">
        <v>149</v>
      </c>
      <c r="E67" s="4" t="s">
        <v>206</v>
      </c>
      <c r="F67" s="4" t="s">
        <v>290</v>
      </c>
      <c r="G67" s="8">
        <v>39829</v>
      </c>
      <c r="H67" s="8">
        <v>40714</v>
      </c>
      <c r="I67" s="3" t="s">
        <v>362</v>
      </c>
      <c r="J67" s="3" t="s">
        <v>347</v>
      </c>
      <c r="K67" s="5">
        <v>15400000</v>
      </c>
      <c r="L67" s="4" t="s">
        <v>374</v>
      </c>
    </row>
    <row r="68" spans="2:12" x14ac:dyDescent="0.3">
      <c r="B68" s="3">
        <v>64</v>
      </c>
      <c r="C68" s="3" t="s">
        <v>91</v>
      </c>
      <c r="D68" s="3" t="s">
        <v>175</v>
      </c>
      <c r="E68" s="4" t="s">
        <v>219</v>
      </c>
      <c r="F68" s="4" t="s">
        <v>303</v>
      </c>
      <c r="G68" s="8">
        <v>39912</v>
      </c>
      <c r="H68" s="8" t="s">
        <v>348</v>
      </c>
      <c r="I68" s="3" t="s">
        <v>363</v>
      </c>
      <c r="J68" s="3" t="s">
        <v>347</v>
      </c>
      <c r="K68" s="5">
        <v>17800000</v>
      </c>
      <c r="L68" s="4" t="s">
        <v>369</v>
      </c>
    </row>
    <row r="69" spans="2:12" x14ac:dyDescent="0.3">
      <c r="B69" s="3">
        <v>65</v>
      </c>
      <c r="C69" s="3" t="s">
        <v>79</v>
      </c>
      <c r="D69" s="3" t="s">
        <v>163</v>
      </c>
      <c r="E69" s="4" t="s">
        <v>213</v>
      </c>
      <c r="F69" s="4" t="s">
        <v>297</v>
      </c>
      <c r="G69" s="8">
        <v>39934</v>
      </c>
      <c r="H69" s="8" t="s">
        <v>348</v>
      </c>
      <c r="I69" s="3" t="s">
        <v>362</v>
      </c>
      <c r="J69" s="3" t="s">
        <v>347</v>
      </c>
      <c r="K69" s="5">
        <v>16100000</v>
      </c>
      <c r="L69" s="4" t="s">
        <v>386</v>
      </c>
    </row>
    <row r="70" spans="2:12" x14ac:dyDescent="0.3">
      <c r="B70" s="3">
        <v>66</v>
      </c>
      <c r="C70" s="3" t="s">
        <v>59</v>
      </c>
      <c r="D70" s="3" t="s">
        <v>143</v>
      </c>
      <c r="E70" s="4" t="s">
        <v>203</v>
      </c>
      <c r="F70" s="4" t="s">
        <v>287</v>
      </c>
      <c r="G70" s="8">
        <v>39955</v>
      </c>
      <c r="H70" s="8" t="s">
        <v>348</v>
      </c>
      <c r="I70" s="3" t="s">
        <v>362</v>
      </c>
      <c r="J70" s="3" t="s">
        <v>364</v>
      </c>
      <c r="K70" s="5">
        <v>34000000</v>
      </c>
      <c r="L70" s="4" t="s">
        <v>374</v>
      </c>
    </row>
    <row r="71" spans="2:12" x14ac:dyDescent="0.3">
      <c r="B71" s="3">
        <v>67</v>
      </c>
      <c r="C71" s="3" t="s">
        <v>94</v>
      </c>
      <c r="D71" s="3" t="s">
        <v>178</v>
      </c>
      <c r="E71" s="4" t="s">
        <v>262</v>
      </c>
      <c r="F71" s="4" t="s">
        <v>346</v>
      </c>
      <c r="G71" s="8">
        <v>39989</v>
      </c>
      <c r="H71" s="8" t="s">
        <v>348</v>
      </c>
      <c r="I71" s="3" t="s">
        <v>360</v>
      </c>
      <c r="J71" s="3" t="s">
        <v>347</v>
      </c>
      <c r="K71" s="5">
        <v>20600000</v>
      </c>
      <c r="L71" s="4" t="s">
        <v>394</v>
      </c>
    </row>
    <row r="72" spans="2:12" x14ac:dyDescent="0.3">
      <c r="B72" s="3">
        <v>68</v>
      </c>
      <c r="C72" s="3" t="s">
        <v>52</v>
      </c>
      <c r="D72" s="3" t="s">
        <v>136</v>
      </c>
      <c r="E72" s="4" t="s">
        <v>241</v>
      </c>
      <c r="F72" s="4" t="s">
        <v>325</v>
      </c>
      <c r="G72" s="8">
        <v>40019</v>
      </c>
      <c r="H72" s="8" t="s">
        <v>348</v>
      </c>
      <c r="I72" s="3" t="s">
        <v>366</v>
      </c>
      <c r="J72" s="3" t="s">
        <v>358</v>
      </c>
      <c r="K72" s="5">
        <v>36100000</v>
      </c>
      <c r="L72" s="4" t="s">
        <v>382</v>
      </c>
    </row>
    <row r="73" spans="2:12" x14ac:dyDescent="0.3">
      <c r="B73" s="3">
        <v>69</v>
      </c>
      <c r="C73" s="3" t="s">
        <v>45</v>
      </c>
      <c r="D73" s="3" t="s">
        <v>129</v>
      </c>
      <c r="E73" s="4" t="s">
        <v>196</v>
      </c>
      <c r="F73" s="4" t="s">
        <v>280</v>
      </c>
      <c r="G73" s="8">
        <v>40023</v>
      </c>
      <c r="H73" s="8">
        <v>40613</v>
      </c>
      <c r="I73" s="3" t="s">
        <v>363</v>
      </c>
      <c r="J73" s="3" t="s">
        <v>356</v>
      </c>
      <c r="K73" s="5">
        <v>62100000</v>
      </c>
      <c r="L73" s="4" t="s">
        <v>368</v>
      </c>
    </row>
    <row r="74" spans="2:12" x14ac:dyDescent="0.3">
      <c r="B74" s="3">
        <v>70</v>
      </c>
      <c r="C74" s="3" t="s">
        <v>81</v>
      </c>
      <c r="D74" s="3" t="s">
        <v>165</v>
      </c>
      <c r="E74" s="4" t="s">
        <v>214</v>
      </c>
      <c r="F74" s="4" t="s">
        <v>298</v>
      </c>
      <c r="G74" s="8">
        <v>40024</v>
      </c>
      <c r="H74" s="8" t="s">
        <v>348</v>
      </c>
      <c r="I74" s="3" t="s">
        <v>365</v>
      </c>
      <c r="J74" s="3" t="s">
        <v>347</v>
      </c>
      <c r="K74" s="5">
        <v>18300000</v>
      </c>
      <c r="L74" s="4" t="s">
        <v>385</v>
      </c>
    </row>
    <row r="75" spans="2:12" x14ac:dyDescent="0.3">
      <c r="B75" s="3">
        <v>71</v>
      </c>
      <c r="C75" s="3" t="s">
        <v>13</v>
      </c>
      <c r="D75" s="3" t="s">
        <v>97</v>
      </c>
      <c r="E75" s="4" t="s">
        <v>180</v>
      </c>
      <c r="F75" s="4" t="s">
        <v>264</v>
      </c>
      <c r="G75" s="8">
        <v>40030</v>
      </c>
      <c r="H75" s="8" t="s">
        <v>348</v>
      </c>
      <c r="I75" s="3" t="s">
        <v>350</v>
      </c>
      <c r="J75" s="3" t="s">
        <v>351</v>
      </c>
      <c r="K75" s="5">
        <v>39600000</v>
      </c>
      <c r="L75" s="4" t="s">
        <v>396</v>
      </c>
    </row>
    <row r="76" spans="2:12" x14ac:dyDescent="0.3">
      <c r="B76" s="3">
        <v>72</v>
      </c>
      <c r="C76" s="3" t="s">
        <v>35</v>
      </c>
      <c r="D76" s="3" t="s">
        <v>119</v>
      </c>
      <c r="E76" s="4" t="s">
        <v>191</v>
      </c>
      <c r="F76" s="4" t="s">
        <v>275</v>
      </c>
      <c r="G76" s="8">
        <v>40055</v>
      </c>
      <c r="H76" s="8" t="s">
        <v>348</v>
      </c>
      <c r="I76" s="3" t="s">
        <v>362</v>
      </c>
      <c r="J76" s="3" t="s">
        <v>347</v>
      </c>
      <c r="K76" s="5">
        <v>20700000</v>
      </c>
      <c r="L76" s="4" t="s">
        <v>383</v>
      </c>
    </row>
    <row r="77" spans="2:12" x14ac:dyDescent="0.3">
      <c r="B77" s="3">
        <v>73</v>
      </c>
      <c r="C77" s="3" t="s">
        <v>32</v>
      </c>
      <c r="D77" s="3" t="s">
        <v>116</v>
      </c>
      <c r="E77" s="4" t="s">
        <v>231</v>
      </c>
      <c r="F77" s="4" t="s">
        <v>315</v>
      </c>
      <c r="G77" s="8">
        <v>40065</v>
      </c>
      <c r="H77" s="8" t="s">
        <v>348</v>
      </c>
      <c r="I77" s="3" t="s">
        <v>365</v>
      </c>
      <c r="J77" s="3" t="s">
        <v>347</v>
      </c>
      <c r="K77" s="5">
        <v>17100000</v>
      </c>
      <c r="L77" s="4" t="s">
        <v>384</v>
      </c>
    </row>
    <row r="78" spans="2:12" x14ac:dyDescent="0.3">
      <c r="B78" s="3">
        <v>74</v>
      </c>
      <c r="C78" s="3" t="s">
        <v>70</v>
      </c>
      <c r="D78" s="3" t="s">
        <v>154</v>
      </c>
      <c r="E78" s="4" t="s">
        <v>250</v>
      </c>
      <c r="F78" s="4" t="s">
        <v>334</v>
      </c>
      <c r="G78" s="8">
        <v>40068</v>
      </c>
      <c r="H78" s="8" t="s">
        <v>348</v>
      </c>
      <c r="I78" s="3" t="s">
        <v>363</v>
      </c>
      <c r="J78" s="3" t="s">
        <v>351</v>
      </c>
      <c r="K78" s="5">
        <v>39000000</v>
      </c>
      <c r="L78" s="4" t="s">
        <v>368</v>
      </c>
    </row>
    <row r="79" spans="2:12" x14ac:dyDescent="0.3">
      <c r="B79" s="3">
        <v>75</v>
      </c>
      <c r="C79" s="3" t="s">
        <v>21</v>
      </c>
      <c r="D79" s="3" t="s">
        <v>105</v>
      </c>
      <c r="E79" s="4" t="s">
        <v>184</v>
      </c>
      <c r="F79" s="4" t="s">
        <v>268</v>
      </c>
      <c r="G79" s="8">
        <v>40069</v>
      </c>
      <c r="H79" s="8" t="s">
        <v>348</v>
      </c>
      <c r="I79" s="3" t="s">
        <v>357</v>
      </c>
      <c r="J79" s="3" t="s">
        <v>353</v>
      </c>
      <c r="K79" s="5">
        <v>47700000</v>
      </c>
      <c r="L79" s="4" t="s">
        <v>390</v>
      </c>
    </row>
    <row r="80" spans="2:12" x14ac:dyDescent="0.3">
      <c r="B80" s="3">
        <v>76</v>
      </c>
      <c r="C80" s="3" t="s">
        <v>25</v>
      </c>
      <c r="D80" s="3" t="s">
        <v>109</v>
      </c>
      <c r="E80" s="4" t="s">
        <v>186</v>
      </c>
      <c r="F80" s="4" t="s">
        <v>270</v>
      </c>
      <c r="G80" s="8">
        <v>40076</v>
      </c>
      <c r="H80" s="8" t="s">
        <v>348</v>
      </c>
      <c r="I80" s="3" t="s">
        <v>349</v>
      </c>
      <c r="J80" s="3" t="s">
        <v>359</v>
      </c>
      <c r="K80" s="5">
        <v>50400000</v>
      </c>
      <c r="L80" s="4" t="s">
        <v>379</v>
      </c>
    </row>
    <row r="81" spans="2:12" x14ac:dyDescent="0.3">
      <c r="B81" s="3">
        <v>77</v>
      </c>
      <c r="C81" s="3" t="s">
        <v>43</v>
      </c>
      <c r="D81" s="3" t="s">
        <v>127</v>
      </c>
      <c r="E81" s="4" t="s">
        <v>195</v>
      </c>
      <c r="F81" s="4" t="s">
        <v>279</v>
      </c>
      <c r="G81" s="8">
        <v>40102</v>
      </c>
      <c r="H81" s="8" t="s">
        <v>348</v>
      </c>
      <c r="I81" s="3" t="s">
        <v>355</v>
      </c>
      <c r="J81" s="3" t="s">
        <v>347</v>
      </c>
      <c r="K81" s="5">
        <v>15900000</v>
      </c>
      <c r="L81" s="4" t="s">
        <v>377</v>
      </c>
    </row>
    <row r="82" spans="2:12" x14ac:dyDescent="0.3">
      <c r="B82" s="3">
        <v>78</v>
      </c>
      <c r="C82" s="3" t="s">
        <v>30</v>
      </c>
      <c r="D82" s="3" t="s">
        <v>114</v>
      </c>
      <c r="E82" s="4" t="s">
        <v>230</v>
      </c>
      <c r="F82" s="4" t="s">
        <v>314</v>
      </c>
      <c r="G82" s="8">
        <v>40175</v>
      </c>
      <c r="H82" s="8">
        <v>40560</v>
      </c>
      <c r="I82" s="3" t="s">
        <v>349</v>
      </c>
      <c r="J82" s="3" t="s">
        <v>351</v>
      </c>
      <c r="K82" s="5">
        <v>39400000</v>
      </c>
      <c r="L82" s="4" t="s">
        <v>379</v>
      </c>
    </row>
    <row r="83" spans="2:12" x14ac:dyDescent="0.3">
      <c r="B83" s="3">
        <v>79</v>
      </c>
      <c r="C83" s="3" t="s">
        <v>20</v>
      </c>
      <c r="D83" s="3" t="s">
        <v>104</v>
      </c>
      <c r="E83" s="4" t="s">
        <v>225</v>
      </c>
      <c r="F83" s="4" t="s">
        <v>309</v>
      </c>
      <c r="G83" s="8">
        <v>40247</v>
      </c>
      <c r="H83" s="8">
        <v>40633</v>
      </c>
      <c r="I83" s="3" t="s">
        <v>361</v>
      </c>
      <c r="J83" s="3" t="s">
        <v>347</v>
      </c>
      <c r="K83" s="5">
        <v>22000000</v>
      </c>
      <c r="L83" s="4" t="s">
        <v>371</v>
      </c>
    </row>
    <row r="84" spans="2:12" x14ac:dyDescent="0.3">
      <c r="B84" s="3">
        <v>80</v>
      </c>
      <c r="C84" s="3" t="s">
        <v>64</v>
      </c>
      <c r="D84" s="3" t="s">
        <v>148</v>
      </c>
      <c r="E84" s="4" t="s">
        <v>247</v>
      </c>
      <c r="F84" s="4" t="s">
        <v>331</v>
      </c>
      <c r="G84" s="8">
        <v>40249</v>
      </c>
      <c r="H84" s="8" t="s">
        <v>348</v>
      </c>
      <c r="I84" s="3" t="s">
        <v>361</v>
      </c>
      <c r="J84" s="3" t="s">
        <v>347</v>
      </c>
      <c r="K84" s="5">
        <v>19600000</v>
      </c>
      <c r="L84" s="4" t="s">
        <v>372</v>
      </c>
    </row>
    <row r="85" spans="2:12" x14ac:dyDescent="0.3">
      <c r="B85" s="3">
        <v>81</v>
      </c>
      <c r="C85" s="3" t="s">
        <v>54</v>
      </c>
      <c r="D85" s="3" t="s">
        <v>138</v>
      </c>
      <c r="E85" s="4" t="s">
        <v>242</v>
      </c>
      <c r="F85" s="4" t="s">
        <v>326</v>
      </c>
      <c r="G85" s="8">
        <v>40342</v>
      </c>
      <c r="H85" s="8">
        <v>40714</v>
      </c>
      <c r="I85" s="3" t="s">
        <v>366</v>
      </c>
      <c r="J85" s="3" t="s">
        <v>347</v>
      </c>
      <c r="K85" s="5">
        <v>21100000</v>
      </c>
      <c r="L85" s="4" t="s">
        <v>381</v>
      </c>
    </row>
    <row r="86" spans="2:12" x14ac:dyDescent="0.3">
      <c r="B86" s="3">
        <v>82</v>
      </c>
      <c r="C86" s="3" t="s">
        <v>85</v>
      </c>
      <c r="D86" s="3" t="s">
        <v>169</v>
      </c>
      <c r="E86" s="4" t="s">
        <v>216</v>
      </c>
      <c r="F86" s="4" t="s">
        <v>300</v>
      </c>
      <c r="G86" s="8">
        <v>40401</v>
      </c>
      <c r="H86" s="8">
        <v>40562</v>
      </c>
      <c r="I86" s="3" t="s">
        <v>355</v>
      </c>
      <c r="J86" s="3" t="s">
        <v>347</v>
      </c>
      <c r="K86" s="5">
        <v>21100000</v>
      </c>
      <c r="L86" s="4" t="s">
        <v>377</v>
      </c>
    </row>
    <row r="87" spans="2:12" x14ac:dyDescent="0.3">
      <c r="B87" s="3">
        <v>83</v>
      </c>
      <c r="C87" s="3" t="s">
        <v>14</v>
      </c>
      <c r="D87" s="3" t="s">
        <v>98</v>
      </c>
      <c r="E87" s="4" t="s">
        <v>222</v>
      </c>
      <c r="F87" s="4" t="s">
        <v>306</v>
      </c>
      <c r="G87" s="8">
        <v>40444</v>
      </c>
      <c r="H87" s="8">
        <v>40552</v>
      </c>
      <c r="I87" s="3" t="s">
        <v>360</v>
      </c>
      <c r="J87" s="3" t="s">
        <v>347</v>
      </c>
      <c r="K87" s="5">
        <v>19600000</v>
      </c>
      <c r="L87" s="4" t="s">
        <v>399</v>
      </c>
    </row>
    <row r="88" spans="2:12" x14ac:dyDescent="0.3">
      <c r="B88" s="3">
        <v>84</v>
      </c>
      <c r="C88" s="3" t="s">
        <v>90</v>
      </c>
      <c r="D88" s="3" t="s">
        <v>174</v>
      </c>
      <c r="E88" s="4" t="s">
        <v>260</v>
      </c>
      <c r="F88" s="4" t="s">
        <v>344</v>
      </c>
      <c r="G88" s="8">
        <v>40452</v>
      </c>
      <c r="H88" s="8" t="s">
        <v>348</v>
      </c>
      <c r="I88" s="3" t="s">
        <v>361</v>
      </c>
      <c r="J88" s="3" t="s">
        <v>347</v>
      </c>
      <c r="K88" s="5">
        <v>15300000</v>
      </c>
      <c r="L88" s="4" t="s">
        <v>371</v>
      </c>
    </row>
  </sheetData>
  <sortState ref="B4:L87">
    <sortCondition ref="G4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E26"/>
  <sheetViews>
    <sheetView showGridLines="0" tabSelected="1" topLeftCell="A7" zoomScaleNormal="100" workbookViewId="0">
      <selection activeCell="B8" sqref="B8"/>
    </sheetView>
  </sheetViews>
  <sheetFormatPr defaultRowHeight="16.5" x14ac:dyDescent="0.3"/>
  <cols>
    <col min="1" max="1" width="3.625" customWidth="1"/>
    <col min="2" max="2" width="18.625" customWidth="1"/>
    <col min="3" max="3" width="22.375" customWidth="1"/>
    <col min="4" max="4" width="18.625" customWidth="1"/>
    <col min="5" max="5" width="22.375" customWidth="1"/>
  </cols>
  <sheetData>
    <row r="2" spans="2:5" ht="29.25" customHeight="1" x14ac:dyDescent="0.3">
      <c r="B2" s="42" t="s">
        <v>412</v>
      </c>
      <c r="C2" s="42"/>
      <c r="D2" s="42"/>
      <c r="E2" s="42"/>
    </row>
    <row r="3" spans="2:5" ht="6.75" customHeight="1" x14ac:dyDescent="0.3"/>
    <row r="4" spans="2:5" ht="24.75" customHeight="1" x14ac:dyDescent="0.3">
      <c r="B4" s="10" t="s">
        <v>9</v>
      </c>
      <c r="C4" s="1" t="s">
        <v>414</v>
      </c>
      <c r="D4" s="10" t="s">
        <v>10</v>
      </c>
      <c r="E4" s="1" t="s">
        <v>415</v>
      </c>
    </row>
    <row r="5" spans="2:5" ht="24.75" customHeight="1" x14ac:dyDescent="0.3">
      <c r="B5" s="10" t="s">
        <v>402</v>
      </c>
      <c r="C5" s="1" t="s">
        <v>95</v>
      </c>
      <c r="D5" s="10" t="s">
        <v>6</v>
      </c>
      <c r="E5" s="1" t="s">
        <v>416</v>
      </c>
    </row>
    <row r="6" spans="2:5" ht="24.75" customHeight="1" x14ac:dyDescent="0.3">
      <c r="B6" s="10" t="s">
        <v>7</v>
      </c>
      <c r="C6" s="13">
        <f ca="1">TODAY()</f>
        <v>41363</v>
      </c>
      <c r="D6" s="10" t="s">
        <v>8</v>
      </c>
      <c r="E6" s="1" t="s">
        <v>417</v>
      </c>
    </row>
    <row r="7" spans="2:5" ht="17.25" thickBot="1" x14ac:dyDescent="0.35"/>
    <row r="8" spans="2:5" ht="50.1" customHeight="1" x14ac:dyDescent="0.3">
      <c r="B8" s="14"/>
      <c r="C8" s="15"/>
      <c r="D8" s="15"/>
      <c r="E8" s="16"/>
    </row>
    <row r="9" spans="2:5" ht="44.25" customHeight="1" x14ac:dyDescent="0.3">
      <c r="B9" s="39" t="str">
        <f>E6</f>
        <v>재직증명서</v>
      </c>
      <c r="C9" s="40"/>
      <c r="D9" s="40"/>
      <c r="E9" s="41"/>
    </row>
    <row r="10" spans="2:5" ht="50.1" customHeight="1" x14ac:dyDescent="0.3">
      <c r="B10" s="17"/>
      <c r="C10" s="18"/>
      <c r="D10" s="18"/>
      <c r="E10" s="19"/>
    </row>
    <row r="11" spans="2:5" ht="32.1" customHeight="1" x14ac:dyDescent="0.3">
      <c r="B11" s="20" t="s">
        <v>0</v>
      </c>
      <c r="C11" s="30" t="str">
        <f ca="1">INDEX(성명,번호)</f>
        <v>전재형</v>
      </c>
      <c r="D11" s="10" t="s">
        <v>402</v>
      </c>
      <c r="E11" s="21" t="str">
        <f>C5</f>
        <v>780415-1360022</v>
      </c>
    </row>
    <row r="12" spans="2:5" ht="32.1" customHeight="1" x14ac:dyDescent="0.3">
      <c r="B12" s="20" t="s">
        <v>1</v>
      </c>
      <c r="C12" s="43" t="str">
        <f ca="1">INDEX(본적,번호)</f>
        <v>서울 강남구 개포1동 553</v>
      </c>
      <c r="D12" s="44"/>
      <c r="E12" s="45"/>
    </row>
    <row r="13" spans="2:5" ht="32.1" customHeight="1" x14ac:dyDescent="0.3">
      <c r="B13" s="20" t="s">
        <v>2</v>
      </c>
      <c r="C13" s="43" t="str">
        <f ca="1">INDEX(주소,번호)</f>
        <v>경기 고양시 덕양구 도내동 457</v>
      </c>
      <c r="D13" s="44"/>
      <c r="E13" s="45"/>
    </row>
    <row r="14" spans="2:5" ht="32.1" customHeight="1" x14ac:dyDescent="0.3">
      <c r="B14" s="35" t="s">
        <v>4</v>
      </c>
      <c r="C14" s="33">
        <f ca="1">INDEX(입사일,번호)</f>
        <v>36630</v>
      </c>
      <c r="D14" s="34">
        <f ca="1">IF(INDEX(퇴사일,번호)="",TODAY(),INDEX(퇴사일,번호))</f>
        <v>37776</v>
      </c>
      <c r="E14" s="29" t="str">
        <f ca="1">"("&amp;DATEDIF(C14,D14,"Y")&amp;"년 "&amp;DATEDIF(C14,D14,"YM")&amp;"개월 "&amp;DATEDIF(C14,D14,"MD")&amp;"일간 )"</f>
        <v>(3년 1개월 21일간 )</v>
      </c>
    </row>
    <row r="15" spans="2:5" ht="32.1" customHeight="1" x14ac:dyDescent="0.3">
      <c r="B15" s="20" t="s">
        <v>3</v>
      </c>
      <c r="C15" s="9" t="str">
        <f ca="1">INDEX(소속,번호)</f>
        <v>기술부</v>
      </c>
      <c r="D15" s="10" t="s">
        <v>406</v>
      </c>
      <c r="E15" s="32" t="str">
        <f ca="1">INDEX(직위,번호)</f>
        <v>사원</v>
      </c>
    </row>
    <row r="16" spans="2:5" ht="32.1" customHeight="1" x14ac:dyDescent="0.3">
      <c r="B16" s="20" t="s">
        <v>408</v>
      </c>
      <c r="C16" s="31">
        <f ca="1">INDEX(연봉,번호)</f>
        <v>16100000</v>
      </c>
      <c r="D16" s="10" t="s">
        <v>407</v>
      </c>
      <c r="E16" s="32" t="str">
        <f ca="1">INDEX(업무,번호)</f>
        <v>현장관리</v>
      </c>
    </row>
    <row r="17" spans="2:5" ht="32.1" customHeight="1" x14ac:dyDescent="0.3">
      <c r="B17" s="20" t="s">
        <v>5</v>
      </c>
      <c r="C17" s="9" t="str">
        <f>IF(E5="","용도를 입력하세요!",E5)</f>
        <v>재직 및 주소 확인용</v>
      </c>
      <c r="D17" s="10" t="s">
        <v>413</v>
      </c>
      <c r="E17" s="32" t="str">
        <f ca="1">IF(INDEX(퇴사일,번호)="","재직중","퇴직자")</f>
        <v>퇴직자</v>
      </c>
    </row>
    <row r="18" spans="2:5" ht="56.25" customHeight="1" x14ac:dyDescent="0.3">
      <c r="B18" s="17"/>
      <c r="C18" s="18"/>
      <c r="D18" s="18"/>
      <c r="E18" s="19"/>
    </row>
    <row r="19" spans="2:5" ht="26.25" x14ac:dyDescent="0.3">
      <c r="B19" s="46" t="str">
        <f ca="1">IF(OR(AND(E6="퇴직증명서",E17="재직중"),AND(E6="재직증명서",E17="퇴직자")),"증명서를 발급할 수 없습니다.","위의 내용을 확인합니다.")</f>
        <v>증명서를 발급할 수 없습니다.</v>
      </c>
      <c r="C19" s="47"/>
      <c r="D19" s="47"/>
      <c r="E19" s="48"/>
    </row>
    <row r="20" spans="2:5" ht="40.5" customHeight="1" x14ac:dyDescent="0.3">
      <c r="B20" s="17"/>
      <c r="C20" s="18"/>
      <c r="D20" s="18"/>
      <c r="E20" s="19"/>
    </row>
    <row r="21" spans="2:5" ht="20.25" x14ac:dyDescent="0.3">
      <c r="B21" s="36">
        <f ca="1">C6</f>
        <v>41363</v>
      </c>
      <c r="C21" s="37"/>
      <c r="D21" s="37"/>
      <c r="E21" s="38"/>
    </row>
    <row r="22" spans="2:5" ht="86.25" customHeight="1" x14ac:dyDescent="0.3">
      <c r="B22" s="17"/>
      <c r="C22" s="18"/>
      <c r="D22" s="18"/>
      <c r="E22" s="19"/>
    </row>
    <row r="23" spans="2:5" ht="31.5" x14ac:dyDescent="0.3">
      <c r="B23" s="17"/>
      <c r="C23" s="22"/>
      <c r="D23" s="22"/>
      <c r="E23" s="28" t="str">
        <f>C4</f>
        <v>(주)미래로산업</v>
      </c>
    </row>
    <row r="24" spans="2:5" ht="9" customHeight="1" x14ac:dyDescent="0.3">
      <c r="B24" s="17"/>
      <c r="C24" s="18"/>
      <c r="D24" s="18"/>
      <c r="E24" s="19"/>
    </row>
    <row r="25" spans="2:5" ht="26.25" x14ac:dyDescent="0.3">
      <c r="B25" s="17"/>
      <c r="C25" s="18"/>
      <c r="D25" s="26" t="s">
        <v>411</v>
      </c>
      <c r="E25" s="27" t="str">
        <f>E4</f>
        <v>정건설</v>
      </c>
    </row>
    <row r="26" spans="2:5" ht="54.75" customHeight="1" thickBot="1" x14ac:dyDescent="0.35">
      <c r="B26" s="23"/>
      <c r="C26" s="24"/>
      <c r="D26" s="24"/>
      <c r="E26" s="25"/>
    </row>
  </sheetData>
  <mergeCells count="6">
    <mergeCell ref="B21:E21"/>
    <mergeCell ref="B9:E9"/>
    <mergeCell ref="B2:E2"/>
    <mergeCell ref="C12:E12"/>
    <mergeCell ref="C13:E13"/>
    <mergeCell ref="B19:E19"/>
  </mergeCells>
  <phoneticPr fontId="2" type="noConversion"/>
  <conditionalFormatting sqref="B19:E19">
    <cfRule type="containsText" dxfId="0" priority="1" operator="containsText" text="없습니다">
      <formula>NOT(ISERROR(SEARCH("없습니다",B19)))</formula>
    </cfRule>
  </conditionalFormatting>
  <dataValidations count="2">
    <dataValidation type="list" allowBlank="1" showInputMessage="1" showErrorMessage="1" sqref="C5">
      <formula1>주민등록번호</formula1>
    </dataValidation>
    <dataValidation type="list" allowBlank="1" showInputMessage="1" showErrorMessage="1" sqref="E6">
      <formula1>"재직증명서,경력증명서,퇴직증명서"</formula1>
    </dataValidation>
  </dataValidations>
  <printOptions horizontalCentered="1" verticalCentered="1"/>
  <pageMargins left="0.31496062992125984" right="0.31496062992125984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사원관리명부</vt:lpstr>
      <vt:lpstr>증명서</vt:lpstr>
      <vt:lpstr>증명서!Print_Area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eDodream</cp:lastModifiedBy>
  <cp:lastPrinted>2013-03-29T19:15:02Z</cp:lastPrinted>
  <dcterms:created xsi:type="dcterms:W3CDTF">2007-08-05T05:23:59Z</dcterms:created>
  <dcterms:modified xsi:type="dcterms:W3CDTF">2013-03-29T19:19:45Z</dcterms:modified>
</cp:coreProperties>
</file>