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44D1F2-9C26-46B3-A258-312F3F25AF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결과 데이터 분석1" sheetId="1" r:id="rId1"/>
  </sheets>
  <definedNames>
    <definedName name="_xlnm._FilterDatabase" localSheetId="0" hidden="1">'결과 데이터 분석1'!$A$1:$J$193</definedName>
    <definedName name="_xlchart.v1.0" hidden="1">'결과 데이터 분석1'!$F$2:$F$193</definedName>
    <definedName name="_xlchart.v1.1" hidden="1">'결과 데이터 분석1'!$J$2:$J$188</definedName>
    <definedName name="_xlchart.v1.2" hidden="1">'결과 데이터 분석1'!$M$2:$M$193</definedName>
    <definedName name="_xlchart.v1.3" hidden="1">'결과 데이터 분석1'!$N$2:$N$193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" l="1"/>
  <c r="L46" i="1"/>
  <c r="M46" i="1" s="1"/>
  <c r="N4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I46" i="1"/>
  <c r="N8" i="1"/>
  <c r="N20" i="1"/>
  <c r="N32" i="1"/>
  <c r="N44" i="1"/>
  <c r="AC25" i="1"/>
  <c r="AB25" i="1"/>
  <c r="L2" i="1"/>
  <c r="M2" i="1" s="1"/>
  <c r="N2" i="1" s="1"/>
  <c r="I189" i="1"/>
  <c r="I190" i="1" s="1"/>
  <c r="I191" i="1" s="1"/>
  <c r="I192" i="1" s="1"/>
  <c r="I193" i="1" s="1"/>
  <c r="I183" i="1"/>
  <c r="I184" i="1" s="1"/>
  <c r="I185" i="1" s="1"/>
  <c r="I177" i="1"/>
  <c r="I178" i="1" s="1"/>
  <c r="I179" i="1" s="1"/>
  <c r="I180" i="1" s="1"/>
  <c r="I181" i="1" s="1"/>
  <c r="I171" i="1"/>
  <c r="I172" i="1" s="1"/>
  <c r="I173" i="1" s="1"/>
  <c r="I165" i="1"/>
  <c r="I166" i="1" s="1"/>
  <c r="I167" i="1" s="1"/>
  <c r="I168" i="1" s="1"/>
  <c r="I169" i="1" s="1"/>
  <c r="I159" i="1"/>
  <c r="I160" i="1" s="1"/>
  <c r="I161" i="1" s="1"/>
  <c r="I153" i="1"/>
  <c r="I154" i="1" s="1"/>
  <c r="I155" i="1" s="1"/>
  <c r="I156" i="1" s="1"/>
  <c r="I157" i="1" s="1"/>
  <c r="I147" i="1"/>
  <c r="I148" i="1" s="1"/>
  <c r="I149" i="1" s="1"/>
  <c r="I141" i="1"/>
  <c r="I142" i="1" s="1"/>
  <c r="I143" i="1" s="1"/>
  <c r="I144" i="1" s="1"/>
  <c r="I145" i="1" s="1"/>
  <c r="I135" i="1"/>
  <c r="I136" i="1" s="1"/>
  <c r="I137" i="1" s="1"/>
  <c r="I129" i="1"/>
  <c r="I130" i="1" s="1"/>
  <c r="I131" i="1" s="1"/>
  <c r="I132" i="1" s="1"/>
  <c r="I133" i="1" s="1"/>
  <c r="I123" i="1"/>
  <c r="I124" i="1" s="1"/>
  <c r="I125" i="1" s="1"/>
  <c r="I117" i="1"/>
  <c r="I118" i="1" s="1"/>
  <c r="I119" i="1" s="1"/>
  <c r="I120" i="1" s="1"/>
  <c r="I121" i="1" s="1"/>
  <c r="I111" i="1"/>
  <c r="I112" i="1" s="1"/>
  <c r="I113" i="1" s="1"/>
  <c r="I105" i="1"/>
  <c r="I106" i="1" s="1"/>
  <c r="I107" i="1" s="1"/>
  <c r="I108" i="1" s="1"/>
  <c r="I109" i="1" s="1"/>
  <c r="I99" i="1"/>
  <c r="I100" i="1" s="1"/>
  <c r="I101" i="1" s="1"/>
  <c r="I93" i="1"/>
  <c r="I94" i="1" s="1"/>
  <c r="I95" i="1" s="1"/>
  <c r="I96" i="1" s="1"/>
  <c r="I97" i="1" s="1"/>
  <c r="I87" i="1"/>
  <c r="I88" i="1" s="1"/>
  <c r="I89" i="1" s="1"/>
  <c r="I81" i="1"/>
  <c r="I82" i="1" s="1"/>
  <c r="I83" i="1" s="1"/>
  <c r="I84" i="1" s="1"/>
  <c r="I85" i="1" s="1"/>
  <c r="I75" i="1"/>
  <c r="I76" i="1" s="1"/>
  <c r="I77" i="1" s="1"/>
  <c r="I69" i="1"/>
  <c r="I70" i="1" s="1"/>
  <c r="I71" i="1" s="1"/>
  <c r="I72" i="1" s="1"/>
  <c r="I73" i="1" s="1"/>
  <c r="I63" i="1"/>
  <c r="I64" i="1" s="1"/>
  <c r="I65" i="1" s="1"/>
  <c r="I57" i="1"/>
  <c r="I58" i="1" s="1"/>
  <c r="I59" i="1" s="1"/>
  <c r="I60" i="1" s="1"/>
  <c r="I61" i="1" s="1"/>
  <c r="I51" i="1"/>
  <c r="I52" i="1" s="1"/>
  <c r="I53" i="1" s="1"/>
  <c r="I45" i="1"/>
  <c r="I47" i="1" s="1"/>
  <c r="I39" i="1"/>
  <c r="I40" i="1" s="1"/>
  <c r="I41" i="1" s="1"/>
  <c r="I33" i="1"/>
  <c r="I34" i="1" s="1"/>
  <c r="I35" i="1" s="1"/>
  <c r="I36" i="1" s="1"/>
  <c r="I37" i="1" s="1"/>
  <c r="I27" i="1"/>
  <c r="I28" i="1" s="1"/>
  <c r="I29" i="1" s="1"/>
  <c r="I21" i="1"/>
  <c r="I22" i="1" s="1"/>
  <c r="I23" i="1" s="1"/>
  <c r="I24" i="1" s="1"/>
  <c r="I25" i="1" s="1"/>
  <c r="I15" i="1"/>
  <c r="I16" i="1" s="1"/>
  <c r="I17" i="1" s="1"/>
  <c r="I9" i="1"/>
  <c r="I10" i="1" s="1"/>
  <c r="I11" i="1" s="1"/>
  <c r="I12" i="1" s="1"/>
  <c r="I13" i="1" s="1"/>
  <c r="I3" i="1"/>
  <c r="I4" i="1" s="1"/>
  <c r="I5" i="1" s="1"/>
  <c r="L3" i="1"/>
  <c r="L4" i="1"/>
  <c r="L5" i="1"/>
  <c r="L6" i="1"/>
  <c r="L7" i="1"/>
  <c r="L8" i="1"/>
  <c r="M8" i="1" s="1"/>
  <c r="L9" i="1"/>
  <c r="L10" i="1"/>
  <c r="L11" i="1"/>
  <c r="L12" i="1"/>
  <c r="L13" i="1"/>
  <c r="L14" i="1"/>
  <c r="M14" i="1" s="1"/>
  <c r="N14" i="1" s="1"/>
  <c r="L15" i="1"/>
  <c r="L16" i="1"/>
  <c r="L17" i="1"/>
  <c r="L18" i="1"/>
  <c r="L19" i="1"/>
  <c r="L20" i="1"/>
  <c r="M20" i="1" s="1"/>
  <c r="L21" i="1"/>
  <c r="L22" i="1"/>
  <c r="L23" i="1"/>
  <c r="L24" i="1"/>
  <c r="L25" i="1"/>
  <c r="L26" i="1"/>
  <c r="M26" i="1" s="1"/>
  <c r="N26" i="1" s="1"/>
  <c r="L27" i="1"/>
  <c r="L28" i="1"/>
  <c r="L29" i="1"/>
  <c r="L30" i="1"/>
  <c r="L31" i="1"/>
  <c r="L32" i="1"/>
  <c r="M32" i="1" s="1"/>
  <c r="L33" i="1"/>
  <c r="L34" i="1"/>
  <c r="L35" i="1"/>
  <c r="L36" i="1"/>
  <c r="L37" i="1"/>
  <c r="L38" i="1"/>
  <c r="M38" i="1" s="1"/>
  <c r="N38" i="1" s="1"/>
  <c r="L39" i="1"/>
  <c r="L40" i="1"/>
  <c r="L41" i="1"/>
  <c r="L42" i="1"/>
  <c r="L43" i="1"/>
  <c r="L44" i="1"/>
  <c r="M44" i="1" s="1"/>
  <c r="L45" i="1"/>
  <c r="L47" i="1"/>
  <c r="L48" i="1"/>
  <c r="L49" i="1"/>
  <c r="L50" i="1"/>
  <c r="M50" i="1" s="1"/>
  <c r="N50" i="1" s="1"/>
  <c r="L51" i="1"/>
  <c r="L52" i="1"/>
  <c r="L53" i="1"/>
  <c r="L54" i="1"/>
  <c r="L55" i="1"/>
  <c r="L56" i="1"/>
  <c r="M56" i="1" s="1"/>
  <c r="N56" i="1" s="1"/>
  <c r="L57" i="1"/>
  <c r="L58" i="1"/>
  <c r="L59" i="1"/>
  <c r="L60" i="1"/>
  <c r="L61" i="1"/>
  <c r="L62" i="1"/>
  <c r="M62" i="1" s="1"/>
  <c r="N62" i="1" s="1"/>
  <c r="L63" i="1"/>
  <c r="L64" i="1"/>
  <c r="L65" i="1"/>
  <c r="L66" i="1"/>
  <c r="L67" i="1"/>
  <c r="L68" i="1"/>
  <c r="M68" i="1" s="1"/>
  <c r="N68" i="1" s="1"/>
  <c r="L69" i="1"/>
  <c r="L70" i="1"/>
  <c r="L71" i="1"/>
  <c r="L72" i="1"/>
  <c r="L73" i="1"/>
  <c r="L74" i="1"/>
  <c r="M74" i="1" s="1"/>
  <c r="N74" i="1" s="1"/>
  <c r="L75" i="1"/>
  <c r="L76" i="1"/>
  <c r="L77" i="1"/>
  <c r="L78" i="1"/>
  <c r="L79" i="1"/>
  <c r="L80" i="1"/>
  <c r="M80" i="1" s="1"/>
  <c r="N80" i="1" s="1"/>
  <c r="L81" i="1"/>
  <c r="L82" i="1"/>
  <c r="L83" i="1"/>
  <c r="L84" i="1"/>
  <c r="L85" i="1"/>
  <c r="L86" i="1"/>
  <c r="M86" i="1" s="1"/>
  <c r="N86" i="1" s="1"/>
  <c r="L87" i="1"/>
  <c r="L88" i="1"/>
  <c r="L89" i="1"/>
  <c r="L90" i="1"/>
  <c r="L91" i="1"/>
  <c r="L92" i="1"/>
  <c r="M92" i="1" s="1"/>
  <c r="N92" i="1" s="1"/>
  <c r="L93" i="1"/>
  <c r="L94" i="1"/>
  <c r="L95" i="1"/>
  <c r="L96" i="1"/>
  <c r="L97" i="1"/>
  <c r="L98" i="1"/>
  <c r="M98" i="1" s="1"/>
  <c r="N98" i="1" s="1"/>
  <c r="L99" i="1"/>
  <c r="L100" i="1"/>
  <c r="L101" i="1"/>
  <c r="L102" i="1"/>
  <c r="L103" i="1"/>
  <c r="L104" i="1"/>
  <c r="M104" i="1" s="1"/>
  <c r="N104" i="1" s="1"/>
  <c r="L105" i="1"/>
  <c r="L106" i="1"/>
  <c r="L107" i="1"/>
  <c r="L108" i="1"/>
  <c r="L109" i="1"/>
  <c r="L110" i="1"/>
  <c r="M110" i="1" s="1"/>
  <c r="N110" i="1" s="1"/>
  <c r="L111" i="1"/>
  <c r="L112" i="1"/>
  <c r="L113" i="1"/>
  <c r="L114" i="1"/>
  <c r="L115" i="1"/>
  <c r="L116" i="1"/>
  <c r="M116" i="1" s="1"/>
  <c r="N116" i="1" s="1"/>
  <c r="L117" i="1"/>
  <c r="L118" i="1"/>
  <c r="L119" i="1"/>
  <c r="L120" i="1"/>
  <c r="L121" i="1"/>
  <c r="L122" i="1"/>
  <c r="M122" i="1" s="1"/>
  <c r="N122" i="1" s="1"/>
  <c r="L123" i="1"/>
  <c r="L124" i="1"/>
  <c r="L125" i="1"/>
  <c r="L126" i="1"/>
  <c r="L127" i="1"/>
  <c r="L128" i="1"/>
  <c r="M128" i="1" s="1"/>
  <c r="N128" i="1" s="1"/>
  <c r="L129" i="1"/>
  <c r="L130" i="1"/>
  <c r="L131" i="1"/>
  <c r="L132" i="1"/>
  <c r="L133" i="1"/>
  <c r="L134" i="1"/>
  <c r="M134" i="1" s="1"/>
  <c r="N134" i="1" s="1"/>
  <c r="L135" i="1"/>
  <c r="L136" i="1"/>
  <c r="L137" i="1"/>
  <c r="L138" i="1"/>
  <c r="L139" i="1"/>
  <c r="L140" i="1"/>
  <c r="M140" i="1" s="1"/>
  <c r="N140" i="1" s="1"/>
  <c r="L141" i="1"/>
  <c r="L142" i="1"/>
  <c r="L143" i="1"/>
  <c r="L144" i="1"/>
  <c r="L145" i="1"/>
  <c r="L146" i="1"/>
  <c r="M146" i="1" s="1"/>
  <c r="N146" i="1" s="1"/>
  <c r="L147" i="1"/>
  <c r="M147" i="1" s="1"/>
  <c r="N147" i="1" s="1"/>
  <c r="L148" i="1"/>
  <c r="L149" i="1"/>
  <c r="L150" i="1"/>
  <c r="L151" i="1"/>
  <c r="L152" i="1"/>
  <c r="M152" i="1" s="1"/>
  <c r="N152" i="1" s="1"/>
  <c r="L153" i="1"/>
  <c r="L154" i="1"/>
  <c r="L155" i="1"/>
  <c r="L156" i="1"/>
  <c r="L157" i="1"/>
  <c r="L158" i="1"/>
  <c r="M158" i="1" s="1"/>
  <c r="N158" i="1" s="1"/>
  <c r="L159" i="1"/>
  <c r="L160" i="1"/>
  <c r="L161" i="1"/>
  <c r="L162" i="1"/>
  <c r="L163" i="1"/>
  <c r="L164" i="1"/>
  <c r="M164" i="1" s="1"/>
  <c r="N164" i="1" s="1"/>
  <c r="L165" i="1"/>
  <c r="L166" i="1"/>
  <c r="L167" i="1"/>
  <c r="L168" i="1"/>
  <c r="L169" i="1"/>
  <c r="L170" i="1"/>
  <c r="M170" i="1" s="1"/>
  <c r="N170" i="1" s="1"/>
  <c r="L171" i="1"/>
  <c r="L172" i="1"/>
  <c r="L173" i="1"/>
  <c r="L174" i="1"/>
  <c r="L175" i="1"/>
  <c r="L176" i="1"/>
  <c r="M176" i="1" s="1"/>
  <c r="N176" i="1" s="1"/>
  <c r="L177" i="1"/>
  <c r="L178" i="1"/>
  <c r="L179" i="1"/>
  <c r="L180" i="1"/>
  <c r="L181" i="1"/>
  <c r="L182" i="1"/>
  <c r="M182" i="1" s="1"/>
  <c r="N182" i="1" s="1"/>
  <c r="L183" i="1"/>
  <c r="L184" i="1"/>
  <c r="L185" i="1"/>
  <c r="L186" i="1"/>
  <c r="L187" i="1"/>
  <c r="L188" i="1"/>
  <c r="M188" i="1" s="1"/>
  <c r="N188" i="1" s="1"/>
  <c r="L189" i="1"/>
  <c r="L190" i="1"/>
  <c r="L191" i="1"/>
  <c r="L192" i="1"/>
  <c r="L193" i="1"/>
  <c r="J2" i="1"/>
  <c r="H7" i="1"/>
  <c r="F7" i="1"/>
  <c r="H6" i="1"/>
  <c r="F6" i="1"/>
  <c r="H5" i="1"/>
  <c r="F5" i="1"/>
  <c r="H4" i="1"/>
  <c r="F4" i="1"/>
  <c r="H3" i="1"/>
  <c r="F3" i="1"/>
  <c r="H2" i="1"/>
  <c r="F2" i="1"/>
  <c r="H124" i="1"/>
  <c r="H123" i="1"/>
  <c r="H119" i="1"/>
  <c r="H118" i="1"/>
  <c r="F117" i="1"/>
  <c r="H116" i="1"/>
  <c r="H112" i="1"/>
  <c r="H11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3" i="1"/>
  <c r="H114" i="1"/>
  <c r="H115" i="1"/>
  <c r="H120" i="1"/>
  <c r="H121" i="1"/>
  <c r="H122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F3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3" i="1"/>
  <c r="F114" i="1"/>
  <c r="F115" i="1"/>
  <c r="F119" i="1"/>
  <c r="F120" i="1"/>
  <c r="F121" i="1"/>
  <c r="F122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M87" i="1" l="1"/>
  <c r="N87" i="1" s="1"/>
  <c r="AD25" i="1"/>
  <c r="M75" i="1"/>
  <c r="N75" i="1" s="1"/>
  <c r="M15" i="1"/>
  <c r="N15" i="1" s="1"/>
  <c r="M3" i="1"/>
  <c r="N3" i="1" s="1"/>
  <c r="I48" i="1"/>
  <c r="I49" i="1" s="1"/>
  <c r="M49" i="1" s="1"/>
  <c r="N49" i="1" s="1"/>
  <c r="M39" i="1"/>
  <c r="N39" i="1" s="1"/>
  <c r="M183" i="1"/>
  <c r="N183" i="1" s="1"/>
  <c r="M135" i="1"/>
  <c r="N135" i="1" s="1"/>
  <c r="M123" i="1"/>
  <c r="N123" i="1" s="1"/>
  <c r="M111" i="1"/>
  <c r="N111" i="1" s="1"/>
  <c r="M51" i="1"/>
  <c r="N51" i="1" s="1"/>
  <c r="M129" i="1"/>
  <c r="N129" i="1" s="1"/>
  <c r="M165" i="1"/>
  <c r="N165" i="1" s="1"/>
  <c r="M136" i="1"/>
  <c r="N136" i="1" s="1"/>
  <c r="M172" i="1"/>
  <c r="N172" i="1" s="1"/>
  <c r="M112" i="1"/>
  <c r="N112" i="1" s="1"/>
  <c r="M64" i="1"/>
  <c r="N64" i="1" s="1"/>
  <c r="M16" i="1"/>
  <c r="N16" i="1" s="1"/>
  <c r="M184" i="1"/>
  <c r="N184" i="1" s="1"/>
  <c r="M148" i="1"/>
  <c r="N148" i="1" s="1"/>
  <c r="M88" i="1"/>
  <c r="N88" i="1" s="1"/>
  <c r="M28" i="1"/>
  <c r="N28" i="1" s="1"/>
  <c r="M167" i="1"/>
  <c r="N167" i="1" s="1"/>
  <c r="M160" i="1"/>
  <c r="N160" i="1" s="1"/>
  <c r="M124" i="1"/>
  <c r="N124" i="1" s="1"/>
  <c r="M100" i="1"/>
  <c r="N100" i="1" s="1"/>
  <c r="M52" i="1"/>
  <c r="N52" i="1" s="1"/>
  <c r="M4" i="1"/>
  <c r="N4" i="1" s="1"/>
  <c r="M99" i="1"/>
  <c r="N99" i="1" s="1"/>
  <c r="M63" i="1"/>
  <c r="N63" i="1" s="1"/>
  <c r="M27" i="1"/>
  <c r="N27" i="1" s="1"/>
  <c r="M190" i="1"/>
  <c r="N190" i="1" s="1"/>
  <c r="M178" i="1"/>
  <c r="N178" i="1" s="1"/>
  <c r="M166" i="1"/>
  <c r="N166" i="1" s="1"/>
  <c r="M154" i="1"/>
  <c r="N154" i="1" s="1"/>
  <c r="M142" i="1"/>
  <c r="N142" i="1" s="1"/>
  <c r="M130" i="1"/>
  <c r="N130" i="1" s="1"/>
  <c r="M118" i="1"/>
  <c r="N118" i="1" s="1"/>
  <c r="M106" i="1"/>
  <c r="N106" i="1" s="1"/>
  <c r="M94" i="1"/>
  <c r="N94" i="1" s="1"/>
  <c r="M82" i="1"/>
  <c r="N82" i="1" s="1"/>
  <c r="M70" i="1"/>
  <c r="N70" i="1" s="1"/>
  <c r="M58" i="1"/>
  <c r="N58" i="1" s="1"/>
  <c r="M34" i="1"/>
  <c r="N34" i="1" s="1"/>
  <c r="M22" i="1"/>
  <c r="N22" i="1" s="1"/>
  <c r="M10" i="1"/>
  <c r="N10" i="1" s="1"/>
  <c r="M76" i="1"/>
  <c r="N76" i="1" s="1"/>
  <c r="M40" i="1"/>
  <c r="N40" i="1" s="1"/>
  <c r="M171" i="1"/>
  <c r="N171" i="1" s="1"/>
  <c r="M189" i="1"/>
  <c r="N189" i="1" s="1"/>
  <c r="M153" i="1"/>
  <c r="N153" i="1" s="1"/>
  <c r="M141" i="1"/>
  <c r="N141" i="1" s="1"/>
  <c r="M117" i="1"/>
  <c r="N117" i="1" s="1"/>
  <c r="M93" i="1"/>
  <c r="N93" i="1" s="1"/>
  <c r="M81" i="1"/>
  <c r="N81" i="1" s="1"/>
  <c r="M69" i="1"/>
  <c r="N69" i="1" s="1"/>
  <c r="M57" i="1"/>
  <c r="N57" i="1" s="1"/>
  <c r="M33" i="1"/>
  <c r="N33" i="1" s="1"/>
  <c r="M9" i="1"/>
  <c r="N9" i="1" s="1"/>
  <c r="M159" i="1"/>
  <c r="N159" i="1" s="1"/>
  <c r="M173" i="1"/>
  <c r="N173" i="1" s="1"/>
  <c r="I174" i="1"/>
  <c r="M180" i="1"/>
  <c r="N180" i="1" s="1"/>
  <c r="M179" i="1"/>
  <c r="N179" i="1" s="1"/>
  <c r="M181" i="1"/>
  <c r="N181" i="1" s="1"/>
  <c r="M191" i="1"/>
  <c r="N191" i="1" s="1"/>
  <c r="M193" i="1"/>
  <c r="N193" i="1" s="1"/>
  <c r="M192" i="1"/>
  <c r="N192" i="1" s="1"/>
  <c r="I186" i="1"/>
  <c r="M185" i="1"/>
  <c r="N185" i="1" s="1"/>
  <c r="M177" i="1"/>
  <c r="N177" i="1" s="1"/>
  <c r="M169" i="1"/>
  <c r="N169" i="1" s="1"/>
  <c r="M168" i="1"/>
  <c r="N168" i="1" s="1"/>
  <c r="M161" i="1"/>
  <c r="N161" i="1" s="1"/>
  <c r="I162" i="1"/>
  <c r="M157" i="1"/>
  <c r="N157" i="1" s="1"/>
  <c r="M156" i="1"/>
  <c r="N156" i="1" s="1"/>
  <c r="M155" i="1"/>
  <c r="N155" i="1" s="1"/>
  <c r="I150" i="1"/>
  <c r="M149" i="1"/>
  <c r="N149" i="1" s="1"/>
  <c r="M145" i="1"/>
  <c r="N145" i="1" s="1"/>
  <c r="M144" i="1"/>
  <c r="N144" i="1" s="1"/>
  <c r="M143" i="1"/>
  <c r="N143" i="1" s="1"/>
  <c r="M137" i="1"/>
  <c r="N137" i="1" s="1"/>
  <c r="I138" i="1"/>
  <c r="M131" i="1"/>
  <c r="N131" i="1" s="1"/>
  <c r="M132" i="1"/>
  <c r="N132" i="1" s="1"/>
  <c r="M133" i="1"/>
  <c r="N133" i="1" s="1"/>
  <c r="M125" i="1"/>
  <c r="N125" i="1" s="1"/>
  <c r="I126" i="1"/>
  <c r="M121" i="1"/>
  <c r="N121" i="1" s="1"/>
  <c r="M119" i="1"/>
  <c r="N119" i="1" s="1"/>
  <c r="M120" i="1"/>
  <c r="N120" i="1" s="1"/>
  <c r="I114" i="1"/>
  <c r="M113" i="1"/>
  <c r="N113" i="1" s="1"/>
  <c r="M109" i="1"/>
  <c r="N109" i="1" s="1"/>
  <c r="M108" i="1"/>
  <c r="N108" i="1" s="1"/>
  <c r="M107" i="1"/>
  <c r="N107" i="1" s="1"/>
  <c r="M105" i="1"/>
  <c r="N105" i="1" s="1"/>
  <c r="I102" i="1"/>
  <c r="M101" i="1"/>
  <c r="N101" i="1" s="1"/>
  <c r="M97" i="1"/>
  <c r="N97" i="1" s="1"/>
  <c r="M96" i="1"/>
  <c r="N96" i="1" s="1"/>
  <c r="M95" i="1"/>
  <c r="N95" i="1" s="1"/>
  <c r="I90" i="1"/>
  <c r="M89" i="1"/>
  <c r="N89" i="1" s="1"/>
  <c r="M83" i="1"/>
  <c r="N83" i="1" s="1"/>
  <c r="M85" i="1"/>
  <c r="N85" i="1" s="1"/>
  <c r="M84" i="1"/>
  <c r="N84" i="1" s="1"/>
  <c r="I78" i="1"/>
  <c r="M77" i="1"/>
  <c r="N77" i="1" s="1"/>
  <c r="M72" i="1"/>
  <c r="N72" i="1" s="1"/>
  <c r="M71" i="1"/>
  <c r="N71" i="1" s="1"/>
  <c r="M73" i="1"/>
  <c r="N73" i="1" s="1"/>
  <c r="M65" i="1"/>
  <c r="N65" i="1" s="1"/>
  <c r="I66" i="1"/>
  <c r="M60" i="1"/>
  <c r="N60" i="1" s="1"/>
  <c r="M59" i="1"/>
  <c r="N59" i="1" s="1"/>
  <c r="M61" i="1"/>
  <c r="N61" i="1" s="1"/>
  <c r="I54" i="1"/>
  <c r="M53" i="1"/>
  <c r="N53" i="1" s="1"/>
  <c r="M45" i="1"/>
  <c r="N45" i="1" s="1"/>
  <c r="M41" i="1"/>
  <c r="N41" i="1" s="1"/>
  <c r="I42" i="1"/>
  <c r="M37" i="1"/>
  <c r="N37" i="1" s="1"/>
  <c r="M36" i="1"/>
  <c r="N36" i="1" s="1"/>
  <c r="M35" i="1"/>
  <c r="N35" i="1" s="1"/>
  <c r="I30" i="1"/>
  <c r="M29" i="1"/>
  <c r="N29" i="1" s="1"/>
  <c r="M25" i="1"/>
  <c r="N25" i="1" s="1"/>
  <c r="M24" i="1"/>
  <c r="N24" i="1" s="1"/>
  <c r="M23" i="1"/>
  <c r="N23" i="1" s="1"/>
  <c r="M21" i="1"/>
  <c r="N21" i="1" s="1"/>
  <c r="M17" i="1"/>
  <c r="N17" i="1" s="1"/>
  <c r="I18" i="1"/>
  <c r="M13" i="1"/>
  <c r="N13" i="1" s="1"/>
  <c r="M11" i="1"/>
  <c r="N11" i="1" s="1"/>
  <c r="M12" i="1"/>
  <c r="N12" i="1" s="1"/>
  <c r="I6" i="1"/>
  <c r="M5" i="1"/>
  <c r="N5" i="1" s="1"/>
  <c r="F118" i="1"/>
  <c r="H117" i="1"/>
  <c r="F116" i="1"/>
  <c r="F124" i="1"/>
  <c r="F112" i="1"/>
  <c r="F123" i="1"/>
  <c r="F111" i="1"/>
  <c r="F195" i="1" l="1"/>
  <c r="F198" i="1" s="1"/>
  <c r="M47" i="1"/>
  <c r="N47" i="1" s="1"/>
  <c r="M48" i="1"/>
  <c r="N48" i="1" s="1"/>
  <c r="F196" i="1"/>
  <c r="F199" i="1" s="1"/>
  <c r="M174" i="1"/>
  <c r="N174" i="1" s="1"/>
  <c r="I175" i="1"/>
  <c r="M175" i="1" s="1"/>
  <c r="N175" i="1" s="1"/>
  <c r="I187" i="1"/>
  <c r="M187" i="1" s="1"/>
  <c r="N187" i="1" s="1"/>
  <c r="M186" i="1"/>
  <c r="N186" i="1" s="1"/>
  <c r="M162" i="1"/>
  <c r="N162" i="1" s="1"/>
  <c r="I163" i="1"/>
  <c r="M163" i="1" s="1"/>
  <c r="N163" i="1" s="1"/>
  <c r="M150" i="1"/>
  <c r="N150" i="1" s="1"/>
  <c r="I151" i="1"/>
  <c r="M151" i="1" s="1"/>
  <c r="N151" i="1" s="1"/>
  <c r="M138" i="1"/>
  <c r="N138" i="1" s="1"/>
  <c r="I139" i="1"/>
  <c r="M139" i="1" s="1"/>
  <c r="N139" i="1" s="1"/>
  <c r="I127" i="1"/>
  <c r="M127" i="1" s="1"/>
  <c r="N127" i="1" s="1"/>
  <c r="M126" i="1"/>
  <c r="N126" i="1" s="1"/>
  <c r="I115" i="1"/>
  <c r="M115" i="1" s="1"/>
  <c r="N115" i="1" s="1"/>
  <c r="M114" i="1"/>
  <c r="N114" i="1" s="1"/>
  <c r="I103" i="1"/>
  <c r="M103" i="1" s="1"/>
  <c r="N103" i="1" s="1"/>
  <c r="M102" i="1"/>
  <c r="N102" i="1" s="1"/>
  <c r="I91" i="1"/>
  <c r="M91" i="1" s="1"/>
  <c r="N91" i="1" s="1"/>
  <c r="M90" i="1"/>
  <c r="N90" i="1" s="1"/>
  <c r="I79" i="1"/>
  <c r="M79" i="1" s="1"/>
  <c r="N79" i="1" s="1"/>
  <c r="M78" i="1"/>
  <c r="N78" i="1" s="1"/>
  <c r="M66" i="1"/>
  <c r="N66" i="1" s="1"/>
  <c r="I67" i="1"/>
  <c r="M67" i="1" s="1"/>
  <c r="N67" i="1" s="1"/>
  <c r="I55" i="1"/>
  <c r="M55" i="1" s="1"/>
  <c r="N55" i="1" s="1"/>
  <c r="M54" i="1"/>
  <c r="N54" i="1" s="1"/>
  <c r="M42" i="1"/>
  <c r="N42" i="1" s="1"/>
  <c r="I43" i="1"/>
  <c r="M43" i="1" s="1"/>
  <c r="N43" i="1" s="1"/>
  <c r="M30" i="1"/>
  <c r="N30" i="1" s="1"/>
  <c r="I31" i="1"/>
  <c r="M31" i="1" s="1"/>
  <c r="N31" i="1" s="1"/>
  <c r="I19" i="1"/>
  <c r="M19" i="1" s="1"/>
  <c r="N19" i="1" s="1"/>
  <c r="M18" i="1"/>
  <c r="N18" i="1" s="1"/>
  <c r="I7" i="1"/>
  <c r="M7" i="1" s="1"/>
  <c r="N7" i="1" s="1"/>
  <c r="M6" i="1"/>
  <c r="N6" i="1" s="1"/>
  <c r="M197" i="1" l="1"/>
  <c r="M200" i="1" s="1"/>
  <c r="M196" i="1"/>
  <c r="M199" i="1" s="1"/>
  <c r="M195" i="1"/>
  <c r="N197" i="1"/>
  <c r="N200" i="1" s="1"/>
  <c r="N196" i="1"/>
  <c r="N199" i="1" s="1"/>
  <c r="N195" i="1"/>
</calcChain>
</file>

<file path=xl/sharedStrings.xml><?xml version="1.0" encoding="utf-8"?>
<sst xmlns="http://schemas.openxmlformats.org/spreadsheetml/2006/main" count="18" uniqueCount="18">
  <si>
    <t>예약번호</t>
    <phoneticPr fontId="18" type="noConversion"/>
  </si>
  <si>
    <t>발판</t>
    <phoneticPr fontId="18" type="noConversion"/>
  </si>
  <si>
    <t>평균값</t>
    <phoneticPr fontId="18" type="noConversion"/>
  </si>
  <si>
    <t>모터위치</t>
    <phoneticPr fontId="18" type="noConversion"/>
  </si>
  <si>
    <t>오차</t>
    <phoneticPr fontId="18" type="noConversion"/>
  </si>
  <si>
    <t>눈위치 실제값</t>
    <phoneticPr fontId="18" type="noConversion"/>
  </si>
  <si>
    <t>키 평균</t>
    <phoneticPr fontId="18" type="noConversion"/>
  </si>
  <si>
    <t>눈~키 실제값</t>
    <phoneticPr fontId="18" type="noConversion"/>
  </si>
  <si>
    <t>눈~키 예측값</t>
    <phoneticPr fontId="18" type="noConversion"/>
  </si>
  <si>
    <t xml:space="preserve"> 키 예측</t>
    <phoneticPr fontId="18" type="noConversion"/>
  </si>
  <si>
    <t>키 오차</t>
    <phoneticPr fontId="18" type="noConversion"/>
  </si>
  <si>
    <t>눈위치 최빈값</t>
    <phoneticPr fontId="18" type="noConversion"/>
  </si>
  <si>
    <t xml:space="preserve"> 눈위치 오차</t>
    <phoneticPr fontId="18" type="noConversion"/>
  </si>
  <si>
    <t>키 오차 수정1</t>
    <phoneticPr fontId="18" type="noConversion"/>
  </si>
  <si>
    <t>2cm 내외 확률</t>
    <phoneticPr fontId="18" type="noConversion"/>
  </si>
  <si>
    <t>1.5cm 내외 확률</t>
    <phoneticPr fontId="18" type="noConversion"/>
  </si>
  <si>
    <t>0.5cm 내외 확률</t>
    <phoneticPr fontId="18" type="noConversion"/>
  </si>
  <si>
    <t>1cm 내외 확률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</si>
</sst>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rgb="FF7F7F7F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6" fillId="2" borderId="0" xfId="6">
      <alignment vertical="center"/>
    </xf>
    <xf numFmtId="0" fontId="19" fillId="0" borderId="0" xfId="0" applyFont="1">
      <alignment vertical="center"/>
    </xf>
    <xf numFmtId="0" fontId="15" fillId="0" borderId="0" xfId="16">
      <alignment vertical="center"/>
    </xf>
    <xf numFmtId="0" fontId="20" fillId="0" borderId="0" xfId="16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눈위치 오차</a:t>
            </a: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(cm)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BE891E02-36C6-4024-B498-74535EF92AD6}">
          <cx:dataLabels>
            <cx:visibility seriesName="0" categoryName="0" value="1"/>
          </cx:dataLabels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오차 범위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inorTickMarks type="out"/>
        <cx:tickLabels/>
        <cx:numFmt formatCode="G/표준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데이터 수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눈 </a:t>
            </a: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~ </a:t>
            </a: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키 오차</a:t>
            </a: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(cm)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7A251098-BE5C-4C23-8EDD-3328CAE44A0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오차 범위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데이터 수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키오차</a:t>
            </a:r>
            <a:endPara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C9452854-FD0C-4AED-8A58-AA375038A408}"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numFmt formatCode="#,##0.00_ ;[빨강]-#,##0.00 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키 오차 수정</a:t>
            </a: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1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C561478E-538C-4FA1-BB94-9828120020B7}">
          <cx:dataLabels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  <cx:numFmt formatCode="#,##0.00_ 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547687</xdr:colOff>
      <xdr:row>0</xdr:row>
      <xdr:rowOff>0</xdr:rowOff>
    </xdr:from>
    <xdr:to>
      <xdr:col>22</xdr:col>
      <xdr:colOff>319087</xdr:colOff>
      <xdr:row>13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B844D8CB-2DB5-47D9-9449-E006E310B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7937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542925</xdr:colOff>
      <xdr:row>13</xdr:row>
      <xdr:rowOff>57150</xdr:rowOff>
    </xdr:from>
    <xdr:to>
      <xdr:col>22</xdr:col>
      <xdr:colOff>314325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0187211E-9AD2-4D70-8EF8-8429A2343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3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533399</xdr:colOff>
      <xdr:row>26</xdr:row>
      <xdr:rowOff>161925</xdr:rowOff>
    </xdr:from>
    <xdr:to>
      <xdr:col>25</xdr:col>
      <xdr:colOff>409574</xdr:colOff>
      <xdr:row>39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8E4D91E2-8966-4E5A-AF2D-20F550481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3649" y="5610225"/>
              <a:ext cx="6734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409575</xdr:colOff>
      <xdr:row>41</xdr:row>
      <xdr:rowOff>200025</xdr:rowOff>
    </xdr:from>
    <xdr:to>
      <xdr:col>26</xdr:col>
      <xdr:colOff>614362</xdr:colOff>
      <xdr:row>55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EDE0B5FE-E295-4E6C-908C-ADB02D934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5" y="8791575"/>
              <a:ext cx="77485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5"/>
  <sheetViews>
    <sheetView tabSelected="1" topLeftCell="A175" workbookViewId="0">
      <selection activeCell="J200" sqref="J200"/>
    </sheetView>
  </sheetViews>
  <sheetFormatPr defaultRowHeight="16.5" x14ac:dyDescent="0.3"/>
  <cols>
    <col min="4" max="4" width="13.75" bestFit="1" customWidth="1"/>
    <col min="5" max="5" width="15" customWidth="1"/>
    <col min="6" max="6" width="16.875" customWidth="1"/>
    <col min="9" max="9" width="10.25" customWidth="1"/>
    <col min="10" max="10" width="12.875" customWidth="1"/>
    <col min="11" max="11" width="16" customWidth="1"/>
    <col min="12" max="12" width="15" customWidth="1"/>
    <col min="14" max="14" width="13.5" bestFit="1" customWidth="1"/>
  </cols>
  <sheetData>
    <row r="1" spans="1:14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11</v>
      </c>
      <c r="F1" s="1" t="s">
        <v>12</v>
      </c>
      <c r="G1" s="1" t="s">
        <v>2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</v>
      </c>
    </row>
    <row r="2" spans="1:14" x14ac:dyDescent="0.3">
      <c r="A2">
        <v>32008</v>
      </c>
      <c r="B2">
        <v>0</v>
      </c>
      <c r="C2">
        <v>167.542</v>
      </c>
      <c r="D2">
        <v>168.2</v>
      </c>
      <c r="E2">
        <v>168.27</v>
      </c>
      <c r="F2">
        <f t="shared" ref="F2:F7" si="0">E2-D2</f>
        <v>7.00000000000216E-2</v>
      </c>
      <c r="G2">
        <v>168.18</v>
      </c>
      <c r="H2">
        <f t="shared" ref="H2:H7" si="1">G2 - D2</f>
        <v>-1.999999999998181E-2</v>
      </c>
      <c r="I2" s="2">
        <v>180.125</v>
      </c>
      <c r="J2">
        <f>I2-E2</f>
        <v>11.85499999999999</v>
      </c>
      <c r="K2">
        <v>12.66</v>
      </c>
      <c r="L2">
        <f t="shared" ref="L2:L33" si="2">E2+K2</f>
        <v>180.93</v>
      </c>
      <c r="M2">
        <f>I2-L2</f>
        <v>-0.80500000000000682</v>
      </c>
      <c r="N2">
        <f>M2-0.92</f>
        <v>-1.7250000000000068</v>
      </c>
    </row>
    <row r="3" spans="1:14" x14ac:dyDescent="0.3">
      <c r="A3">
        <v>32008</v>
      </c>
      <c r="B3">
        <v>1</v>
      </c>
      <c r="C3">
        <v>171.00299999999999</v>
      </c>
      <c r="D3">
        <v>171.8</v>
      </c>
      <c r="E3">
        <v>171.65</v>
      </c>
      <c r="F3">
        <f t="shared" si="0"/>
        <v>-0.15000000000000568</v>
      </c>
      <c r="G3">
        <v>171.71</v>
      </c>
      <c r="H3">
        <f t="shared" si="1"/>
        <v>-9.0000000000003411E-2</v>
      </c>
      <c r="I3">
        <f>2+I2</f>
        <v>182.125</v>
      </c>
      <c r="J3">
        <f t="shared" ref="J3:J66" si="3">I3-E3</f>
        <v>10.474999999999994</v>
      </c>
      <c r="K3">
        <v>10.82</v>
      </c>
      <c r="L3">
        <f t="shared" si="2"/>
        <v>182.47</v>
      </c>
      <c r="M3">
        <f t="shared" ref="M3:M66" si="4">I3-L3</f>
        <v>-0.34499999999999886</v>
      </c>
      <c r="N3">
        <f t="shared" ref="N3:N66" si="5">M3-0.92</f>
        <v>-1.2649999999999988</v>
      </c>
    </row>
    <row r="4" spans="1:14" x14ac:dyDescent="0.3">
      <c r="A4">
        <v>32008</v>
      </c>
      <c r="B4">
        <v>2</v>
      </c>
      <c r="C4">
        <v>173.19200000000001</v>
      </c>
      <c r="D4">
        <v>173.2</v>
      </c>
      <c r="E4">
        <v>173.35</v>
      </c>
      <c r="F4">
        <f t="shared" si="0"/>
        <v>0.15000000000000568</v>
      </c>
      <c r="G4">
        <v>173.4</v>
      </c>
      <c r="H4">
        <f t="shared" si="1"/>
        <v>0.20000000000001705</v>
      </c>
      <c r="I4">
        <f>2+I3</f>
        <v>184.125</v>
      </c>
      <c r="J4">
        <f t="shared" si="3"/>
        <v>10.775000000000006</v>
      </c>
      <c r="K4">
        <v>11.14</v>
      </c>
      <c r="L4">
        <f t="shared" si="2"/>
        <v>184.49</v>
      </c>
      <c r="M4">
        <f t="shared" si="4"/>
        <v>-0.36500000000000909</v>
      </c>
      <c r="N4">
        <f t="shared" si="5"/>
        <v>-1.285000000000009</v>
      </c>
    </row>
    <row r="5" spans="1:14" x14ac:dyDescent="0.3">
      <c r="A5">
        <v>32008</v>
      </c>
      <c r="B5">
        <v>3</v>
      </c>
      <c r="C5">
        <v>175.86500000000001</v>
      </c>
      <c r="D5">
        <v>175.2</v>
      </c>
      <c r="E5">
        <v>175.7</v>
      </c>
      <c r="F5">
        <f t="shared" si="0"/>
        <v>0.5</v>
      </c>
      <c r="G5">
        <v>175.62</v>
      </c>
      <c r="H5">
        <f t="shared" si="1"/>
        <v>0.42000000000001592</v>
      </c>
      <c r="I5">
        <f t="shared" ref="I5:I7" si="6">2+I4</f>
        <v>186.125</v>
      </c>
      <c r="J5">
        <f t="shared" si="3"/>
        <v>10.425000000000011</v>
      </c>
      <c r="K5">
        <v>10.74</v>
      </c>
      <c r="L5">
        <f t="shared" si="2"/>
        <v>186.44</v>
      </c>
      <c r="M5">
        <f t="shared" si="4"/>
        <v>-0.31499999999999773</v>
      </c>
      <c r="N5">
        <f t="shared" si="5"/>
        <v>-1.2349999999999977</v>
      </c>
    </row>
    <row r="6" spans="1:14" x14ac:dyDescent="0.3">
      <c r="A6">
        <v>32008</v>
      </c>
      <c r="B6">
        <v>4</v>
      </c>
      <c r="C6">
        <v>178</v>
      </c>
      <c r="D6">
        <v>177.3</v>
      </c>
      <c r="E6">
        <v>177.67</v>
      </c>
      <c r="F6">
        <f t="shared" si="0"/>
        <v>0.36999999999997613</v>
      </c>
      <c r="G6">
        <v>177.81</v>
      </c>
      <c r="H6">
        <f t="shared" si="1"/>
        <v>0.50999999999999091</v>
      </c>
      <c r="I6">
        <f t="shared" si="6"/>
        <v>188.125</v>
      </c>
      <c r="J6">
        <f t="shared" si="3"/>
        <v>10.455000000000013</v>
      </c>
      <c r="K6">
        <v>11.38</v>
      </c>
      <c r="L6">
        <f t="shared" si="2"/>
        <v>189.04999999999998</v>
      </c>
      <c r="M6">
        <f t="shared" si="4"/>
        <v>-0.92499999999998295</v>
      </c>
      <c r="N6">
        <f t="shared" si="5"/>
        <v>-1.8449999999999829</v>
      </c>
    </row>
    <row r="7" spans="1:14" x14ac:dyDescent="0.3">
      <c r="A7">
        <v>32008</v>
      </c>
      <c r="B7">
        <v>5</v>
      </c>
      <c r="C7">
        <v>178</v>
      </c>
      <c r="D7">
        <v>179.9</v>
      </c>
      <c r="E7">
        <v>180.36</v>
      </c>
      <c r="F7">
        <f t="shared" si="0"/>
        <v>0.46000000000000796</v>
      </c>
      <c r="G7">
        <v>180.29</v>
      </c>
      <c r="H7">
        <f t="shared" si="1"/>
        <v>0.38999999999998636</v>
      </c>
      <c r="I7">
        <f t="shared" si="6"/>
        <v>190.125</v>
      </c>
      <c r="J7">
        <f t="shared" si="3"/>
        <v>9.7649999999999864</v>
      </c>
      <c r="K7">
        <v>10.5</v>
      </c>
      <c r="L7">
        <f t="shared" si="2"/>
        <v>190.86</v>
      </c>
      <c r="M7">
        <f t="shared" si="4"/>
        <v>-0.73500000000001364</v>
      </c>
      <c r="N7">
        <f t="shared" si="5"/>
        <v>-1.6550000000000136</v>
      </c>
    </row>
    <row r="8" spans="1:14" x14ac:dyDescent="0.3">
      <c r="A8">
        <v>32009</v>
      </c>
      <c r="B8">
        <v>0</v>
      </c>
      <c r="C8">
        <v>159.529</v>
      </c>
      <c r="D8">
        <v>160.5</v>
      </c>
      <c r="E8">
        <v>160.41999999999999</v>
      </c>
      <c r="F8">
        <f t="shared" ref="F8:F55" si="7">E8-D8</f>
        <v>-8.0000000000012506E-2</v>
      </c>
      <c r="G8">
        <v>160.44</v>
      </c>
      <c r="H8">
        <f t="shared" ref="H8:H59" si="8">G8 - D8</f>
        <v>-6.0000000000002274E-2</v>
      </c>
      <c r="I8" s="2">
        <v>170.8</v>
      </c>
      <c r="J8">
        <f t="shared" si="3"/>
        <v>10.380000000000024</v>
      </c>
      <c r="K8">
        <v>7.45</v>
      </c>
      <c r="L8">
        <f t="shared" si="2"/>
        <v>167.86999999999998</v>
      </c>
      <c r="M8">
        <f t="shared" si="4"/>
        <v>2.9300000000000352</v>
      </c>
      <c r="N8">
        <f t="shared" si="5"/>
        <v>2.0100000000000353</v>
      </c>
    </row>
    <row r="9" spans="1:14" x14ac:dyDescent="0.3">
      <c r="A9">
        <v>32009</v>
      </c>
      <c r="B9">
        <v>1</v>
      </c>
      <c r="C9">
        <v>163.25800000000001</v>
      </c>
      <c r="D9">
        <v>163.19999999999999</v>
      </c>
      <c r="E9">
        <v>163.34</v>
      </c>
      <c r="F9">
        <f t="shared" si="7"/>
        <v>0.14000000000001478</v>
      </c>
      <c r="G9">
        <v>163.34</v>
      </c>
      <c r="H9">
        <f t="shared" si="8"/>
        <v>0.14000000000001478</v>
      </c>
      <c r="I9">
        <f>2+I8</f>
        <v>172.8</v>
      </c>
      <c r="J9">
        <f t="shared" si="3"/>
        <v>9.460000000000008</v>
      </c>
      <c r="K9">
        <v>7.85</v>
      </c>
      <c r="L9">
        <f t="shared" si="2"/>
        <v>171.19</v>
      </c>
      <c r="M9">
        <f t="shared" si="4"/>
        <v>1.6100000000000136</v>
      </c>
      <c r="N9">
        <f t="shared" si="5"/>
        <v>0.6900000000000136</v>
      </c>
    </row>
    <row r="10" spans="1:14" x14ac:dyDescent="0.3">
      <c r="A10">
        <v>32009</v>
      </c>
      <c r="B10">
        <v>2</v>
      </c>
      <c r="C10">
        <v>164.94800000000001</v>
      </c>
      <c r="D10">
        <v>166</v>
      </c>
      <c r="E10">
        <v>165.76</v>
      </c>
      <c r="F10">
        <f t="shared" si="7"/>
        <v>-0.24000000000000909</v>
      </c>
      <c r="G10">
        <v>165.82</v>
      </c>
      <c r="H10">
        <f t="shared" si="8"/>
        <v>-0.18000000000000682</v>
      </c>
      <c r="I10">
        <f t="shared" ref="I10:I13" si="9">2+I9</f>
        <v>174.8</v>
      </c>
      <c r="J10">
        <f t="shared" si="3"/>
        <v>9.0400000000000205</v>
      </c>
      <c r="K10">
        <v>7.37</v>
      </c>
      <c r="L10">
        <f t="shared" si="2"/>
        <v>173.13</v>
      </c>
      <c r="M10">
        <f t="shared" si="4"/>
        <v>1.6700000000000159</v>
      </c>
      <c r="N10">
        <f t="shared" si="5"/>
        <v>0.75000000000001588</v>
      </c>
    </row>
    <row r="11" spans="1:14" x14ac:dyDescent="0.3">
      <c r="A11">
        <v>32009</v>
      </c>
      <c r="B11">
        <v>3</v>
      </c>
      <c r="C11">
        <v>166.16900000000001</v>
      </c>
      <c r="D11">
        <v>167.4</v>
      </c>
      <c r="E11">
        <v>167.39</v>
      </c>
      <c r="F11">
        <f t="shared" si="7"/>
        <v>-1.0000000000019327E-2</v>
      </c>
      <c r="G11">
        <v>167.37</v>
      </c>
      <c r="H11">
        <f t="shared" si="8"/>
        <v>-3.0000000000001137E-2</v>
      </c>
      <c r="I11">
        <f t="shared" si="9"/>
        <v>176.8</v>
      </c>
      <c r="J11">
        <f t="shared" si="3"/>
        <v>9.410000000000025</v>
      </c>
      <c r="K11">
        <v>7.21</v>
      </c>
      <c r="L11">
        <f t="shared" si="2"/>
        <v>174.6</v>
      </c>
      <c r="M11">
        <f t="shared" si="4"/>
        <v>2.2000000000000171</v>
      </c>
      <c r="N11">
        <f t="shared" si="5"/>
        <v>1.2800000000000171</v>
      </c>
    </row>
    <row r="12" spans="1:14" x14ac:dyDescent="0.3">
      <c r="A12">
        <v>32009</v>
      </c>
      <c r="B12">
        <v>4</v>
      </c>
      <c r="C12">
        <v>168.23699999999999</v>
      </c>
      <c r="D12">
        <v>169.5</v>
      </c>
      <c r="E12">
        <v>169.54</v>
      </c>
      <c r="F12">
        <f t="shared" si="7"/>
        <v>3.9999999999992042E-2</v>
      </c>
      <c r="G12">
        <v>169.59</v>
      </c>
      <c r="H12">
        <f t="shared" si="8"/>
        <v>9.0000000000003411E-2</v>
      </c>
      <c r="I12">
        <f t="shared" si="9"/>
        <v>178.8</v>
      </c>
      <c r="J12">
        <f t="shared" si="3"/>
        <v>9.2600000000000193</v>
      </c>
      <c r="K12">
        <v>7.37</v>
      </c>
      <c r="L12">
        <f t="shared" si="2"/>
        <v>176.91</v>
      </c>
      <c r="M12">
        <f t="shared" si="4"/>
        <v>1.8900000000000148</v>
      </c>
      <c r="N12">
        <f t="shared" si="5"/>
        <v>0.97000000000001474</v>
      </c>
    </row>
    <row r="13" spans="1:14" x14ac:dyDescent="0.3">
      <c r="A13">
        <v>32009</v>
      </c>
      <c r="B13">
        <v>5</v>
      </c>
      <c r="C13">
        <v>171.351</v>
      </c>
      <c r="D13">
        <v>172</v>
      </c>
      <c r="E13">
        <v>172.25</v>
      </c>
      <c r="F13">
        <f t="shared" si="7"/>
        <v>0.25</v>
      </c>
      <c r="G13">
        <v>172.14</v>
      </c>
      <c r="H13">
        <f t="shared" si="8"/>
        <v>0.13999999999998636</v>
      </c>
      <c r="I13">
        <f t="shared" si="9"/>
        <v>180.8</v>
      </c>
      <c r="J13">
        <f t="shared" si="3"/>
        <v>8.5500000000000114</v>
      </c>
      <c r="K13">
        <v>7.29</v>
      </c>
      <c r="L13">
        <f t="shared" si="2"/>
        <v>179.54</v>
      </c>
      <c r="M13">
        <f t="shared" si="4"/>
        <v>1.2600000000000193</v>
      </c>
      <c r="N13">
        <f t="shared" si="5"/>
        <v>0.34000000000001929</v>
      </c>
    </row>
    <row r="14" spans="1:14" x14ac:dyDescent="0.3">
      <c r="A14">
        <v>32010</v>
      </c>
      <c r="B14">
        <v>0</v>
      </c>
      <c r="C14">
        <v>166.04300000000001</v>
      </c>
      <c r="D14" s="2">
        <v>168.1</v>
      </c>
      <c r="E14">
        <v>167.75</v>
      </c>
      <c r="F14">
        <f t="shared" si="7"/>
        <v>-0.34999999999999432</v>
      </c>
      <c r="G14">
        <v>167.72</v>
      </c>
      <c r="H14">
        <f t="shared" si="8"/>
        <v>-0.37999999999999545</v>
      </c>
      <c r="I14" s="2">
        <v>179.42500000000001</v>
      </c>
      <c r="J14">
        <f t="shared" si="3"/>
        <v>11.675000000000011</v>
      </c>
      <c r="K14">
        <v>9.1300000000000008</v>
      </c>
      <c r="L14">
        <f t="shared" si="2"/>
        <v>176.88</v>
      </c>
      <c r="M14">
        <f t="shared" si="4"/>
        <v>2.5450000000000159</v>
      </c>
      <c r="N14">
        <f t="shared" si="5"/>
        <v>1.625000000000016</v>
      </c>
    </row>
    <row r="15" spans="1:14" x14ac:dyDescent="0.3">
      <c r="A15">
        <v>32010</v>
      </c>
      <c r="B15">
        <v>1</v>
      </c>
      <c r="C15">
        <v>168.774</v>
      </c>
      <c r="D15" s="2">
        <v>169.9</v>
      </c>
      <c r="E15">
        <v>170.08</v>
      </c>
      <c r="F15">
        <f t="shared" si="7"/>
        <v>0.18000000000000682</v>
      </c>
      <c r="G15">
        <v>170.07</v>
      </c>
      <c r="H15">
        <f t="shared" si="8"/>
        <v>0.16999999999998749</v>
      </c>
      <c r="I15">
        <f>2+I14</f>
        <v>181.42500000000001</v>
      </c>
      <c r="J15">
        <f t="shared" si="3"/>
        <v>11.344999999999999</v>
      </c>
      <c r="K15">
        <v>8.9700000000000006</v>
      </c>
      <c r="L15">
        <f t="shared" si="2"/>
        <v>179.05</v>
      </c>
      <c r="M15">
        <f t="shared" si="4"/>
        <v>2.375</v>
      </c>
      <c r="N15">
        <f t="shared" si="5"/>
        <v>1.4550000000000001</v>
      </c>
    </row>
    <row r="16" spans="1:14" x14ac:dyDescent="0.3">
      <c r="A16">
        <v>32010</v>
      </c>
      <c r="B16">
        <v>2</v>
      </c>
      <c r="C16">
        <v>170.298</v>
      </c>
      <c r="D16" s="2">
        <v>171.5</v>
      </c>
      <c r="E16">
        <v>171.84</v>
      </c>
      <c r="F16">
        <f t="shared" si="7"/>
        <v>0.34000000000000341</v>
      </c>
      <c r="G16">
        <v>171.79</v>
      </c>
      <c r="H16">
        <f t="shared" si="8"/>
        <v>0.28999999999999204</v>
      </c>
      <c r="I16">
        <f t="shared" ref="I16:I19" si="10">2+I15</f>
        <v>183.42500000000001</v>
      </c>
      <c r="J16">
        <f t="shared" si="3"/>
        <v>11.585000000000008</v>
      </c>
      <c r="K16">
        <v>9.4600000000000009</v>
      </c>
      <c r="L16">
        <f t="shared" si="2"/>
        <v>181.3</v>
      </c>
      <c r="M16">
        <f t="shared" si="4"/>
        <v>2.125</v>
      </c>
      <c r="N16">
        <f t="shared" si="5"/>
        <v>1.2050000000000001</v>
      </c>
    </row>
    <row r="17" spans="1:30" x14ac:dyDescent="0.3">
      <c r="A17">
        <v>32010</v>
      </c>
      <c r="B17">
        <v>3</v>
      </c>
      <c r="C17">
        <v>174.023</v>
      </c>
      <c r="D17" s="2">
        <v>174</v>
      </c>
      <c r="E17">
        <v>174.51</v>
      </c>
      <c r="F17">
        <f t="shared" si="7"/>
        <v>0.50999999999999091</v>
      </c>
      <c r="G17">
        <v>174.56</v>
      </c>
      <c r="H17">
        <f t="shared" si="8"/>
        <v>0.56000000000000227</v>
      </c>
      <c r="I17">
        <f t="shared" si="10"/>
        <v>185.42500000000001</v>
      </c>
      <c r="J17">
        <f t="shared" si="3"/>
        <v>10.91500000000002</v>
      </c>
      <c r="K17">
        <v>9.3800000000000008</v>
      </c>
      <c r="L17">
        <f t="shared" si="2"/>
        <v>183.89</v>
      </c>
      <c r="M17">
        <f t="shared" si="4"/>
        <v>1.535000000000025</v>
      </c>
      <c r="N17">
        <f t="shared" si="5"/>
        <v>0.61500000000002497</v>
      </c>
    </row>
    <row r="18" spans="1:30" x14ac:dyDescent="0.3">
      <c r="A18">
        <v>32010</v>
      </c>
      <c r="B18">
        <v>4</v>
      </c>
      <c r="C18">
        <v>178</v>
      </c>
      <c r="D18" s="2">
        <v>176.9</v>
      </c>
      <c r="E18">
        <v>176.94</v>
      </c>
      <c r="F18">
        <f t="shared" si="7"/>
        <v>3.9999999999992042E-2</v>
      </c>
      <c r="G18">
        <v>176.94</v>
      </c>
      <c r="H18">
        <f t="shared" si="8"/>
        <v>3.9999999999992042E-2</v>
      </c>
      <c r="I18">
        <f t="shared" si="10"/>
        <v>187.42500000000001</v>
      </c>
      <c r="J18">
        <f t="shared" si="3"/>
        <v>10.485000000000014</v>
      </c>
      <c r="K18">
        <v>9.2100000000000009</v>
      </c>
      <c r="L18">
        <f t="shared" si="2"/>
        <v>186.15</v>
      </c>
      <c r="M18">
        <f t="shared" si="4"/>
        <v>1.2750000000000057</v>
      </c>
      <c r="N18">
        <f t="shared" si="5"/>
        <v>0.35500000000000564</v>
      </c>
    </row>
    <row r="19" spans="1:30" x14ac:dyDescent="0.3">
      <c r="A19">
        <v>32010</v>
      </c>
      <c r="B19">
        <v>5</v>
      </c>
      <c r="C19">
        <v>178</v>
      </c>
      <c r="D19" s="2">
        <v>178.4</v>
      </c>
      <c r="E19">
        <v>178.81</v>
      </c>
      <c r="F19">
        <f t="shared" si="7"/>
        <v>0.40999999999999659</v>
      </c>
      <c r="G19">
        <v>178.74</v>
      </c>
      <c r="H19">
        <f t="shared" si="8"/>
        <v>0.34000000000000341</v>
      </c>
      <c r="I19">
        <f t="shared" si="10"/>
        <v>189.42500000000001</v>
      </c>
      <c r="J19">
        <f t="shared" si="3"/>
        <v>10.615000000000009</v>
      </c>
      <c r="K19">
        <v>9.2899999999999991</v>
      </c>
      <c r="L19">
        <f t="shared" si="2"/>
        <v>188.1</v>
      </c>
      <c r="M19">
        <f t="shared" si="4"/>
        <v>1.3250000000000171</v>
      </c>
      <c r="N19">
        <f t="shared" si="5"/>
        <v>0.40500000000001701</v>
      </c>
    </row>
    <row r="20" spans="1:30" x14ac:dyDescent="0.3">
      <c r="A20">
        <v>32011</v>
      </c>
      <c r="B20">
        <v>0</v>
      </c>
      <c r="C20">
        <v>161.93</v>
      </c>
      <c r="D20" s="2">
        <v>162.5</v>
      </c>
      <c r="E20">
        <v>162.58000000000001</v>
      </c>
      <c r="F20">
        <f t="shared" si="7"/>
        <v>8.0000000000012506E-2</v>
      </c>
      <c r="G20">
        <v>162.66999999999999</v>
      </c>
      <c r="H20">
        <f t="shared" si="8"/>
        <v>0.16999999999998749</v>
      </c>
      <c r="I20" s="2">
        <v>174.15</v>
      </c>
      <c r="J20">
        <f t="shared" si="3"/>
        <v>11.569999999999993</v>
      </c>
      <c r="K20">
        <v>9.6199999999999992</v>
      </c>
      <c r="L20">
        <f t="shared" si="2"/>
        <v>172.20000000000002</v>
      </c>
      <c r="M20">
        <f t="shared" si="4"/>
        <v>1.9499999999999886</v>
      </c>
      <c r="N20">
        <f t="shared" si="5"/>
        <v>1.0299999999999887</v>
      </c>
    </row>
    <row r="21" spans="1:30" x14ac:dyDescent="0.3">
      <c r="A21">
        <v>32011</v>
      </c>
      <c r="B21">
        <v>1</v>
      </c>
      <c r="C21">
        <v>164.86699999999999</v>
      </c>
      <c r="D21" s="2">
        <v>164.8</v>
      </c>
      <c r="E21">
        <v>164.87</v>
      </c>
      <c r="F21">
        <f t="shared" si="7"/>
        <v>6.9999999999993179E-2</v>
      </c>
      <c r="G21">
        <v>164.92</v>
      </c>
      <c r="H21">
        <f t="shared" si="8"/>
        <v>0.11999999999997613</v>
      </c>
      <c r="I21">
        <f>2+I20</f>
        <v>176.15</v>
      </c>
      <c r="J21">
        <f t="shared" si="3"/>
        <v>11.280000000000001</v>
      </c>
      <c r="K21">
        <v>9.7799999999999994</v>
      </c>
      <c r="L21">
        <f t="shared" si="2"/>
        <v>174.65</v>
      </c>
      <c r="M21">
        <f t="shared" si="4"/>
        <v>1.5</v>
      </c>
      <c r="N21">
        <f t="shared" si="5"/>
        <v>0.57999999999999996</v>
      </c>
      <c r="AB21">
        <v>154.86000000000001</v>
      </c>
    </row>
    <row r="22" spans="1:30" x14ac:dyDescent="0.3">
      <c r="A22">
        <v>32011</v>
      </c>
      <c r="B22">
        <v>2</v>
      </c>
      <c r="C22">
        <v>166.756</v>
      </c>
      <c r="D22" s="2">
        <v>166.8</v>
      </c>
      <c r="E22">
        <v>166.84</v>
      </c>
      <c r="F22">
        <f t="shared" si="7"/>
        <v>3.9999999999992042E-2</v>
      </c>
      <c r="G22">
        <v>167.15</v>
      </c>
      <c r="H22">
        <f t="shared" si="8"/>
        <v>0.34999999999999432</v>
      </c>
      <c r="I22">
        <f t="shared" ref="I22:I25" si="11">2+I21</f>
        <v>178.15</v>
      </c>
      <c r="J22">
        <f t="shared" si="3"/>
        <v>11.310000000000002</v>
      </c>
      <c r="K22">
        <v>10.02</v>
      </c>
      <c r="L22">
        <f t="shared" si="2"/>
        <v>176.86</v>
      </c>
      <c r="M22">
        <f t="shared" si="4"/>
        <v>1.289999999999992</v>
      </c>
      <c r="N22">
        <f t="shared" si="5"/>
        <v>0.369999999999992</v>
      </c>
    </row>
    <row r="23" spans="1:30" x14ac:dyDescent="0.3">
      <c r="A23">
        <v>32011</v>
      </c>
      <c r="B23">
        <v>3</v>
      </c>
      <c r="C23">
        <v>168.79900000000001</v>
      </c>
      <c r="D23" s="2">
        <v>169.1</v>
      </c>
      <c r="E23">
        <v>168.55</v>
      </c>
      <c r="F23">
        <f t="shared" si="7"/>
        <v>-0.54999999999998295</v>
      </c>
      <c r="G23">
        <v>169.48</v>
      </c>
      <c r="H23">
        <f t="shared" si="8"/>
        <v>0.37999999999999545</v>
      </c>
      <c r="I23">
        <f t="shared" si="11"/>
        <v>180.15</v>
      </c>
      <c r="J23">
        <f t="shared" si="3"/>
        <v>11.599999999999994</v>
      </c>
      <c r="K23">
        <v>10.5</v>
      </c>
      <c r="L23">
        <f t="shared" si="2"/>
        <v>179.05</v>
      </c>
      <c r="M23">
        <f t="shared" si="4"/>
        <v>1.0999999999999943</v>
      </c>
      <c r="N23">
        <f t="shared" si="5"/>
        <v>0.17999999999999428</v>
      </c>
    </row>
    <row r="24" spans="1:30" x14ac:dyDescent="0.3">
      <c r="A24">
        <v>32011</v>
      </c>
      <c r="B24">
        <v>4</v>
      </c>
      <c r="C24">
        <v>171.238</v>
      </c>
      <c r="D24" s="2">
        <v>171.6</v>
      </c>
      <c r="E24">
        <v>171.4</v>
      </c>
      <c r="F24">
        <f t="shared" si="7"/>
        <v>-0.19999999999998863</v>
      </c>
      <c r="G24">
        <v>171.33</v>
      </c>
      <c r="H24">
        <f t="shared" si="8"/>
        <v>-0.26999999999998181</v>
      </c>
      <c r="I24">
        <f t="shared" si="11"/>
        <v>182.15</v>
      </c>
      <c r="J24">
        <f t="shared" si="3"/>
        <v>10.75</v>
      </c>
      <c r="K24">
        <v>9.3800000000000008</v>
      </c>
      <c r="L24">
        <f t="shared" si="2"/>
        <v>180.78</v>
      </c>
      <c r="M24">
        <f t="shared" si="4"/>
        <v>1.3700000000000045</v>
      </c>
      <c r="N24">
        <f t="shared" si="5"/>
        <v>0.45000000000000451</v>
      </c>
    </row>
    <row r="25" spans="1:30" x14ac:dyDescent="0.3">
      <c r="A25">
        <v>32011</v>
      </c>
      <c r="B25">
        <v>5</v>
      </c>
      <c r="C25">
        <v>172.607</v>
      </c>
      <c r="D25" s="2">
        <v>173.3</v>
      </c>
      <c r="E25">
        <v>173.5</v>
      </c>
      <c r="F25">
        <f t="shared" si="7"/>
        <v>0.19999999999998863</v>
      </c>
      <c r="G25">
        <v>173.53</v>
      </c>
      <c r="H25">
        <f t="shared" si="8"/>
        <v>0.22999999999998977</v>
      </c>
      <c r="I25">
        <f t="shared" si="11"/>
        <v>184.15</v>
      </c>
      <c r="J25">
        <f t="shared" si="3"/>
        <v>10.650000000000006</v>
      </c>
      <c r="K25">
        <v>11.54</v>
      </c>
      <c r="L25">
        <f t="shared" si="2"/>
        <v>185.04</v>
      </c>
      <c r="M25">
        <f t="shared" si="4"/>
        <v>-0.88999999999998636</v>
      </c>
      <c r="N25">
        <f t="shared" si="5"/>
        <v>-1.8099999999999863</v>
      </c>
      <c r="AB25">
        <f>30*(-1.07-0.07)/2+50*(-0.07+0.93)/2+65*(0.93+1.93)/2+27*(1.93+2.93)/2</f>
        <v>162.96</v>
      </c>
      <c r="AC25">
        <f>30+50+65+27</f>
        <v>172</v>
      </c>
      <c r="AD25">
        <f>AB25/AC25</f>
        <v>0.94744186046511636</v>
      </c>
    </row>
    <row r="26" spans="1:30" x14ac:dyDescent="0.3">
      <c r="A26">
        <v>32012</v>
      </c>
      <c r="B26">
        <v>0</v>
      </c>
      <c r="C26">
        <v>156.048</v>
      </c>
      <c r="D26" s="2">
        <v>157</v>
      </c>
      <c r="E26">
        <v>156.69999999999999</v>
      </c>
      <c r="F26">
        <f t="shared" si="7"/>
        <v>-0.30000000000001137</v>
      </c>
      <c r="G26">
        <v>156.86000000000001</v>
      </c>
      <c r="H26">
        <f t="shared" si="8"/>
        <v>-0.13999999999998636</v>
      </c>
      <c r="I26" s="2">
        <v>168.67500000000001</v>
      </c>
      <c r="J26">
        <f t="shared" si="3"/>
        <v>11.975000000000023</v>
      </c>
      <c r="K26">
        <v>11.78</v>
      </c>
      <c r="L26">
        <f t="shared" si="2"/>
        <v>168.48</v>
      </c>
      <c r="M26">
        <f t="shared" si="4"/>
        <v>0.1950000000000216</v>
      </c>
      <c r="N26">
        <f t="shared" si="5"/>
        <v>-0.72499999999997844</v>
      </c>
    </row>
    <row r="27" spans="1:30" x14ac:dyDescent="0.3">
      <c r="A27">
        <v>32012</v>
      </c>
      <c r="B27">
        <v>1</v>
      </c>
      <c r="C27">
        <v>157.91900000000001</v>
      </c>
      <c r="D27" s="2">
        <v>159.4</v>
      </c>
      <c r="E27">
        <v>159.13999999999999</v>
      </c>
      <c r="F27">
        <f t="shared" si="7"/>
        <v>-0.26000000000001933</v>
      </c>
      <c r="G27">
        <v>159.13</v>
      </c>
      <c r="H27">
        <f t="shared" si="8"/>
        <v>-0.27000000000001023</v>
      </c>
      <c r="I27">
        <f>2+I26</f>
        <v>170.67500000000001</v>
      </c>
      <c r="J27">
        <f t="shared" si="3"/>
        <v>11.535000000000025</v>
      </c>
      <c r="K27">
        <v>10.5</v>
      </c>
      <c r="L27">
        <f t="shared" si="2"/>
        <v>169.64</v>
      </c>
      <c r="M27">
        <f t="shared" si="4"/>
        <v>1.035000000000025</v>
      </c>
      <c r="N27">
        <f t="shared" si="5"/>
        <v>0.11500000000002497</v>
      </c>
    </row>
    <row r="28" spans="1:30" x14ac:dyDescent="0.3">
      <c r="A28">
        <v>32012</v>
      </c>
      <c r="B28">
        <v>2</v>
      </c>
      <c r="C28">
        <v>160.89599999999999</v>
      </c>
      <c r="D28" s="2">
        <v>161.30000000000001</v>
      </c>
      <c r="E28">
        <v>161.22</v>
      </c>
      <c r="F28">
        <f t="shared" si="7"/>
        <v>-8.0000000000012506E-2</v>
      </c>
      <c r="G28">
        <v>161.24</v>
      </c>
      <c r="H28">
        <f t="shared" si="8"/>
        <v>-6.0000000000002274E-2</v>
      </c>
      <c r="I28">
        <f t="shared" ref="I28:I31" si="12">2+I27</f>
        <v>172.67500000000001</v>
      </c>
      <c r="J28">
        <f t="shared" si="3"/>
        <v>11.455000000000013</v>
      </c>
      <c r="K28">
        <v>10.66</v>
      </c>
      <c r="L28">
        <f t="shared" si="2"/>
        <v>171.88</v>
      </c>
      <c r="M28">
        <f t="shared" si="4"/>
        <v>0.79500000000001592</v>
      </c>
      <c r="N28">
        <f t="shared" si="5"/>
        <v>-0.12499999999998412</v>
      </c>
    </row>
    <row r="29" spans="1:30" x14ac:dyDescent="0.3">
      <c r="A29">
        <v>32012</v>
      </c>
      <c r="B29">
        <v>3</v>
      </c>
      <c r="C29">
        <v>161.73599999999999</v>
      </c>
      <c r="D29" s="2">
        <v>163.4</v>
      </c>
      <c r="E29">
        <v>163.28</v>
      </c>
      <c r="F29">
        <f t="shared" si="7"/>
        <v>-0.12000000000000455</v>
      </c>
      <c r="G29">
        <v>163.26</v>
      </c>
      <c r="H29">
        <f t="shared" si="8"/>
        <v>-0.14000000000001478</v>
      </c>
      <c r="I29">
        <f t="shared" si="12"/>
        <v>174.67500000000001</v>
      </c>
      <c r="J29">
        <f t="shared" si="3"/>
        <v>11.39500000000001</v>
      </c>
      <c r="K29">
        <v>10.34</v>
      </c>
      <c r="L29">
        <f t="shared" si="2"/>
        <v>173.62</v>
      </c>
      <c r="M29">
        <f t="shared" si="4"/>
        <v>1.0550000000000068</v>
      </c>
      <c r="N29">
        <f t="shared" si="5"/>
        <v>0.13500000000000678</v>
      </c>
    </row>
    <row r="30" spans="1:30" x14ac:dyDescent="0.3">
      <c r="A30">
        <v>32012</v>
      </c>
      <c r="B30">
        <v>4</v>
      </c>
      <c r="C30">
        <v>164.20499999999899</v>
      </c>
      <c r="D30" s="2">
        <v>165.5</v>
      </c>
      <c r="E30">
        <v>165.26</v>
      </c>
      <c r="F30">
        <f t="shared" si="7"/>
        <v>-0.24000000000000909</v>
      </c>
      <c r="G30">
        <v>165.23</v>
      </c>
      <c r="H30">
        <f t="shared" si="8"/>
        <v>-0.27000000000001023</v>
      </c>
      <c r="I30">
        <f t="shared" si="12"/>
        <v>176.67500000000001</v>
      </c>
      <c r="J30">
        <f t="shared" si="3"/>
        <v>11.41500000000002</v>
      </c>
      <c r="K30">
        <v>9.94</v>
      </c>
      <c r="L30">
        <f t="shared" si="2"/>
        <v>175.2</v>
      </c>
      <c r="M30">
        <f t="shared" si="4"/>
        <v>1.4750000000000227</v>
      </c>
      <c r="N30">
        <f t="shared" si="5"/>
        <v>0.5550000000000227</v>
      </c>
    </row>
    <row r="31" spans="1:30" x14ac:dyDescent="0.3">
      <c r="A31">
        <v>32012</v>
      </c>
      <c r="B31">
        <v>5</v>
      </c>
      <c r="C31">
        <v>166.672</v>
      </c>
      <c r="D31" s="2">
        <v>167.8</v>
      </c>
      <c r="E31">
        <v>167.89</v>
      </c>
      <c r="F31">
        <f t="shared" si="7"/>
        <v>8.9999999999974989E-2</v>
      </c>
      <c r="G31">
        <v>167.92</v>
      </c>
      <c r="H31">
        <f t="shared" si="8"/>
        <v>0.11999999999997613</v>
      </c>
      <c r="I31">
        <f t="shared" si="12"/>
        <v>178.67500000000001</v>
      </c>
      <c r="J31">
        <f t="shared" si="3"/>
        <v>10.785000000000025</v>
      </c>
      <c r="K31">
        <v>10.42</v>
      </c>
      <c r="L31">
        <f t="shared" si="2"/>
        <v>178.30999999999997</v>
      </c>
      <c r="M31">
        <f t="shared" si="4"/>
        <v>0.36500000000003752</v>
      </c>
      <c r="N31">
        <f t="shared" si="5"/>
        <v>-0.55499999999996252</v>
      </c>
    </row>
    <row r="32" spans="1:30" x14ac:dyDescent="0.3">
      <c r="A32">
        <v>32013</v>
      </c>
      <c r="B32">
        <v>0</v>
      </c>
      <c r="C32">
        <v>167.59</v>
      </c>
      <c r="D32" s="2">
        <v>168.9</v>
      </c>
      <c r="E32">
        <v>168.97</v>
      </c>
      <c r="F32">
        <f t="shared" si="7"/>
        <v>6.9999999999993179E-2</v>
      </c>
      <c r="G32">
        <v>168.99</v>
      </c>
      <c r="H32">
        <f t="shared" si="8"/>
        <v>9.0000000000003411E-2</v>
      </c>
      <c r="I32" s="2">
        <v>179</v>
      </c>
      <c r="J32">
        <f t="shared" si="3"/>
        <v>10.030000000000001</v>
      </c>
      <c r="K32">
        <v>7.93</v>
      </c>
      <c r="L32">
        <f t="shared" si="2"/>
        <v>176.9</v>
      </c>
      <c r="M32">
        <f t="shared" si="4"/>
        <v>2.0999999999999943</v>
      </c>
      <c r="N32">
        <f t="shared" si="5"/>
        <v>1.1799999999999944</v>
      </c>
    </row>
    <row r="33" spans="1:14" x14ac:dyDescent="0.3">
      <c r="A33">
        <v>32013</v>
      </c>
      <c r="B33">
        <v>1</v>
      </c>
      <c r="C33">
        <v>170.04300000000001</v>
      </c>
      <c r="D33">
        <v>170.8</v>
      </c>
      <c r="E33">
        <v>170.86</v>
      </c>
      <c r="F33">
        <f t="shared" si="7"/>
        <v>6.0000000000002274E-2</v>
      </c>
      <c r="G33">
        <v>170.84</v>
      </c>
      <c r="H33">
        <f t="shared" si="8"/>
        <v>3.9999999999992042E-2</v>
      </c>
      <c r="I33">
        <f>2+I32</f>
        <v>181</v>
      </c>
      <c r="J33">
        <f t="shared" si="3"/>
        <v>10.139999999999986</v>
      </c>
      <c r="K33">
        <v>8.25</v>
      </c>
      <c r="L33">
        <f t="shared" si="2"/>
        <v>179.11</v>
      </c>
      <c r="M33">
        <f t="shared" si="4"/>
        <v>1.8899999999999864</v>
      </c>
      <c r="N33">
        <f t="shared" si="5"/>
        <v>0.96999999999998632</v>
      </c>
    </row>
    <row r="34" spans="1:14" x14ac:dyDescent="0.3">
      <c r="A34">
        <v>32013</v>
      </c>
      <c r="B34">
        <v>2</v>
      </c>
      <c r="C34">
        <v>172.97300000000001</v>
      </c>
      <c r="D34">
        <v>173</v>
      </c>
      <c r="E34">
        <v>173.14</v>
      </c>
      <c r="F34">
        <f t="shared" si="7"/>
        <v>0.13999999999998636</v>
      </c>
      <c r="G34">
        <v>173.24</v>
      </c>
      <c r="H34">
        <f t="shared" si="8"/>
        <v>0.24000000000000909</v>
      </c>
      <c r="I34">
        <f t="shared" ref="I34:I37" si="13">2+I33</f>
        <v>183</v>
      </c>
      <c r="J34">
        <f t="shared" si="3"/>
        <v>9.8600000000000136</v>
      </c>
      <c r="K34">
        <v>8.65</v>
      </c>
      <c r="L34">
        <f t="shared" ref="L34:L66" si="14">E34+K34</f>
        <v>181.79</v>
      </c>
      <c r="M34">
        <f t="shared" si="4"/>
        <v>1.210000000000008</v>
      </c>
      <c r="N34">
        <f t="shared" si="5"/>
        <v>0.29000000000000792</v>
      </c>
    </row>
    <row r="35" spans="1:14" x14ac:dyDescent="0.3">
      <c r="A35">
        <v>32013</v>
      </c>
      <c r="B35">
        <v>3</v>
      </c>
      <c r="C35">
        <v>176.42099999999999</v>
      </c>
      <c r="D35" s="2">
        <v>175</v>
      </c>
      <c r="E35">
        <v>175.36</v>
      </c>
      <c r="F35">
        <f t="shared" si="7"/>
        <v>0.36000000000001364</v>
      </c>
      <c r="G35">
        <v>175.49</v>
      </c>
      <c r="H35">
        <f t="shared" si="8"/>
        <v>0.49000000000000909</v>
      </c>
      <c r="I35">
        <f t="shared" si="13"/>
        <v>185</v>
      </c>
      <c r="J35">
        <f t="shared" si="3"/>
        <v>9.6399999999999864</v>
      </c>
      <c r="K35">
        <v>8.41</v>
      </c>
      <c r="L35">
        <f t="shared" si="14"/>
        <v>183.77</v>
      </c>
      <c r="M35">
        <f t="shared" si="4"/>
        <v>1.2299999999999898</v>
      </c>
      <c r="N35">
        <f t="shared" si="5"/>
        <v>0.30999999999998973</v>
      </c>
    </row>
    <row r="36" spans="1:14" x14ac:dyDescent="0.3">
      <c r="A36">
        <v>32013</v>
      </c>
      <c r="B36">
        <v>4</v>
      </c>
      <c r="C36">
        <v>177.03700000000001</v>
      </c>
      <c r="D36">
        <v>176.9</v>
      </c>
      <c r="E36">
        <v>177.36</v>
      </c>
      <c r="F36">
        <f t="shared" si="7"/>
        <v>0.46000000000000796</v>
      </c>
      <c r="G36">
        <v>177.63</v>
      </c>
      <c r="H36">
        <f t="shared" si="8"/>
        <v>0.72999999999998977</v>
      </c>
      <c r="I36">
        <f t="shared" si="13"/>
        <v>187</v>
      </c>
      <c r="J36">
        <f t="shared" si="3"/>
        <v>9.6399999999999864</v>
      </c>
      <c r="K36">
        <v>7.77</v>
      </c>
      <c r="L36">
        <f t="shared" si="14"/>
        <v>185.13000000000002</v>
      </c>
      <c r="M36">
        <f t="shared" si="4"/>
        <v>1.8699999999999761</v>
      </c>
      <c r="N36">
        <f t="shared" si="5"/>
        <v>0.94999999999997609</v>
      </c>
    </row>
    <row r="37" spans="1:14" x14ac:dyDescent="0.3">
      <c r="A37">
        <v>32013</v>
      </c>
      <c r="B37">
        <v>5</v>
      </c>
      <c r="C37">
        <v>178</v>
      </c>
      <c r="D37" s="2">
        <v>179</v>
      </c>
      <c r="E37">
        <v>179.3</v>
      </c>
      <c r="F37">
        <f t="shared" si="7"/>
        <v>0.30000000000001137</v>
      </c>
      <c r="G37">
        <v>179.02</v>
      </c>
      <c r="H37">
        <f t="shared" si="8"/>
        <v>2.0000000000010232E-2</v>
      </c>
      <c r="I37">
        <f t="shared" si="13"/>
        <v>189</v>
      </c>
      <c r="J37">
        <f t="shared" si="3"/>
        <v>9.6999999999999886</v>
      </c>
      <c r="K37">
        <v>8.41</v>
      </c>
      <c r="L37">
        <f t="shared" si="14"/>
        <v>187.71</v>
      </c>
      <c r="M37">
        <f t="shared" si="4"/>
        <v>1.289999999999992</v>
      </c>
      <c r="N37">
        <f t="shared" si="5"/>
        <v>0.369999999999992</v>
      </c>
    </row>
    <row r="38" spans="1:14" x14ac:dyDescent="0.3">
      <c r="A38">
        <v>32014</v>
      </c>
      <c r="B38">
        <v>0</v>
      </c>
      <c r="C38">
        <v>162.453</v>
      </c>
      <c r="D38">
        <v>162.4</v>
      </c>
      <c r="E38">
        <v>162.37</v>
      </c>
      <c r="F38">
        <f t="shared" si="7"/>
        <v>-3.0000000000001137E-2</v>
      </c>
      <c r="G38">
        <v>162.36000000000001</v>
      </c>
      <c r="H38">
        <f t="shared" si="8"/>
        <v>-3.9999999999992042E-2</v>
      </c>
      <c r="I38" s="2">
        <v>174</v>
      </c>
      <c r="J38">
        <f t="shared" si="3"/>
        <v>11.629999999999995</v>
      </c>
      <c r="K38">
        <v>10.66</v>
      </c>
      <c r="L38">
        <f t="shared" si="14"/>
        <v>173.03</v>
      </c>
      <c r="M38">
        <f t="shared" si="4"/>
        <v>0.96999999999999886</v>
      </c>
      <c r="N38">
        <f t="shared" si="5"/>
        <v>4.9999999999998823E-2</v>
      </c>
    </row>
    <row r="39" spans="1:14" x14ac:dyDescent="0.3">
      <c r="A39">
        <v>32014</v>
      </c>
      <c r="B39">
        <v>1</v>
      </c>
      <c r="C39">
        <v>164.96600000000001</v>
      </c>
      <c r="D39">
        <v>165</v>
      </c>
      <c r="E39">
        <v>165.13</v>
      </c>
      <c r="F39">
        <f t="shared" si="7"/>
        <v>0.12999999999999545</v>
      </c>
      <c r="G39">
        <v>165.15</v>
      </c>
      <c r="H39">
        <f t="shared" si="8"/>
        <v>0.15000000000000568</v>
      </c>
      <c r="I39">
        <f>2+I38</f>
        <v>176</v>
      </c>
      <c r="J39">
        <f t="shared" si="3"/>
        <v>10.870000000000005</v>
      </c>
      <c r="K39">
        <v>10.1</v>
      </c>
      <c r="L39">
        <f t="shared" si="14"/>
        <v>175.23</v>
      </c>
      <c r="M39">
        <f t="shared" si="4"/>
        <v>0.77000000000001023</v>
      </c>
      <c r="N39">
        <f t="shared" si="5"/>
        <v>-0.14999999999998981</v>
      </c>
    </row>
    <row r="40" spans="1:14" x14ac:dyDescent="0.3">
      <c r="A40">
        <v>32014</v>
      </c>
      <c r="B40">
        <v>2</v>
      </c>
      <c r="C40">
        <v>165.363</v>
      </c>
      <c r="D40">
        <v>166.6</v>
      </c>
      <c r="E40">
        <v>166.66</v>
      </c>
      <c r="F40">
        <f t="shared" si="7"/>
        <v>6.0000000000002274E-2</v>
      </c>
      <c r="G40">
        <v>166.91</v>
      </c>
      <c r="H40">
        <f t="shared" si="8"/>
        <v>0.31000000000000227</v>
      </c>
      <c r="I40">
        <f t="shared" ref="I40:I43" si="15">2+I39</f>
        <v>178</v>
      </c>
      <c r="J40">
        <f t="shared" si="3"/>
        <v>11.340000000000003</v>
      </c>
      <c r="K40">
        <v>10.9</v>
      </c>
      <c r="L40">
        <f t="shared" si="14"/>
        <v>177.56</v>
      </c>
      <c r="M40">
        <f t="shared" si="4"/>
        <v>0.43999999999999773</v>
      </c>
      <c r="N40">
        <f t="shared" si="5"/>
        <v>-0.48000000000000231</v>
      </c>
    </row>
    <row r="41" spans="1:14" x14ac:dyDescent="0.3">
      <c r="A41">
        <v>32014</v>
      </c>
      <c r="B41">
        <v>3</v>
      </c>
      <c r="C41">
        <v>169.00899999999999</v>
      </c>
      <c r="D41">
        <v>169.1</v>
      </c>
      <c r="E41">
        <v>169.25</v>
      </c>
      <c r="F41">
        <f t="shared" si="7"/>
        <v>0.15000000000000568</v>
      </c>
      <c r="G41">
        <v>169.34</v>
      </c>
      <c r="H41">
        <f t="shared" si="8"/>
        <v>0.24000000000000909</v>
      </c>
      <c r="I41">
        <f t="shared" si="15"/>
        <v>180</v>
      </c>
      <c r="J41">
        <f t="shared" si="3"/>
        <v>10.75</v>
      </c>
      <c r="K41">
        <v>10.58</v>
      </c>
      <c r="L41">
        <f t="shared" si="14"/>
        <v>179.83</v>
      </c>
      <c r="M41">
        <f t="shared" si="4"/>
        <v>0.16999999999998749</v>
      </c>
      <c r="N41">
        <f t="shared" si="5"/>
        <v>-0.75000000000001255</v>
      </c>
    </row>
    <row r="42" spans="1:14" x14ac:dyDescent="0.3">
      <c r="A42">
        <v>32014</v>
      </c>
      <c r="B42">
        <v>4</v>
      </c>
      <c r="C42">
        <v>171.018</v>
      </c>
      <c r="D42">
        <v>171</v>
      </c>
      <c r="E42">
        <v>171.26</v>
      </c>
      <c r="F42">
        <f t="shared" si="7"/>
        <v>0.25999999999999091</v>
      </c>
      <c r="G42">
        <v>171.27</v>
      </c>
      <c r="H42">
        <f t="shared" si="8"/>
        <v>0.27000000000001023</v>
      </c>
      <c r="I42">
        <f t="shared" si="15"/>
        <v>182</v>
      </c>
      <c r="J42">
        <f t="shared" si="3"/>
        <v>10.740000000000009</v>
      </c>
      <c r="K42">
        <v>10.26</v>
      </c>
      <c r="L42">
        <f t="shared" si="14"/>
        <v>181.51999999999998</v>
      </c>
      <c r="M42">
        <f t="shared" si="4"/>
        <v>0.48000000000001819</v>
      </c>
      <c r="N42">
        <f t="shared" si="5"/>
        <v>-0.43999999999998185</v>
      </c>
    </row>
    <row r="43" spans="1:14" x14ac:dyDescent="0.3">
      <c r="A43">
        <v>32014</v>
      </c>
      <c r="B43">
        <v>5</v>
      </c>
      <c r="C43">
        <v>172.88200000000001</v>
      </c>
      <c r="D43">
        <v>173.1</v>
      </c>
      <c r="E43">
        <v>173.45</v>
      </c>
      <c r="F43">
        <f t="shared" si="7"/>
        <v>0.34999999999999432</v>
      </c>
      <c r="G43">
        <v>173.44</v>
      </c>
      <c r="H43">
        <f t="shared" si="8"/>
        <v>0.34000000000000341</v>
      </c>
      <c r="I43">
        <f t="shared" si="15"/>
        <v>184</v>
      </c>
      <c r="J43">
        <f t="shared" si="3"/>
        <v>10.550000000000011</v>
      </c>
      <c r="K43">
        <v>9.94</v>
      </c>
      <c r="L43">
        <f t="shared" si="14"/>
        <v>183.39</v>
      </c>
      <c r="M43">
        <f t="shared" si="4"/>
        <v>0.61000000000001364</v>
      </c>
      <c r="N43">
        <f t="shared" si="5"/>
        <v>-0.3099999999999864</v>
      </c>
    </row>
    <row r="44" spans="1:14" x14ac:dyDescent="0.3">
      <c r="A44">
        <v>32015</v>
      </c>
      <c r="B44">
        <v>0</v>
      </c>
      <c r="C44">
        <v>162.297</v>
      </c>
      <c r="D44">
        <v>163.4</v>
      </c>
      <c r="E44">
        <v>163.35</v>
      </c>
      <c r="F44">
        <f t="shared" ref="F44:F49" si="16">E44-D44</f>
        <v>-5.0000000000011369E-2</v>
      </c>
      <c r="G44">
        <v>163.35</v>
      </c>
      <c r="H44">
        <f t="shared" ref="H44:H49" si="17">G44 - D44</f>
        <v>-5.0000000000011369E-2</v>
      </c>
      <c r="I44" s="2">
        <v>174.875</v>
      </c>
      <c r="J44">
        <f t="shared" si="3"/>
        <v>11.525000000000006</v>
      </c>
      <c r="K44">
        <v>11.38</v>
      </c>
      <c r="L44">
        <f t="shared" si="14"/>
        <v>174.73</v>
      </c>
      <c r="M44">
        <f t="shared" si="4"/>
        <v>0.14500000000001023</v>
      </c>
      <c r="N44">
        <f t="shared" si="5"/>
        <v>-0.77499999999998981</v>
      </c>
    </row>
    <row r="45" spans="1:14" x14ac:dyDescent="0.3">
      <c r="A45">
        <v>32015</v>
      </c>
      <c r="B45">
        <v>1</v>
      </c>
      <c r="C45">
        <v>164.31700000000001</v>
      </c>
      <c r="D45">
        <v>165.2</v>
      </c>
      <c r="E45">
        <v>165.21</v>
      </c>
      <c r="F45">
        <f t="shared" si="16"/>
        <v>1.0000000000019327E-2</v>
      </c>
      <c r="G45">
        <v>165.27</v>
      </c>
      <c r="H45">
        <f t="shared" si="17"/>
        <v>7.00000000000216E-2</v>
      </c>
      <c r="I45">
        <f>2+I44</f>
        <v>176.875</v>
      </c>
      <c r="J45">
        <f t="shared" si="3"/>
        <v>11.664999999999992</v>
      </c>
      <c r="K45">
        <v>11.06</v>
      </c>
      <c r="L45">
        <f t="shared" si="14"/>
        <v>176.27</v>
      </c>
      <c r="M45">
        <f t="shared" si="4"/>
        <v>0.60499999999998977</v>
      </c>
      <c r="N45">
        <f t="shared" si="5"/>
        <v>-0.31500000000001027</v>
      </c>
    </row>
    <row r="46" spans="1:14" x14ac:dyDescent="0.3">
      <c r="A46">
        <v>32015</v>
      </c>
      <c r="B46">
        <v>2</v>
      </c>
      <c r="C46">
        <v>162.297</v>
      </c>
      <c r="D46">
        <v>167.5</v>
      </c>
      <c r="E46">
        <v>167.07</v>
      </c>
      <c r="F46">
        <v>-0.21</v>
      </c>
      <c r="G46">
        <v>167.03</v>
      </c>
      <c r="H46">
        <v>-0.14000000000000001</v>
      </c>
      <c r="I46">
        <f>2+I45</f>
        <v>178.875</v>
      </c>
      <c r="J46">
        <f t="shared" si="3"/>
        <v>11.805000000000007</v>
      </c>
      <c r="K46">
        <v>10.34</v>
      </c>
      <c r="L46">
        <f t="shared" si="14"/>
        <v>177.41</v>
      </c>
      <c r="M46">
        <f t="shared" si="4"/>
        <v>1.4650000000000034</v>
      </c>
      <c r="N46">
        <f t="shared" si="5"/>
        <v>0.54500000000000337</v>
      </c>
    </row>
    <row r="47" spans="1:14" x14ac:dyDescent="0.3">
      <c r="A47">
        <v>32015</v>
      </c>
      <c r="B47">
        <v>3</v>
      </c>
      <c r="C47">
        <v>169.73099999999999</v>
      </c>
      <c r="D47">
        <v>169.7</v>
      </c>
      <c r="E47">
        <v>169.65</v>
      </c>
      <c r="F47">
        <f t="shared" si="16"/>
        <v>-4.9999999999982947E-2</v>
      </c>
      <c r="G47">
        <v>169.73</v>
      </c>
      <c r="H47">
        <f t="shared" si="17"/>
        <v>3.0000000000001137E-2</v>
      </c>
      <c r="I47">
        <f>4+I45</f>
        <v>180.875</v>
      </c>
      <c r="J47">
        <f t="shared" si="3"/>
        <v>11.224999999999994</v>
      </c>
      <c r="K47">
        <v>11.06</v>
      </c>
      <c r="L47">
        <f t="shared" si="14"/>
        <v>180.71</v>
      </c>
      <c r="M47">
        <f t="shared" si="4"/>
        <v>0.16499999999999204</v>
      </c>
      <c r="N47">
        <f t="shared" si="5"/>
        <v>-0.755000000000008</v>
      </c>
    </row>
    <row r="48" spans="1:14" x14ac:dyDescent="0.3">
      <c r="A48">
        <v>32015</v>
      </c>
      <c r="B48">
        <v>4</v>
      </c>
      <c r="C48">
        <v>172.03200000000001</v>
      </c>
      <c r="D48">
        <v>172</v>
      </c>
      <c r="E48">
        <v>172.28</v>
      </c>
      <c r="F48">
        <f t="shared" si="16"/>
        <v>0.28000000000000114</v>
      </c>
      <c r="G48">
        <v>172.17</v>
      </c>
      <c r="H48">
        <f t="shared" si="17"/>
        <v>0.16999999999998749</v>
      </c>
      <c r="I48">
        <f t="shared" ref="I48:I49" si="18">2+I47</f>
        <v>182.875</v>
      </c>
      <c r="J48">
        <f t="shared" si="3"/>
        <v>10.594999999999999</v>
      </c>
      <c r="K48">
        <v>10.26</v>
      </c>
      <c r="L48">
        <f t="shared" si="14"/>
        <v>182.54</v>
      </c>
      <c r="M48">
        <f t="shared" si="4"/>
        <v>0.33500000000000796</v>
      </c>
      <c r="N48">
        <f t="shared" si="5"/>
        <v>-0.58499999999999208</v>
      </c>
    </row>
    <row r="49" spans="1:14" x14ac:dyDescent="0.3">
      <c r="A49">
        <v>32015</v>
      </c>
      <c r="B49">
        <v>5</v>
      </c>
      <c r="C49">
        <v>172.99299999999999</v>
      </c>
      <c r="D49">
        <v>174</v>
      </c>
      <c r="E49">
        <v>174.21</v>
      </c>
      <c r="F49">
        <f t="shared" si="16"/>
        <v>0.21000000000000796</v>
      </c>
      <c r="G49">
        <v>174.25</v>
      </c>
      <c r="H49">
        <f t="shared" si="17"/>
        <v>0.25</v>
      </c>
      <c r="I49">
        <f t="shared" si="18"/>
        <v>184.875</v>
      </c>
      <c r="J49">
        <f t="shared" si="3"/>
        <v>10.664999999999992</v>
      </c>
      <c r="K49">
        <v>10.74</v>
      </c>
      <c r="L49">
        <f t="shared" si="14"/>
        <v>184.95000000000002</v>
      </c>
      <c r="M49">
        <f t="shared" si="4"/>
        <v>-7.5000000000017053E-2</v>
      </c>
      <c r="N49">
        <f t="shared" si="5"/>
        <v>-0.99500000000001709</v>
      </c>
    </row>
    <row r="50" spans="1:14" x14ac:dyDescent="0.3">
      <c r="A50">
        <v>32101</v>
      </c>
      <c r="B50">
        <v>0</v>
      </c>
      <c r="C50">
        <v>164.49600000000001</v>
      </c>
      <c r="D50">
        <v>165</v>
      </c>
      <c r="E50">
        <v>164.9</v>
      </c>
      <c r="F50">
        <f t="shared" si="7"/>
        <v>-9.9999999999994316E-2</v>
      </c>
      <c r="G50">
        <v>164.99</v>
      </c>
      <c r="H50">
        <f t="shared" si="8"/>
        <v>-9.9999999999909051E-3</v>
      </c>
      <c r="I50" s="2">
        <v>176.52500000000001</v>
      </c>
      <c r="J50">
        <f t="shared" si="3"/>
        <v>11.625</v>
      </c>
      <c r="K50">
        <v>12.02</v>
      </c>
      <c r="L50">
        <f t="shared" si="14"/>
        <v>176.92000000000002</v>
      </c>
      <c r="M50">
        <f t="shared" si="4"/>
        <v>-0.39500000000001023</v>
      </c>
      <c r="N50">
        <f t="shared" si="5"/>
        <v>-1.3150000000000102</v>
      </c>
    </row>
    <row r="51" spans="1:14" x14ac:dyDescent="0.3">
      <c r="A51">
        <v>32101</v>
      </c>
      <c r="B51">
        <v>1</v>
      </c>
      <c r="C51">
        <v>166.81299999999999</v>
      </c>
      <c r="D51">
        <v>167.8</v>
      </c>
      <c r="E51">
        <v>167.71</v>
      </c>
      <c r="F51">
        <f t="shared" si="7"/>
        <v>-9.0000000000003411E-2</v>
      </c>
      <c r="G51">
        <v>167.76</v>
      </c>
      <c r="H51">
        <f t="shared" si="8"/>
        <v>-4.0000000000020464E-2</v>
      </c>
      <c r="I51">
        <f>2+I50</f>
        <v>178.52500000000001</v>
      </c>
      <c r="J51">
        <f t="shared" si="3"/>
        <v>10.814999999999998</v>
      </c>
      <c r="K51">
        <v>10.58</v>
      </c>
      <c r="L51">
        <f t="shared" si="14"/>
        <v>178.29000000000002</v>
      </c>
      <c r="M51">
        <f t="shared" si="4"/>
        <v>0.23499999999998522</v>
      </c>
      <c r="N51">
        <f t="shared" si="5"/>
        <v>-0.68500000000001482</v>
      </c>
    </row>
    <row r="52" spans="1:14" x14ac:dyDescent="0.3">
      <c r="A52">
        <v>32101</v>
      </c>
      <c r="B52">
        <v>2</v>
      </c>
      <c r="C52">
        <v>169.047</v>
      </c>
      <c r="D52">
        <v>169.5</v>
      </c>
      <c r="E52">
        <v>169.54</v>
      </c>
      <c r="F52">
        <f t="shared" si="7"/>
        <v>3.9999999999992042E-2</v>
      </c>
      <c r="G52">
        <v>169.55</v>
      </c>
      <c r="H52">
        <f t="shared" si="8"/>
        <v>5.0000000000011369E-2</v>
      </c>
      <c r="I52">
        <f t="shared" ref="I52:I55" si="19">2+I51</f>
        <v>180.52500000000001</v>
      </c>
      <c r="J52">
        <f t="shared" si="3"/>
        <v>10.985000000000014</v>
      </c>
      <c r="K52">
        <v>15.06</v>
      </c>
      <c r="L52">
        <f t="shared" si="14"/>
        <v>184.6</v>
      </c>
      <c r="M52">
        <f t="shared" si="4"/>
        <v>-4.0749999999999886</v>
      </c>
      <c r="N52">
        <f t="shared" si="5"/>
        <v>-4.9949999999999886</v>
      </c>
    </row>
    <row r="53" spans="1:14" x14ac:dyDescent="0.3">
      <c r="A53">
        <v>32101</v>
      </c>
      <c r="B53">
        <v>3</v>
      </c>
      <c r="C53">
        <v>170.78200000000001</v>
      </c>
      <c r="D53">
        <v>171.9</v>
      </c>
      <c r="E53">
        <v>171.92</v>
      </c>
      <c r="F53">
        <f t="shared" si="7"/>
        <v>1.999999999998181E-2</v>
      </c>
      <c r="G53">
        <v>171.96</v>
      </c>
      <c r="H53">
        <f t="shared" si="8"/>
        <v>6.0000000000002274E-2</v>
      </c>
      <c r="I53">
        <f t="shared" si="19"/>
        <v>182.52500000000001</v>
      </c>
      <c r="J53">
        <f t="shared" si="3"/>
        <v>10.605000000000018</v>
      </c>
      <c r="K53">
        <v>10.82</v>
      </c>
      <c r="L53">
        <f t="shared" si="14"/>
        <v>182.73999999999998</v>
      </c>
      <c r="M53">
        <f t="shared" si="4"/>
        <v>-0.21499999999997499</v>
      </c>
      <c r="N53">
        <f t="shared" si="5"/>
        <v>-1.1349999999999749</v>
      </c>
    </row>
    <row r="54" spans="1:14" x14ac:dyDescent="0.3">
      <c r="A54">
        <v>32101</v>
      </c>
      <c r="B54">
        <v>4</v>
      </c>
      <c r="C54">
        <v>173.62799999999999</v>
      </c>
      <c r="D54">
        <v>174.4</v>
      </c>
      <c r="E54">
        <v>174.6</v>
      </c>
      <c r="F54">
        <f t="shared" si="7"/>
        <v>0.19999999999998863</v>
      </c>
      <c r="G54">
        <v>174.65</v>
      </c>
      <c r="H54">
        <f t="shared" si="8"/>
        <v>0.25</v>
      </c>
      <c r="I54">
        <f t="shared" si="19"/>
        <v>184.52500000000001</v>
      </c>
      <c r="J54">
        <f t="shared" si="3"/>
        <v>9.9250000000000114</v>
      </c>
      <c r="K54">
        <v>10.5</v>
      </c>
      <c r="L54">
        <f t="shared" si="14"/>
        <v>185.1</v>
      </c>
      <c r="M54">
        <f t="shared" si="4"/>
        <v>-0.57499999999998863</v>
      </c>
      <c r="N54">
        <f t="shared" si="5"/>
        <v>-1.4949999999999886</v>
      </c>
    </row>
    <row r="55" spans="1:14" x14ac:dyDescent="0.3">
      <c r="A55">
        <v>32101</v>
      </c>
      <c r="B55">
        <v>5</v>
      </c>
      <c r="C55">
        <v>175.5</v>
      </c>
      <c r="D55">
        <v>176</v>
      </c>
      <c r="E55">
        <v>176.23</v>
      </c>
      <c r="F55">
        <f t="shared" si="7"/>
        <v>0.22999999999998977</v>
      </c>
      <c r="G55">
        <v>176.21</v>
      </c>
      <c r="H55">
        <f t="shared" si="8"/>
        <v>0.21000000000000796</v>
      </c>
      <c r="I55">
        <f t="shared" si="19"/>
        <v>186.52500000000001</v>
      </c>
      <c r="J55">
        <f t="shared" si="3"/>
        <v>10.295000000000016</v>
      </c>
      <c r="K55">
        <v>11.7</v>
      </c>
      <c r="L55">
        <f t="shared" si="14"/>
        <v>187.92999999999998</v>
      </c>
      <c r="M55">
        <f t="shared" si="4"/>
        <v>-1.4049999999999727</v>
      </c>
      <c r="N55">
        <f t="shared" si="5"/>
        <v>-2.3249999999999726</v>
      </c>
    </row>
    <row r="56" spans="1:14" x14ac:dyDescent="0.3">
      <c r="A56">
        <v>32104</v>
      </c>
      <c r="B56">
        <v>0</v>
      </c>
      <c r="C56">
        <v>165.642</v>
      </c>
      <c r="D56">
        <v>166.6</v>
      </c>
      <c r="E56">
        <v>166.37</v>
      </c>
      <c r="F56">
        <f t="shared" ref="F56:F109" si="20">E56-D56</f>
        <v>-0.22999999999998977</v>
      </c>
      <c r="G56">
        <v>166.38</v>
      </c>
      <c r="H56">
        <f t="shared" si="8"/>
        <v>-0.21999999999999886</v>
      </c>
      <c r="I56" s="2">
        <v>179.67500000000001</v>
      </c>
      <c r="J56">
        <f t="shared" si="3"/>
        <v>13.305000000000007</v>
      </c>
      <c r="K56">
        <v>11.7</v>
      </c>
      <c r="L56">
        <f t="shared" si="14"/>
        <v>178.07</v>
      </c>
      <c r="M56">
        <f t="shared" si="4"/>
        <v>1.6050000000000182</v>
      </c>
      <c r="N56">
        <f t="shared" si="5"/>
        <v>0.68500000000001815</v>
      </c>
    </row>
    <row r="57" spans="1:14" x14ac:dyDescent="0.3">
      <c r="A57">
        <v>32104</v>
      </c>
      <c r="B57">
        <v>1</v>
      </c>
      <c r="C57">
        <v>167.57400000000001</v>
      </c>
      <c r="D57">
        <v>168.6</v>
      </c>
      <c r="E57">
        <v>168.55</v>
      </c>
      <c r="F57">
        <f t="shared" si="20"/>
        <v>-4.9999999999982947E-2</v>
      </c>
      <c r="G57">
        <v>168.64</v>
      </c>
      <c r="H57">
        <f t="shared" si="8"/>
        <v>3.9999999999992042E-2</v>
      </c>
      <c r="I57">
        <f>2+I56</f>
        <v>181.67500000000001</v>
      </c>
      <c r="J57">
        <f t="shared" si="3"/>
        <v>13.125</v>
      </c>
      <c r="K57">
        <v>8.33</v>
      </c>
      <c r="L57">
        <f t="shared" si="14"/>
        <v>176.88000000000002</v>
      </c>
      <c r="M57">
        <f t="shared" si="4"/>
        <v>4.7949999999999875</v>
      </c>
      <c r="N57">
        <f t="shared" si="5"/>
        <v>3.8749999999999876</v>
      </c>
    </row>
    <row r="58" spans="1:14" x14ac:dyDescent="0.3">
      <c r="A58">
        <v>32104</v>
      </c>
      <c r="B58">
        <v>2</v>
      </c>
      <c r="C58">
        <v>170.32599999999999</v>
      </c>
      <c r="D58">
        <v>171</v>
      </c>
      <c r="E58">
        <v>170.98</v>
      </c>
      <c r="F58">
        <f t="shared" si="20"/>
        <v>-2.0000000000010232E-2</v>
      </c>
      <c r="G58">
        <v>170.97</v>
      </c>
      <c r="H58">
        <f t="shared" si="8"/>
        <v>-3.0000000000001137E-2</v>
      </c>
      <c r="I58">
        <f t="shared" ref="I58:I61" si="21">2+I57</f>
        <v>183.67500000000001</v>
      </c>
      <c r="J58">
        <f t="shared" si="3"/>
        <v>12.695000000000022</v>
      </c>
      <c r="K58">
        <v>11.78</v>
      </c>
      <c r="L58">
        <f t="shared" si="14"/>
        <v>182.76</v>
      </c>
      <c r="M58">
        <f t="shared" si="4"/>
        <v>0.91500000000002046</v>
      </c>
      <c r="N58">
        <f t="shared" si="5"/>
        <v>-4.9999999999795763E-3</v>
      </c>
    </row>
    <row r="59" spans="1:14" x14ac:dyDescent="0.3">
      <c r="A59">
        <v>32104</v>
      </c>
      <c r="B59">
        <v>3</v>
      </c>
      <c r="C59">
        <v>172.131</v>
      </c>
      <c r="D59">
        <v>173</v>
      </c>
      <c r="E59">
        <v>173.03</v>
      </c>
      <c r="F59">
        <f t="shared" si="20"/>
        <v>3.0000000000001137E-2</v>
      </c>
      <c r="G59">
        <v>173.11</v>
      </c>
      <c r="H59">
        <f t="shared" si="8"/>
        <v>0.11000000000001364</v>
      </c>
      <c r="I59">
        <f t="shared" si="21"/>
        <v>185.67500000000001</v>
      </c>
      <c r="J59">
        <f t="shared" si="3"/>
        <v>12.64500000000001</v>
      </c>
      <c r="K59">
        <v>11.54</v>
      </c>
      <c r="L59">
        <f t="shared" si="14"/>
        <v>184.57</v>
      </c>
      <c r="M59">
        <f t="shared" si="4"/>
        <v>1.1050000000000182</v>
      </c>
      <c r="N59">
        <f t="shared" si="5"/>
        <v>0.18500000000001815</v>
      </c>
    </row>
    <row r="60" spans="1:14" x14ac:dyDescent="0.3">
      <c r="A60">
        <v>32104</v>
      </c>
      <c r="B60">
        <v>4</v>
      </c>
      <c r="C60">
        <v>173.91300000000001</v>
      </c>
      <c r="D60">
        <v>174.5</v>
      </c>
      <c r="E60">
        <v>174.65</v>
      </c>
      <c r="F60">
        <f t="shared" si="20"/>
        <v>0.15000000000000568</v>
      </c>
      <c r="G60">
        <v>174.65</v>
      </c>
      <c r="H60">
        <f t="shared" ref="H60:H113" si="22">G60 - D60</f>
        <v>0.15000000000000568</v>
      </c>
      <c r="I60">
        <f t="shared" si="21"/>
        <v>187.67500000000001</v>
      </c>
      <c r="J60">
        <f t="shared" si="3"/>
        <v>13.025000000000006</v>
      </c>
      <c r="K60">
        <v>11.7</v>
      </c>
      <c r="L60">
        <f t="shared" si="14"/>
        <v>186.35</v>
      </c>
      <c r="M60">
        <f t="shared" si="4"/>
        <v>1.3250000000000171</v>
      </c>
      <c r="N60">
        <f t="shared" si="5"/>
        <v>0.40500000000001701</v>
      </c>
    </row>
    <row r="61" spans="1:14" x14ac:dyDescent="0.3">
      <c r="A61">
        <v>32104</v>
      </c>
      <c r="B61">
        <v>5</v>
      </c>
      <c r="C61">
        <v>175.554</v>
      </c>
      <c r="D61">
        <v>176.6</v>
      </c>
      <c r="E61">
        <v>176.77</v>
      </c>
      <c r="F61">
        <f t="shared" si="20"/>
        <v>0.17000000000001592</v>
      </c>
      <c r="G61">
        <v>176.87</v>
      </c>
      <c r="H61">
        <f t="shared" si="22"/>
        <v>0.27000000000001023</v>
      </c>
      <c r="I61">
        <f t="shared" si="21"/>
        <v>189.67500000000001</v>
      </c>
      <c r="J61">
        <f t="shared" si="3"/>
        <v>12.905000000000001</v>
      </c>
      <c r="K61">
        <v>11.22</v>
      </c>
      <c r="L61">
        <f t="shared" si="14"/>
        <v>187.99</v>
      </c>
      <c r="M61">
        <f t="shared" si="4"/>
        <v>1.6850000000000023</v>
      </c>
      <c r="N61">
        <f t="shared" si="5"/>
        <v>0.76500000000000223</v>
      </c>
    </row>
    <row r="62" spans="1:14" x14ac:dyDescent="0.3">
      <c r="A62">
        <v>32105</v>
      </c>
      <c r="B62">
        <v>0</v>
      </c>
      <c r="C62">
        <v>161.54</v>
      </c>
      <c r="D62">
        <v>163.4</v>
      </c>
      <c r="E62">
        <v>163</v>
      </c>
      <c r="F62">
        <f t="shared" si="20"/>
        <v>-0.40000000000000568</v>
      </c>
      <c r="G62">
        <v>163.12</v>
      </c>
      <c r="H62">
        <f t="shared" si="22"/>
        <v>-0.28000000000000114</v>
      </c>
      <c r="I62" s="2">
        <v>173.7</v>
      </c>
      <c r="J62">
        <f t="shared" si="3"/>
        <v>10.699999999999989</v>
      </c>
      <c r="K62">
        <v>8.89</v>
      </c>
      <c r="L62">
        <f t="shared" si="14"/>
        <v>171.89</v>
      </c>
      <c r="M62">
        <f t="shared" si="4"/>
        <v>1.8100000000000023</v>
      </c>
      <c r="N62">
        <f t="shared" si="5"/>
        <v>0.89000000000000223</v>
      </c>
    </row>
    <row r="63" spans="1:14" x14ac:dyDescent="0.3">
      <c r="A63">
        <v>32105</v>
      </c>
      <c r="B63">
        <v>1</v>
      </c>
      <c r="C63">
        <v>164.06</v>
      </c>
      <c r="D63">
        <v>165.9</v>
      </c>
      <c r="E63">
        <v>165.69</v>
      </c>
      <c r="F63">
        <f t="shared" si="20"/>
        <v>-0.21000000000000796</v>
      </c>
      <c r="G63">
        <v>165.7</v>
      </c>
      <c r="H63">
        <f t="shared" si="22"/>
        <v>-0.20000000000001705</v>
      </c>
      <c r="I63">
        <f>2+I62</f>
        <v>175.7</v>
      </c>
      <c r="J63">
        <f t="shared" si="3"/>
        <v>10.009999999999991</v>
      </c>
      <c r="K63">
        <v>8.65</v>
      </c>
      <c r="L63">
        <f t="shared" si="14"/>
        <v>174.34</v>
      </c>
      <c r="M63">
        <f t="shared" si="4"/>
        <v>1.3599999999999852</v>
      </c>
      <c r="N63">
        <f t="shared" si="5"/>
        <v>0.43999999999998518</v>
      </c>
    </row>
    <row r="64" spans="1:14" x14ac:dyDescent="0.3">
      <c r="A64">
        <v>32105</v>
      </c>
      <c r="B64">
        <v>2</v>
      </c>
      <c r="C64">
        <v>166.81399999999999</v>
      </c>
      <c r="D64">
        <v>168.1</v>
      </c>
      <c r="E64">
        <v>168.12</v>
      </c>
      <c r="F64">
        <f t="shared" si="20"/>
        <v>2.0000000000010232E-2</v>
      </c>
      <c r="G64">
        <v>168.09</v>
      </c>
      <c r="H64">
        <f t="shared" si="22"/>
        <v>-9.9999999999909051E-3</v>
      </c>
      <c r="I64">
        <f t="shared" ref="I64:I67" si="23">2+I63</f>
        <v>177.7</v>
      </c>
      <c r="J64">
        <f t="shared" si="3"/>
        <v>9.5799999999999841</v>
      </c>
      <c r="K64">
        <v>8.57</v>
      </c>
      <c r="L64">
        <f t="shared" si="14"/>
        <v>176.69</v>
      </c>
      <c r="M64">
        <f t="shared" si="4"/>
        <v>1.0099999999999909</v>
      </c>
      <c r="N64">
        <f t="shared" si="5"/>
        <v>8.9999999999990865E-2</v>
      </c>
    </row>
    <row r="65" spans="1:14" x14ac:dyDescent="0.3">
      <c r="A65">
        <v>32105</v>
      </c>
      <c r="B65">
        <v>3</v>
      </c>
      <c r="C65">
        <v>168.19</v>
      </c>
      <c r="D65">
        <v>169.9</v>
      </c>
      <c r="E65">
        <v>169.98</v>
      </c>
      <c r="F65">
        <f t="shared" si="20"/>
        <v>7.9999999999984084E-2</v>
      </c>
      <c r="G65">
        <v>169.98</v>
      </c>
      <c r="H65">
        <f t="shared" si="22"/>
        <v>7.9999999999984084E-2</v>
      </c>
      <c r="I65">
        <f t="shared" si="23"/>
        <v>179.7</v>
      </c>
      <c r="J65">
        <f t="shared" si="3"/>
        <v>9.7199999999999989</v>
      </c>
      <c r="K65">
        <v>8.9700000000000006</v>
      </c>
      <c r="L65">
        <f t="shared" si="14"/>
        <v>178.95</v>
      </c>
      <c r="M65">
        <f t="shared" si="4"/>
        <v>0.75</v>
      </c>
      <c r="N65">
        <f t="shared" si="5"/>
        <v>-0.17000000000000004</v>
      </c>
    </row>
    <row r="66" spans="1:14" x14ac:dyDescent="0.3">
      <c r="A66">
        <v>32105</v>
      </c>
      <c r="B66">
        <v>4</v>
      </c>
      <c r="C66">
        <v>171.07</v>
      </c>
      <c r="D66">
        <v>172.1</v>
      </c>
      <c r="E66">
        <v>172.45</v>
      </c>
      <c r="F66">
        <f t="shared" si="20"/>
        <v>0.34999999999999432</v>
      </c>
      <c r="G66">
        <v>172.46</v>
      </c>
      <c r="H66">
        <f t="shared" si="22"/>
        <v>0.36000000000001364</v>
      </c>
      <c r="I66">
        <f t="shared" si="23"/>
        <v>181.7</v>
      </c>
      <c r="J66">
        <f t="shared" si="3"/>
        <v>9.25</v>
      </c>
      <c r="K66">
        <v>9.1300000000000008</v>
      </c>
      <c r="L66">
        <f t="shared" si="14"/>
        <v>181.57999999999998</v>
      </c>
      <c r="M66">
        <f t="shared" si="4"/>
        <v>0.12000000000000455</v>
      </c>
      <c r="N66">
        <f t="shared" si="5"/>
        <v>-0.79999999999999549</v>
      </c>
    </row>
    <row r="67" spans="1:14" x14ac:dyDescent="0.3">
      <c r="A67">
        <v>32105</v>
      </c>
      <c r="B67">
        <v>5</v>
      </c>
      <c r="C67">
        <v>173.23500000000001</v>
      </c>
      <c r="D67">
        <v>174.6</v>
      </c>
      <c r="E67">
        <v>174.62</v>
      </c>
      <c r="F67">
        <f t="shared" si="20"/>
        <v>2.0000000000010232E-2</v>
      </c>
      <c r="G67">
        <v>174.58</v>
      </c>
      <c r="H67">
        <f t="shared" si="22"/>
        <v>-1.999999999998181E-2</v>
      </c>
      <c r="I67">
        <f t="shared" si="23"/>
        <v>183.7</v>
      </c>
      <c r="J67">
        <f t="shared" ref="J67:J130" si="24">I67-E67</f>
        <v>9.0799999999999841</v>
      </c>
      <c r="K67">
        <v>8.9700000000000006</v>
      </c>
      <c r="L67">
        <f t="shared" ref="L67:L98" si="25">E67+K67</f>
        <v>183.59</v>
      </c>
      <c r="M67">
        <f t="shared" ref="M67:M130" si="26">I67-L67</f>
        <v>0.10999999999998522</v>
      </c>
      <c r="N67">
        <f t="shared" ref="N67:N130" si="27">M67-0.92</f>
        <v>-0.81000000000001482</v>
      </c>
    </row>
    <row r="68" spans="1:14" x14ac:dyDescent="0.3">
      <c r="A68">
        <v>32106</v>
      </c>
      <c r="B68">
        <v>0</v>
      </c>
      <c r="C68">
        <v>148.65299999999999</v>
      </c>
      <c r="D68">
        <v>148.9</v>
      </c>
      <c r="E68">
        <v>148.97999999999999</v>
      </c>
      <c r="F68">
        <f t="shared" si="20"/>
        <v>7.9999999999984084E-2</v>
      </c>
      <c r="G68">
        <v>148.97</v>
      </c>
      <c r="H68">
        <f t="shared" si="22"/>
        <v>6.9999999999993179E-2</v>
      </c>
      <c r="I68" s="2">
        <v>160.69999999999999</v>
      </c>
      <c r="J68">
        <f t="shared" si="24"/>
        <v>11.719999999999999</v>
      </c>
      <c r="K68">
        <v>9.94</v>
      </c>
      <c r="L68">
        <f t="shared" si="25"/>
        <v>158.91999999999999</v>
      </c>
      <c r="M68">
        <f t="shared" si="26"/>
        <v>1.7800000000000011</v>
      </c>
      <c r="N68">
        <f t="shared" si="27"/>
        <v>0.8600000000000011</v>
      </c>
    </row>
    <row r="69" spans="1:14" x14ac:dyDescent="0.3">
      <c r="A69">
        <v>32106</v>
      </c>
      <c r="B69">
        <v>1</v>
      </c>
      <c r="C69">
        <v>149.99599999999899</v>
      </c>
      <c r="D69">
        <v>151.5</v>
      </c>
      <c r="E69">
        <v>151.54</v>
      </c>
      <c r="F69">
        <f t="shared" si="20"/>
        <v>3.9999999999992042E-2</v>
      </c>
      <c r="G69">
        <v>151.54</v>
      </c>
      <c r="H69">
        <f t="shared" si="22"/>
        <v>3.9999999999992042E-2</v>
      </c>
      <c r="I69">
        <f>2+I68</f>
        <v>162.69999999999999</v>
      </c>
      <c r="J69">
        <f t="shared" si="24"/>
        <v>11.159999999999997</v>
      </c>
      <c r="K69">
        <v>9.5399999999999991</v>
      </c>
      <c r="L69">
        <f t="shared" si="25"/>
        <v>161.07999999999998</v>
      </c>
      <c r="M69">
        <f t="shared" si="26"/>
        <v>1.6200000000000045</v>
      </c>
      <c r="N69">
        <f t="shared" si="27"/>
        <v>0.70000000000000451</v>
      </c>
    </row>
    <row r="70" spans="1:14" x14ac:dyDescent="0.3">
      <c r="A70">
        <v>32106</v>
      </c>
      <c r="B70">
        <v>2</v>
      </c>
      <c r="C70">
        <v>153.71</v>
      </c>
      <c r="D70">
        <v>153.80000000000001</v>
      </c>
      <c r="E70">
        <v>153.94999999999999</v>
      </c>
      <c r="F70">
        <f t="shared" si="20"/>
        <v>0.14999999999997726</v>
      </c>
      <c r="G70">
        <v>153.99</v>
      </c>
      <c r="H70">
        <f t="shared" si="22"/>
        <v>0.18999999999999773</v>
      </c>
      <c r="I70">
        <f t="shared" ref="I70:I73" si="28">2+I69</f>
        <v>164.7</v>
      </c>
      <c r="J70">
        <f t="shared" si="24"/>
        <v>10.75</v>
      </c>
      <c r="K70">
        <v>9.7799999999999994</v>
      </c>
      <c r="L70">
        <f t="shared" si="25"/>
        <v>163.72999999999999</v>
      </c>
      <c r="M70">
        <f t="shared" si="26"/>
        <v>0.96999999999999886</v>
      </c>
      <c r="N70">
        <f t="shared" si="27"/>
        <v>4.9999999999998823E-2</v>
      </c>
    </row>
    <row r="71" spans="1:14" x14ac:dyDescent="0.3">
      <c r="A71">
        <v>32106</v>
      </c>
      <c r="B71">
        <v>3</v>
      </c>
      <c r="C71">
        <v>159.619</v>
      </c>
      <c r="D71">
        <v>156</v>
      </c>
      <c r="E71">
        <v>156.53</v>
      </c>
      <c r="F71">
        <f t="shared" si="20"/>
        <v>0.53000000000000114</v>
      </c>
      <c r="G71">
        <v>156.54</v>
      </c>
      <c r="H71">
        <f t="shared" si="22"/>
        <v>0.53999999999999204</v>
      </c>
      <c r="I71">
        <f t="shared" si="28"/>
        <v>166.7</v>
      </c>
      <c r="J71">
        <f t="shared" si="24"/>
        <v>10.169999999999987</v>
      </c>
      <c r="K71">
        <v>10.26</v>
      </c>
      <c r="L71">
        <f t="shared" si="25"/>
        <v>166.79</v>
      </c>
      <c r="M71">
        <f t="shared" si="26"/>
        <v>-9.0000000000003411E-2</v>
      </c>
      <c r="N71">
        <f t="shared" si="27"/>
        <v>-1.0100000000000033</v>
      </c>
    </row>
    <row r="72" spans="1:14" x14ac:dyDescent="0.3">
      <c r="A72">
        <v>32106</v>
      </c>
      <c r="B72">
        <v>4</v>
      </c>
      <c r="C72">
        <v>157.85399999999899</v>
      </c>
      <c r="D72">
        <v>157.4</v>
      </c>
      <c r="E72">
        <v>157.77000000000001</v>
      </c>
      <c r="F72">
        <f t="shared" si="20"/>
        <v>0.37000000000000455</v>
      </c>
      <c r="G72">
        <v>157.82</v>
      </c>
      <c r="H72">
        <f t="shared" si="22"/>
        <v>0.41999999999998749</v>
      </c>
      <c r="I72">
        <f t="shared" si="28"/>
        <v>168.7</v>
      </c>
      <c r="J72">
        <f t="shared" si="24"/>
        <v>10.929999999999978</v>
      </c>
      <c r="K72">
        <v>10.1</v>
      </c>
      <c r="L72">
        <f t="shared" si="25"/>
        <v>167.87</v>
      </c>
      <c r="M72">
        <f t="shared" si="26"/>
        <v>0.82999999999998408</v>
      </c>
      <c r="N72">
        <f t="shared" si="27"/>
        <v>-9.0000000000015956E-2</v>
      </c>
    </row>
    <row r="73" spans="1:14" x14ac:dyDescent="0.3">
      <c r="A73">
        <v>32106</v>
      </c>
      <c r="B73">
        <v>5</v>
      </c>
      <c r="C73">
        <v>158.49199999999999</v>
      </c>
      <c r="D73">
        <v>159</v>
      </c>
      <c r="E73">
        <v>159.22</v>
      </c>
      <c r="F73">
        <f t="shared" si="20"/>
        <v>0.21999999999999886</v>
      </c>
      <c r="G73">
        <v>159.26</v>
      </c>
      <c r="H73">
        <f t="shared" si="22"/>
        <v>0.25999999999999091</v>
      </c>
      <c r="I73">
        <f t="shared" si="28"/>
        <v>170.7</v>
      </c>
      <c r="J73">
        <f t="shared" si="24"/>
        <v>11.47999999999999</v>
      </c>
      <c r="K73">
        <v>10.02</v>
      </c>
      <c r="L73">
        <f t="shared" si="25"/>
        <v>169.24</v>
      </c>
      <c r="M73">
        <f t="shared" si="26"/>
        <v>1.4599999999999795</v>
      </c>
      <c r="N73">
        <f t="shared" si="27"/>
        <v>0.5399999999999795</v>
      </c>
    </row>
    <row r="74" spans="1:14" x14ac:dyDescent="0.3">
      <c r="A74">
        <v>32107</v>
      </c>
      <c r="B74">
        <v>0</v>
      </c>
      <c r="C74">
        <v>152.78700000000001</v>
      </c>
      <c r="D74">
        <v>154</v>
      </c>
      <c r="E74">
        <v>153.93</v>
      </c>
      <c r="F74">
        <f t="shared" si="20"/>
        <v>-6.9999999999993179E-2</v>
      </c>
      <c r="G74">
        <v>153.84</v>
      </c>
      <c r="H74">
        <f t="shared" si="22"/>
        <v>-0.15999999999999659</v>
      </c>
      <c r="I74" s="2">
        <v>164.875</v>
      </c>
      <c r="J74">
        <f t="shared" si="24"/>
        <v>10.944999999999993</v>
      </c>
      <c r="K74">
        <v>9.1300000000000008</v>
      </c>
      <c r="L74">
        <f t="shared" si="25"/>
        <v>163.06</v>
      </c>
      <c r="M74">
        <f t="shared" si="26"/>
        <v>1.8149999999999977</v>
      </c>
      <c r="N74">
        <f t="shared" si="27"/>
        <v>0.89499999999999769</v>
      </c>
    </row>
    <row r="75" spans="1:14" x14ac:dyDescent="0.3">
      <c r="A75">
        <v>32107</v>
      </c>
      <c r="B75">
        <v>1</v>
      </c>
      <c r="C75">
        <v>154.18899999999999</v>
      </c>
      <c r="D75">
        <v>156</v>
      </c>
      <c r="E75">
        <v>155.65</v>
      </c>
      <c r="F75">
        <f t="shared" si="20"/>
        <v>-0.34999999999999432</v>
      </c>
      <c r="G75">
        <v>155.68</v>
      </c>
      <c r="H75">
        <f t="shared" si="22"/>
        <v>-0.31999999999999318</v>
      </c>
      <c r="I75">
        <f>2+I74</f>
        <v>166.875</v>
      </c>
      <c r="J75">
        <f t="shared" si="24"/>
        <v>11.224999999999994</v>
      </c>
      <c r="K75">
        <v>8.81</v>
      </c>
      <c r="L75">
        <f t="shared" si="25"/>
        <v>164.46</v>
      </c>
      <c r="M75">
        <f t="shared" si="26"/>
        <v>2.414999999999992</v>
      </c>
      <c r="N75">
        <f t="shared" si="27"/>
        <v>1.4949999999999921</v>
      </c>
    </row>
    <row r="76" spans="1:14" x14ac:dyDescent="0.3">
      <c r="A76">
        <v>32107</v>
      </c>
      <c r="B76">
        <v>2</v>
      </c>
      <c r="C76">
        <v>155.988</v>
      </c>
      <c r="D76">
        <v>157.1</v>
      </c>
      <c r="E76">
        <v>156.80000000000001</v>
      </c>
      <c r="F76">
        <f t="shared" si="20"/>
        <v>-0.29999999999998295</v>
      </c>
      <c r="G76">
        <v>156.9</v>
      </c>
      <c r="H76">
        <f t="shared" si="22"/>
        <v>-0.19999999999998863</v>
      </c>
      <c r="I76">
        <f t="shared" ref="I76:I79" si="29">2+I75</f>
        <v>168.875</v>
      </c>
      <c r="J76">
        <f t="shared" si="24"/>
        <v>12.074999999999989</v>
      </c>
      <c r="K76">
        <v>11.38</v>
      </c>
      <c r="L76">
        <f t="shared" si="25"/>
        <v>168.18</v>
      </c>
      <c r="M76">
        <f t="shared" si="26"/>
        <v>0.69499999999999318</v>
      </c>
      <c r="N76">
        <f t="shared" si="27"/>
        <v>-0.22500000000000686</v>
      </c>
    </row>
    <row r="77" spans="1:14" x14ac:dyDescent="0.3">
      <c r="A77">
        <v>32107</v>
      </c>
      <c r="B77">
        <v>3</v>
      </c>
      <c r="C77">
        <v>158.749</v>
      </c>
      <c r="D77">
        <v>160.5</v>
      </c>
      <c r="E77">
        <v>159.97</v>
      </c>
      <c r="F77">
        <f t="shared" si="20"/>
        <v>-0.53000000000000114</v>
      </c>
      <c r="G77">
        <v>160.06</v>
      </c>
      <c r="H77">
        <f t="shared" si="22"/>
        <v>-0.43999999999999773</v>
      </c>
      <c r="I77">
        <f t="shared" si="29"/>
        <v>170.875</v>
      </c>
      <c r="J77">
        <f t="shared" si="24"/>
        <v>10.905000000000001</v>
      </c>
      <c r="K77">
        <v>8.81</v>
      </c>
      <c r="L77">
        <f t="shared" si="25"/>
        <v>168.78</v>
      </c>
      <c r="M77">
        <f t="shared" si="26"/>
        <v>2.0949999999999989</v>
      </c>
      <c r="N77">
        <f t="shared" si="27"/>
        <v>1.1749999999999989</v>
      </c>
    </row>
    <row r="78" spans="1:14" x14ac:dyDescent="0.3">
      <c r="A78">
        <v>32107</v>
      </c>
      <c r="B78">
        <v>4</v>
      </c>
      <c r="C78">
        <v>160.53299999999999</v>
      </c>
      <c r="D78">
        <v>161.9</v>
      </c>
      <c r="E78">
        <v>161.51</v>
      </c>
      <c r="F78">
        <f t="shared" si="20"/>
        <v>-0.39000000000001478</v>
      </c>
      <c r="G78">
        <v>161.62</v>
      </c>
      <c r="H78">
        <f t="shared" si="22"/>
        <v>-0.28000000000000114</v>
      </c>
      <c r="I78">
        <f t="shared" si="29"/>
        <v>172.875</v>
      </c>
      <c r="J78">
        <f t="shared" si="24"/>
        <v>11.365000000000009</v>
      </c>
      <c r="K78">
        <v>8.81</v>
      </c>
      <c r="L78">
        <f t="shared" si="25"/>
        <v>170.32</v>
      </c>
      <c r="M78">
        <f t="shared" si="26"/>
        <v>2.5550000000000068</v>
      </c>
      <c r="N78">
        <f t="shared" si="27"/>
        <v>1.6350000000000069</v>
      </c>
    </row>
    <row r="79" spans="1:14" x14ac:dyDescent="0.3">
      <c r="A79">
        <v>32107</v>
      </c>
      <c r="B79">
        <v>5</v>
      </c>
      <c r="C79">
        <v>163.042</v>
      </c>
      <c r="D79">
        <v>164</v>
      </c>
      <c r="E79">
        <v>163.86</v>
      </c>
      <c r="F79">
        <f t="shared" si="20"/>
        <v>-0.13999999999998636</v>
      </c>
      <c r="G79">
        <v>163.93</v>
      </c>
      <c r="H79">
        <f t="shared" si="22"/>
        <v>-6.9999999999993179E-2</v>
      </c>
      <c r="I79">
        <f t="shared" si="29"/>
        <v>174.875</v>
      </c>
      <c r="J79">
        <f t="shared" si="24"/>
        <v>11.014999999999986</v>
      </c>
      <c r="K79">
        <v>8.9700000000000006</v>
      </c>
      <c r="L79">
        <f t="shared" si="25"/>
        <v>172.83</v>
      </c>
      <c r="M79">
        <f t="shared" si="26"/>
        <v>2.0449999999999875</v>
      </c>
      <c r="N79">
        <f t="shared" si="27"/>
        <v>1.1249999999999876</v>
      </c>
    </row>
    <row r="80" spans="1:14" x14ac:dyDescent="0.3">
      <c r="A80">
        <v>32115</v>
      </c>
      <c r="B80">
        <v>0</v>
      </c>
      <c r="C80">
        <v>165.03299999999999</v>
      </c>
      <c r="D80">
        <v>165.7</v>
      </c>
      <c r="E80">
        <v>165.44</v>
      </c>
      <c r="F80">
        <f t="shared" si="20"/>
        <v>-0.25999999999999091</v>
      </c>
      <c r="G80">
        <v>165.49</v>
      </c>
      <c r="H80">
        <f t="shared" si="22"/>
        <v>-0.20999999999997954</v>
      </c>
      <c r="I80" s="2">
        <v>176.85</v>
      </c>
      <c r="J80">
        <f t="shared" si="24"/>
        <v>11.409999999999997</v>
      </c>
      <c r="K80">
        <v>10.5</v>
      </c>
      <c r="L80">
        <f t="shared" si="25"/>
        <v>175.94</v>
      </c>
      <c r="M80">
        <f t="shared" si="26"/>
        <v>0.90999999999999659</v>
      </c>
      <c r="N80">
        <f t="shared" si="27"/>
        <v>-1.0000000000003451E-2</v>
      </c>
    </row>
    <row r="81" spans="1:14" x14ac:dyDescent="0.3">
      <c r="A81">
        <v>32115</v>
      </c>
      <c r="B81">
        <v>1</v>
      </c>
      <c r="C81">
        <v>167.274</v>
      </c>
      <c r="D81">
        <v>167.9</v>
      </c>
      <c r="E81">
        <v>167.84</v>
      </c>
      <c r="F81">
        <f t="shared" si="20"/>
        <v>-6.0000000000002274E-2</v>
      </c>
      <c r="G81">
        <v>168.04</v>
      </c>
      <c r="H81">
        <f t="shared" si="22"/>
        <v>0.13999999999998636</v>
      </c>
      <c r="I81">
        <f>2+I80</f>
        <v>178.85</v>
      </c>
      <c r="J81">
        <f t="shared" si="24"/>
        <v>11.009999999999991</v>
      </c>
      <c r="K81">
        <v>10.42</v>
      </c>
      <c r="L81">
        <f t="shared" si="25"/>
        <v>178.26</v>
      </c>
      <c r="M81">
        <f t="shared" si="26"/>
        <v>0.59000000000000341</v>
      </c>
      <c r="N81">
        <f t="shared" si="27"/>
        <v>-0.32999999999999663</v>
      </c>
    </row>
    <row r="82" spans="1:14" x14ac:dyDescent="0.3">
      <c r="A82">
        <v>32115</v>
      </c>
      <c r="B82">
        <v>2</v>
      </c>
      <c r="C82">
        <v>169.68199999999999</v>
      </c>
      <c r="D82">
        <v>170.3</v>
      </c>
      <c r="E82">
        <v>170.33</v>
      </c>
      <c r="F82">
        <f t="shared" si="20"/>
        <v>3.0000000000001137E-2</v>
      </c>
      <c r="G82">
        <v>170.36</v>
      </c>
      <c r="H82">
        <f t="shared" si="22"/>
        <v>6.0000000000002274E-2</v>
      </c>
      <c r="I82">
        <f t="shared" ref="I82:I85" si="30">2+I81</f>
        <v>180.85</v>
      </c>
      <c r="J82">
        <f t="shared" si="24"/>
        <v>10.519999999999982</v>
      </c>
      <c r="K82">
        <v>9.86</v>
      </c>
      <c r="L82">
        <f t="shared" si="25"/>
        <v>180.19</v>
      </c>
      <c r="M82">
        <f t="shared" si="26"/>
        <v>0.65999999999999659</v>
      </c>
      <c r="N82">
        <f t="shared" si="27"/>
        <v>-0.26000000000000345</v>
      </c>
    </row>
    <row r="83" spans="1:14" x14ac:dyDescent="0.3">
      <c r="A83">
        <v>32115</v>
      </c>
      <c r="B83">
        <v>3</v>
      </c>
      <c r="C83">
        <v>171.72399999999999</v>
      </c>
      <c r="D83">
        <v>172.1</v>
      </c>
      <c r="E83">
        <v>172.21</v>
      </c>
      <c r="F83">
        <f t="shared" si="20"/>
        <v>0.11000000000001364</v>
      </c>
      <c r="G83">
        <v>171.97</v>
      </c>
      <c r="H83">
        <f t="shared" si="22"/>
        <v>-0.12999999999999545</v>
      </c>
      <c r="I83">
        <f t="shared" si="30"/>
        <v>182.85</v>
      </c>
      <c r="J83">
        <f t="shared" si="24"/>
        <v>10.639999999999986</v>
      </c>
      <c r="K83">
        <v>10.18</v>
      </c>
      <c r="L83">
        <f t="shared" si="25"/>
        <v>182.39000000000001</v>
      </c>
      <c r="M83">
        <f t="shared" si="26"/>
        <v>0.45999999999997954</v>
      </c>
      <c r="N83">
        <f t="shared" si="27"/>
        <v>-0.4600000000000205</v>
      </c>
    </row>
    <row r="84" spans="1:14" x14ac:dyDescent="0.3">
      <c r="A84">
        <v>32115</v>
      </c>
      <c r="B84">
        <v>4</v>
      </c>
      <c r="C84">
        <v>174.5</v>
      </c>
      <c r="D84">
        <v>174.2</v>
      </c>
      <c r="E84">
        <v>174.42</v>
      </c>
      <c r="F84">
        <f t="shared" si="20"/>
        <v>0.21999999999999886</v>
      </c>
      <c r="G84">
        <v>174.47</v>
      </c>
      <c r="H84">
        <f t="shared" si="22"/>
        <v>0.27000000000001023</v>
      </c>
      <c r="I84">
        <f t="shared" si="30"/>
        <v>184.85</v>
      </c>
      <c r="J84">
        <f t="shared" si="24"/>
        <v>10.430000000000007</v>
      </c>
      <c r="K84">
        <v>9.7799999999999994</v>
      </c>
      <c r="L84">
        <f t="shared" si="25"/>
        <v>184.2</v>
      </c>
      <c r="M84">
        <f t="shared" si="26"/>
        <v>0.65000000000000568</v>
      </c>
      <c r="N84">
        <f t="shared" si="27"/>
        <v>-0.26999999999999436</v>
      </c>
    </row>
    <row r="85" spans="1:14" x14ac:dyDescent="0.3">
      <c r="A85">
        <v>32115</v>
      </c>
      <c r="B85">
        <v>5</v>
      </c>
      <c r="C85">
        <v>178</v>
      </c>
      <c r="D85">
        <v>176.1</v>
      </c>
      <c r="E85">
        <v>176.37</v>
      </c>
      <c r="F85">
        <f t="shared" si="20"/>
        <v>0.27000000000001023</v>
      </c>
      <c r="G85">
        <v>176.34</v>
      </c>
      <c r="H85">
        <f t="shared" si="22"/>
        <v>0.24000000000000909</v>
      </c>
      <c r="I85">
        <f t="shared" si="30"/>
        <v>186.85</v>
      </c>
      <c r="J85">
        <f t="shared" si="24"/>
        <v>10.47999999999999</v>
      </c>
      <c r="K85">
        <v>10.02</v>
      </c>
      <c r="L85">
        <f t="shared" si="25"/>
        <v>186.39000000000001</v>
      </c>
      <c r="M85">
        <f t="shared" si="26"/>
        <v>0.45999999999997954</v>
      </c>
      <c r="N85">
        <f t="shared" si="27"/>
        <v>-0.4600000000000205</v>
      </c>
    </row>
    <row r="86" spans="1:14" x14ac:dyDescent="0.3">
      <c r="A86">
        <v>32116</v>
      </c>
      <c r="B86">
        <v>0</v>
      </c>
      <c r="C86">
        <v>152.791</v>
      </c>
      <c r="D86">
        <v>154.30000000000001</v>
      </c>
      <c r="E86">
        <v>154.01</v>
      </c>
      <c r="F86">
        <f t="shared" si="20"/>
        <v>-0.29000000000002046</v>
      </c>
      <c r="G86">
        <v>153.99</v>
      </c>
      <c r="H86">
        <f t="shared" si="22"/>
        <v>-0.31000000000000227</v>
      </c>
      <c r="I86" s="2">
        <v>164.5</v>
      </c>
      <c r="J86">
        <f t="shared" si="24"/>
        <v>10.490000000000009</v>
      </c>
      <c r="K86">
        <v>9.6199999999999992</v>
      </c>
      <c r="L86">
        <f t="shared" si="25"/>
        <v>163.63</v>
      </c>
      <c r="M86">
        <f t="shared" si="26"/>
        <v>0.87000000000000455</v>
      </c>
      <c r="N86">
        <f t="shared" si="27"/>
        <v>-4.9999999999995492E-2</v>
      </c>
    </row>
    <row r="87" spans="1:14" x14ac:dyDescent="0.3">
      <c r="A87">
        <v>32116</v>
      </c>
      <c r="B87">
        <v>1</v>
      </c>
      <c r="C87">
        <v>155.19999999999999</v>
      </c>
      <c r="D87">
        <v>156.30000000000001</v>
      </c>
      <c r="E87">
        <v>156.34</v>
      </c>
      <c r="F87">
        <f t="shared" si="20"/>
        <v>3.9999999999992042E-2</v>
      </c>
      <c r="G87">
        <v>156.41</v>
      </c>
      <c r="H87">
        <f t="shared" si="22"/>
        <v>0.10999999999998522</v>
      </c>
      <c r="I87">
        <f>2+I86</f>
        <v>166.5</v>
      </c>
      <c r="J87">
        <f t="shared" si="24"/>
        <v>10.159999999999997</v>
      </c>
      <c r="K87">
        <v>8.65</v>
      </c>
      <c r="L87">
        <f t="shared" si="25"/>
        <v>164.99</v>
      </c>
      <c r="M87">
        <f t="shared" si="26"/>
        <v>1.5099999999999909</v>
      </c>
      <c r="N87">
        <f t="shared" si="27"/>
        <v>0.58999999999999087</v>
      </c>
    </row>
    <row r="88" spans="1:14" x14ac:dyDescent="0.3">
      <c r="A88">
        <v>32116</v>
      </c>
      <c r="B88">
        <v>2</v>
      </c>
      <c r="C88">
        <v>157.76599999999999</v>
      </c>
      <c r="D88">
        <v>158.5</v>
      </c>
      <c r="E88">
        <v>158.82</v>
      </c>
      <c r="F88">
        <f t="shared" si="20"/>
        <v>0.31999999999999318</v>
      </c>
      <c r="G88">
        <v>161.81</v>
      </c>
      <c r="H88">
        <f t="shared" si="22"/>
        <v>3.3100000000000023</v>
      </c>
      <c r="I88">
        <f t="shared" ref="I88:I91" si="31">2+I87</f>
        <v>168.5</v>
      </c>
      <c r="J88">
        <f t="shared" si="24"/>
        <v>9.6800000000000068</v>
      </c>
      <c r="K88">
        <v>8.25</v>
      </c>
      <c r="L88">
        <f t="shared" si="25"/>
        <v>167.07</v>
      </c>
      <c r="M88">
        <f t="shared" si="26"/>
        <v>1.4300000000000068</v>
      </c>
      <c r="N88">
        <f t="shared" si="27"/>
        <v>0.51000000000000678</v>
      </c>
    </row>
    <row r="89" spans="1:14" x14ac:dyDescent="0.3">
      <c r="A89">
        <v>32116</v>
      </c>
      <c r="B89">
        <v>3</v>
      </c>
      <c r="C89">
        <v>160.19499999999999</v>
      </c>
      <c r="D89">
        <v>160.5</v>
      </c>
      <c r="E89">
        <v>160.93</v>
      </c>
      <c r="F89">
        <f t="shared" si="20"/>
        <v>0.43000000000000682</v>
      </c>
      <c r="G89">
        <v>160.91999999999999</v>
      </c>
      <c r="H89">
        <f t="shared" si="22"/>
        <v>0.41999999999998749</v>
      </c>
      <c r="I89">
        <f t="shared" si="31"/>
        <v>170.5</v>
      </c>
      <c r="J89">
        <f t="shared" si="24"/>
        <v>9.5699999999999932</v>
      </c>
      <c r="K89">
        <v>8.33</v>
      </c>
      <c r="L89">
        <f t="shared" si="25"/>
        <v>169.26000000000002</v>
      </c>
      <c r="M89">
        <f t="shared" si="26"/>
        <v>1.2399999999999807</v>
      </c>
      <c r="N89">
        <f t="shared" si="27"/>
        <v>0.31999999999998063</v>
      </c>
    </row>
    <row r="90" spans="1:14" x14ac:dyDescent="0.3">
      <c r="A90">
        <v>32116</v>
      </c>
      <c r="B90">
        <v>4</v>
      </c>
      <c r="C90">
        <v>161.863</v>
      </c>
      <c r="D90">
        <v>162.5</v>
      </c>
      <c r="E90">
        <v>162.91999999999999</v>
      </c>
      <c r="F90">
        <f t="shared" si="20"/>
        <v>0.41999999999998749</v>
      </c>
      <c r="G90">
        <v>162.93</v>
      </c>
      <c r="H90">
        <f t="shared" si="22"/>
        <v>0.43000000000000682</v>
      </c>
      <c r="I90">
        <f t="shared" si="31"/>
        <v>172.5</v>
      </c>
      <c r="J90">
        <f t="shared" si="24"/>
        <v>9.5800000000000125</v>
      </c>
      <c r="K90">
        <v>8.49</v>
      </c>
      <c r="L90">
        <f t="shared" si="25"/>
        <v>171.41</v>
      </c>
      <c r="M90">
        <f t="shared" si="26"/>
        <v>1.0900000000000034</v>
      </c>
      <c r="N90">
        <f t="shared" si="27"/>
        <v>0.17000000000000337</v>
      </c>
    </row>
    <row r="91" spans="1:14" x14ac:dyDescent="0.3">
      <c r="A91">
        <v>32116</v>
      </c>
      <c r="B91">
        <v>5</v>
      </c>
      <c r="C91">
        <v>163.24</v>
      </c>
      <c r="D91">
        <v>164.9</v>
      </c>
      <c r="E91">
        <v>164.54</v>
      </c>
      <c r="F91">
        <f t="shared" si="20"/>
        <v>-0.36000000000001364</v>
      </c>
      <c r="G91">
        <v>164.66</v>
      </c>
      <c r="H91">
        <f t="shared" si="22"/>
        <v>-0.24000000000000909</v>
      </c>
      <c r="I91">
        <f t="shared" si="31"/>
        <v>174.5</v>
      </c>
      <c r="J91">
        <f t="shared" si="24"/>
        <v>9.960000000000008</v>
      </c>
      <c r="K91">
        <v>8.25</v>
      </c>
      <c r="L91">
        <f t="shared" si="25"/>
        <v>172.79</v>
      </c>
      <c r="M91">
        <f t="shared" si="26"/>
        <v>1.710000000000008</v>
      </c>
      <c r="N91">
        <f t="shared" si="27"/>
        <v>0.79000000000000792</v>
      </c>
    </row>
    <row r="92" spans="1:14" x14ac:dyDescent="0.3">
      <c r="A92">
        <v>32117</v>
      </c>
      <c r="B92">
        <v>0</v>
      </c>
      <c r="C92">
        <v>165.203</v>
      </c>
      <c r="D92">
        <v>166.6</v>
      </c>
      <c r="E92">
        <v>166.59</v>
      </c>
      <c r="F92">
        <f t="shared" si="20"/>
        <v>-9.9999999999909051E-3</v>
      </c>
      <c r="G92">
        <v>166.52</v>
      </c>
      <c r="H92">
        <f t="shared" si="22"/>
        <v>-7.9999999999984084E-2</v>
      </c>
      <c r="I92" s="2">
        <v>176.45</v>
      </c>
      <c r="J92">
        <f t="shared" si="24"/>
        <v>9.8599999999999852</v>
      </c>
      <c r="K92">
        <v>9.6199999999999992</v>
      </c>
      <c r="L92">
        <f t="shared" si="25"/>
        <v>176.21</v>
      </c>
      <c r="M92">
        <f t="shared" si="26"/>
        <v>0.23999999999998067</v>
      </c>
      <c r="N92">
        <f t="shared" si="27"/>
        <v>-0.68000000000001937</v>
      </c>
    </row>
    <row r="93" spans="1:14" x14ac:dyDescent="0.3">
      <c r="A93">
        <v>32117</v>
      </c>
      <c r="B93">
        <v>1</v>
      </c>
      <c r="C93">
        <v>168.47899999999899</v>
      </c>
      <c r="D93">
        <v>169.1</v>
      </c>
      <c r="E93">
        <v>168.97</v>
      </c>
      <c r="F93">
        <f t="shared" si="20"/>
        <v>-0.12999999999999545</v>
      </c>
      <c r="G93">
        <v>169.09</v>
      </c>
      <c r="H93">
        <f t="shared" si="22"/>
        <v>-9.9999999999909051E-3</v>
      </c>
      <c r="I93">
        <f>2+I92</f>
        <v>178.45</v>
      </c>
      <c r="J93">
        <f t="shared" si="24"/>
        <v>9.4799999999999898</v>
      </c>
      <c r="K93">
        <v>10.02</v>
      </c>
      <c r="L93">
        <f t="shared" si="25"/>
        <v>178.99</v>
      </c>
      <c r="M93">
        <f t="shared" si="26"/>
        <v>-0.54000000000002046</v>
      </c>
      <c r="N93">
        <f t="shared" si="27"/>
        <v>-1.4600000000000204</v>
      </c>
    </row>
    <row r="94" spans="1:14" x14ac:dyDescent="0.3">
      <c r="A94">
        <v>32117</v>
      </c>
      <c r="B94">
        <v>2</v>
      </c>
      <c r="C94">
        <v>172.59899999999999</v>
      </c>
      <c r="D94">
        <v>170.4</v>
      </c>
      <c r="E94">
        <v>171.05</v>
      </c>
      <c r="F94">
        <f t="shared" si="20"/>
        <v>0.65000000000000568</v>
      </c>
      <c r="G94">
        <v>171.13</v>
      </c>
      <c r="H94">
        <f t="shared" si="22"/>
        <v>0.72999999999998977</v>
      </c>
      <c r="I94">
        <f t="shared" ref="I94:I97" si="32">2+I93</f>
        <v>180.45</v>
      </c>
      <c r="J94">
        <f t="shared" si="24"/>
        <v>9.3999999999999773</v>
      </c>
      <c r="K94">
        <v>10.26</v>
      </c>
      <c r="L94">
        <f t="shared" si="25"/>
        <v>181.31</v>
      </c>
      <c r="M94">
        <f t="shared" si="26"/>
        <v>-0.86000000000001364</v>
      </c>
      <c r="N94">
        <f t="shared" si="27"/>
        <v>-1.7800000000000136</v>
      </c>
    </row>
    <row r="95" spans="1:14" x14ac:dyDescent="0.3">
      <c r="A95">
        <v>32117</v>
      </c>
      <c r="B95">
        <v>3</v>
      </c>
      <c r="C95">
        <v>171.06399999999999</v>
      </c>
      <c r="D95">
        <v>172.1</v>
      </c>
      <c r="E95">
        <v>172.04</v>
      </c>
      <c r="F95">
        <f t="shared" si="20"/>
        <v>-6.0000000000002274E-2</v>
      </c>
      <c r="G95">
        <v>172.05</v>
      </c>
      <c r="H95">
        <f t="shared" si="22"/>
        <v>-4.9999999999982947E-2</v>
      </c>
      <c r="I95">
        <f t="shared" si="32"/>
        <v>182.45</v>
      </c>
      <c r="J95">
        <f t="shared" si="24"/>
        <v>10.409999999999997</v>
      </c>
      <c r="K95">
        <v>11.14</v>
      </c>
      <c r="L95">
        <f t="shared" si="25"/>
        <v>183.18</v>
      </c>
      <c r="M95">
        <f t="shared" si="26"/>
        <v>-0.73000000000001819</v>
      </c>
      <c r="N95">
        <f t="shared" si="27"/>
        <v>-1.6500000000000181</v>
      </c>
    </row>
    <row r="96" spans="1:14" x14ac:dyDescent="0.3">
      <c r="A96">
        <v>32117</v>
      </c>
      <c r="B96">
        <v>4</v>
      </c>
      <c r="C96">
        <v>172.57300000000001</v>
      </c>
      <c r="D96">
        <v>174</v>
      </c>
      <c r="E96">
        <v>173.87</v>
      </c>
      <c r="F96">
        <f t="shared" si="20"/>
        <v>-0.12999999999999545</v>
      </c>
      <c r="G96">
        <v>173.89</v>
      </c>
      <c r="H96">
        <f t="shared" si="22"/>
        <v>-0.11000000000001364</v>
      </c>
      <c r="I96">
        <f t="shared" si="32"/>
        <v>184.45</v>
      </c>
      <c r="J96">
        <f t="shared" si="24"/>
        <v>10.579999999999984</v>
      </c>
      <c r="K96">
        <v>10.66</v>
      </c>
      <c r="L96">
        <f t="shared" si="25"/>
        <v>184.53</v>
      </c>
      <c r="M96">
        <f t="shared" si="26"/>
        <v>-8.0000000000012506E-2</v>
      </c>
      <c r="N96">
        <f t="shared" si="27"/>
        <v>-1.0000000000000124</v>
      </c>
    </row>
    <row r="97" spans="1:14" x14ac:dyDescent="0.3">
      <c r="A97">
        <v>32117</v>
      </c>
      <c r="B97">
        <v>5</v>
      </c>
      <c r="C97">
        <v>175.63200000000001</v>
      </c>
      <c r="D97">
        <v>176.5</v>
      </c>
      <c r="E97">
        <v>176.61</v>
      </c>
      <c r="F97">
        <f t="shared" si="20"/>
        <v>0.11000000000001364</v>
      </c>
      <c r="G97">
        <v>176.57</v>
      </c>
      <c r="H97">
        <f t="shared" si="22"/>
        <v>6.9999999999993179E-2</v>
      </c>
      <c r="I97">
        <f t="shared" si="32"/>
        <v>186.45</v>
      </c>
      <c r="J97">
        <f t="shared" si="24"/>
        <v>9.839999999999975</v>
      </c>
      <c r="K97">
        <v>10.26</v>
      </c>
      <c r="L97">
        <f t="shared" si="25"/>
        <v>186.87</v>
      </c>
      <c r="M97">
        <f t="shared" si="26"/>
        <v>-0.42000000000001592</v>
      </c>
      <c r="N97">
        <f t="shared" si="27"/>
        <v>-1.3400000000000158</v>
      </c>
    </row>
    <row r="98" spans="1:14" x14ac:dyDescent="0.3">
      <c r="A98">
        <v>32201</v>
      </c>
      <c r="B98">
        <v>0</v>
      </c>
      <c r="C98">
        <v>164.684</v>
      </c>
      <c r="D98">
        <v>165.6</v>
      </c>
      <c r="E98">
        <v>165.66</v>
      </c>
      <c r="F98">
        <f t="shared" si="20"/>
        <v>6.0000000000002274E-2</v>
      </c>
      <c r="G98">
        <v>165.61</v>
      </c>
      <c r="H98">
        <f t="shared" si="22"/>
        <v>1.0000000000019327E-2</v>
      </c>
      <c r="I98" s="2">
        <v>179.3</v>
      </c>
      <c r="J98">
        <f t="shared" si="24"/>
        <v>13.640000000000015</v>
      </c>
      <c r="K98">
        <v>11.46</v>
      </c>
      <c r="L98">
        <f t="shared" si="25"/>
        <v>177.12</v>
      </c>
      <c r="M98">
        <f t="shared" si="26"/>
        <v>2.1800000000000068</v>
      </c>
      <c r="N98">
        <f t="shared" si="27"/>
        <v>1.2600000000000069</v>
      </c>
    </row>
    <row r="99" spans="1:14" x14ac:dyDescent="0.3">
      <c r="A99">
        <v>32201</v>
      </c>
      <c r="B99">
        <v>1</v>
      </c>
      <c r="C99">
        <v>166.404</v>
      </c>
      <c r="D99">
        <v>167.6</v>
      </c>
      <c r="E99">
        <v>167.62</v>
      </c>
      <c r="F99">
        <f t="shared" si="20"/>
        <v>2.0000000000010232E-2</v>
      </c>
      <c r="G99">
        <v>167.66</v>
      </c>
      <c r="H99">
        <f t="shared" si="22"/>
        <v>6.0000000000002274E-2</v>
      </c>
      <c r="I99">
        <f>2+I98</f>
        <v>181.3</v>
      </c>
      <c r="J99">
        <f t="shared" si="24"/>
        <v>13.680000000000007</v>
      </c>
      <c r="K99">
        <v>7.37</v>
      </c>
      <c r="L99">
        <f t="shared" ref="L99:L130" si="33">E99+K99</f>
        <v>174.99</v>
      </c>
      <c r="M99">
        <f t="shared" si="26"/>
        <v>6.3100000000000023</v>
      </c>
      <c r="N99">
        <f t="shared" si="27"/>
        <v>5.3900000000000023</v>
      </c>
    </row>
    <row r="100" spans="1:14" x14ac:dyDescent="0.3">
      <c r="A100">
        <v>32201</v>
      </c>
      <c r="B100">
        <v>2</v>
      </c>
      <c r="C100">
        <v>168.892</v>
      </c>
      <c r="D100">
        <v>169.6</v>
      </c>
      <c r="E100">
        <v>169.79</v>
      </c>
      <c r="F100">
        <f t="shared" si="20"/>
        <v>0.18999999999999773</v>
      </c>
      <c r="G100">
        <v>169.8</v>
      </c>
      <c r="H100">
        <f t="shared" si="22"/>
        <v>0.20000000000001705</v>
      </c>
      <c r="I100">
        <f t="shared" ref="I100:I103" si="34">2+I99</f>
        <v>183.3</v>
      </c>
      <c r="J100">
        <f t="shared" si="24"/>
        <v>13.510000000000019</v>
      </c>
      <c r="K100">
        <v>12.26</v>
      </c>
      <c r="L100">
        <f t="shared" si="33"/>
        <v>182.04999999999998</v>
      </c>
      <c r="M100">
        <f t="shared" si="26"/>
        <v>1.2500000000000284</v>
      </c>
      <c r="N100">
        <f t="shared" si="27"/>
        <v>0.33000000000002838</v>
      </c>
    </row>
    <row r="101" spans="1:14" x14ac:dyDescent="0.3">
      <c r="A101">
        <v>32201</v>
      </c>
      <c r="B101">
        <v>3</v>
      </c>
      <c r="C101">
        <v>171.928</v>
      </c>
      <c r="D101">
        <v>172.3</v>
      </c>
      <c r="E101">
        <v>172.42</v>
      </c>
      <c r="F101">
        <f t="shared" si="20"/>
        <v>0.11999999999997613</v>
      </c>
      <c r="G101">
        <v>172.49</v>
      </c>
      <c r="H101">
        <f t="shared" si="22"/>
        <v>0.18999999999999773</v>
      </c>
      <c r="I101">
        <f t="shared" si="34"/>
        <v>185.3</v>
      </c>
      <c r="J101">
        <f t="shared" si="24"/>
        <v>12.880000000000024</v>
      </c>
      <c r="K101">
        <v>12.1</v>
      </c>
      <c r="L101">
        <f t="shared" si="33"/>
        <v>184.51999999999998</v>
      </c>
      <c r="M101">
        <f t="shared" si="26"/>
        <v>0.78000000000002956</v>
      </c>
      <c r="N101">
        <f t="shared" si="27"/>
        <v>-0.13999999999997048</v>
      </c>
    </row>
    <row r="102" spans="1:14" x14ac:dyDescent="0.3">
      <c r="A102">
        <v>32201</v>
      </c>
      <c r="B102">
        <v>4</v>
      </c>
      <c r="C102">
        <v>173.14400000000001</v>
      </c>
      <c r="D102">
        <v>174.4</v>
      </c>
      <c r="E102">
        <v>174.69</v>
      </c>
      <c r="F102">
        <f t="shared" si="20"/>
        <v>0.28999999999999204</v>
      </c>
      <c r="G102">
        <v>174.68</v>
      </c>
      <c r="H102">
        <f t="shared" si="22"/>
        <v>0.28000000000000114</v>
      </c>
      <c r="I102">
        <f t="shared" si="34"/>
        <v>187.3</v>
      </c>
      <c r="J102">
        <f t="shared" si="24"/>
        <v>12.610000000000014</v>
      </c>
      <c r="K102">
        <v>7.21</v>
      </c>
      <c r="L102">
        <f t="shared" si="33"/>
        <v>181.9</v>
      </c>
      <c r="M102">
        <f t="shared" si="26"/>
        <v>5.4000000000000057</v>
      </c>
      <c r="N102">
        <f t="shared" si="27"/>
        <v>4.4800000000000058</v>
      </c>
    </row>
    <row r="103" spans="1:14" x14ac:dyDescent="0.3">
      <c r="A103">
        <v>32201</v>
      </c>
      <c r="B103">
        <v>5</v>
      </c>
      <c r="C103">
        <v>176.566</v>
      </c>
      <c r="D103">
        <v>176.4</v>
      </c>
      <c r="E103">
        <v>176.89</v>
      </c>
      <c r="F103">
        <f t="shared" si="20"/>
        <v>0.48999999999998067</v>
      </c>
      <c r="G103">
        <v>176.95</v>
      </c>
      <c r="H103">
        <f t="shared" si="22"/>
        <v>0.54999999999998295</v>
      </c>
      <c r="I103">
        <f t="shared" si="34"/>
        <v>189.3</v>
      </c>
      <c r="J103">
        <f t="shared" si="24"/>
        <v>12.410000000000025</v>
      </c>
      <c r="K103">
        <v>12.18</v>
      </c>
      <c r="L103">
        <f t="shared" si="33"/>
        <v>189.07</v>
      </c>
      <c r="M103">
        <f t="shared" si="26"/>
        <v>0.23000000000001819</v>
      </c>
      <c r="N103">
        <f t="shared" si="27"/>
        <v>-0.68999999999998185</v>
      </c>
    </row>
    <row r="104" spans="1:14" x14ac:dyDescent="0.3">
      <c r="A104">
        <v>32202</v>
      </c>
      <c r="B104">
        <v>0</v>
      </c>
      <c r="C104">
        <v>167.08600000000001</v>
      </c>
      <c r="D104">
        <v>168.3</v>
      </c>
      <c r="E104">
        <v>167.9</v>
      </c>
      <c r="F104">
        <f t="shared" si="20"/>
        <v>-0.40000000000000568</v>
      </c>
      <c r="G104">
        <v>167.94</v>
      </c>
      <c r="H104">
        <f t="shared" si="22"/>
        <v>-0.36000000000001364</v>
      </c>
      <c r="I104" s="2">
        <v>180.02500000000001</v>
      </c>
      <c r="J104">
        <f t="shared" si="24"/>
        <v>12.125</v>
      </c>
      <c r="K104">
        <v>9.94</v>
      </c>
      <c r="L104">
        <f t="shared" si="33"/>
        <v>177.84</v>
      </c>
      <c r="M104">
        <f t="shared" si="26"/>
        <v>2.1850000000000023</v>
      </c>
      <c r="N104">
        <f t="shared" si="27"/>
        <v>1.2650000000000023</v>
      </c>
    </row>
    <row r="105" spans="1:14" x14ac:dyDescent="0.3">
      <c r="A105">
        <v>32202</v>
      </c>
      <c r="B105">
        <v>1</v>
      </c>
      <c r="C105">
        <v>168.9</v>
      </c>
      <c r="D105">
        <v>170.3</v>
      </c>
      <c r="E105">
        <v>170.12</v>
      </c>
      <c r="F105">
        <f t="shared" si="20"/>
        <v>-0.18000000000000682</v>
      </c>
      <c r="G105">
        <v>170.04</v>
      </c>
      <c r="H105">
        <f t="shared" si="22"/>
        <v>-0.26000000000001933</v>
      </c>
      <c r="I105">
        <f>2+I104</f>
        <v>182.02500000000001</v>
      </c>
      <c r="J105">
        <f t="shared" si="24"/>
        <v>11.905000000000001</v>
      </c>
      <c r="K105">
        <v>10.1</v>
      </c>
      <c r="L105">
        <f t="shared" si="33"/>
        <v>180.22</v>
      </c>
      <c r="M105">
        <f t="shared" si="26"/>
        <v>1.8050000000000068</v>
      </c>
      <c r="N105">
        <f t="shared" si="27"/>
        <v>0.88500000000000678</v>
      </c>
    </row>
    <row r="106" spans="1:14" x14ac:dyDescent="0.3">
      <c r="A106">
        <v>32202</v>
      </c>
      <c r="B106">
        <v>2</v>
      </c>
      <c r="C106">
        <v>170.84</v>
      </c>
      <c r="D106">
        <v>171.8</v>
      </c>
      <c r="E106">
        <v>171.73</v>
      </c>
      <c r="F106">
        <f t="shared" si="20"/>
        <v>-7.00000000000216E-2</v>
      </c>
      <c r="G106">
        <v>171.76</v>
      </c>
      <c r="H106">
        <f t="shared" si="22"/>
        <v>-4.0000000000020464E-2</v>
      </c>
      <c r="I106">
        <f t="shared" ref="I106:I109" si="35">2+I105</f>
        <v>184.02500000000001</v>
      </c>
      <c r="J106">
        <f t="shared" si="24"/>
        <v>12.295000000000016</v>
      </c>
      <c r="K106">
        <v>10.34</v>
      </c>
      <c r="L106">
        <f t="shared" si="33"/>
        <v>182.07</v>
      </c>
      <c r="M106">
        <f t="shared" si="26"/>
        <v>1.9550000000000125</v>
      </c>
      <c r="N106">
        <f t="shared" si="27"/>
        <v>1.0350000000000126</v>
      </c>
    </row>
    <row r="107" spans="1:14" x14ac:dyDescent="0.3">
      <c r="A107">
        <v>32202</v>
      </c>
      <c r="B107">
        <v>3</v>
      </c>
      <c r="C107">
        <v>172.62700000000001</v>
      </c>
      <c r="D107">
        <v>173.1</v>
      </c>
      <c r="E107">
        <v>173.44</v>
      </c>
      <c r="F107">
        <f t="shared" si="20"/>
        <v>0.34000000000000341</v>
      </c>
      <c r="G107">
        <v>173.57</v>
      </c>
      <c r="H107">
        <f t="shared" si="22"/>
        <v>0.46999999999999886</v>
      </c>
      <c r="I107">
        <f t="shared" si="35"/>
        <v>186.02500000000001</v>
      </c>
      <c r="J107">
        <f t="shared" si="24"/>
        <v>12.585000000000008</v>
      </c>
      <c r="K107">
        <v>10.5</v>
      </c>
      <c r="L107">
        <f t="shared" si="33"/>
        <v>183.94</v>
      </c>
      <c r="M107">
        <f t="shared" si="26"/>
        <v>2.085000000000008</v>
      </c>
      <c r="N107">
        <f t="shared" si="27"/>
        <v>1.165000000000008</v>
      </c>
    </row>
    <row r="108" spans="1:14" x14ac:dyDescent="0.3">
      <c r="A108">
        <v>32202</v>
      </c>
      <c r="B108">
        <v>4</v>
      </c>
      <c r="C108">
        <v>175.517</v>
      </c>
      <c r="D108">
        <v>176.6</v>
      </c>
      <c r="E108">
        <v>176.74</v>
      </c>
      <c r="F108">
        <f t="shared" si="20"/>
        <v>0.14000000000001478</v>
      </c>
      <c r="G108">
        <v>176.65</v>
      </c>
      <c r="H108">
        <f t="shared" si="22"/>
        <v>5.0000000000011369E-2</v>
      </c>
      <c r="I108">
        <f t="shared" si="35"/>
        <v>188.02500000000001</v>
      </c>
      <c r="J108">
        <f t="shared" si="24"/>
        <v>11.284999999999997</v>
      </c>
      <c r="K108">
        <v>9.5399999999999991</v>
      </c>
      <c r="L108">
        <f t="shared" si="33"/>
        <v>186.28</v>
      </c>
      <c r="M108">
        <f t="shared" si="26"/>
        <v>1.7450000000000045</v>
      </c>
      <c r="N108">
        <f t="shared" si="27"/>
        <v>0.82500000000000451</v>
      </c>
    </row>
    <row r="109" spans="1:14" x14ac:dyDescent="0.3">
      <c r="A109">
        <v>32202</v>
      </c>
      <c r="B109">
        <v>5</v>
      </c>
      <c r="C109">
        <v>178</v>
      </c>
      <c r="D109">
        <v>178.3</v>
      </c>
      <c r="E109">
        <v>178.73</v>
      </c>
      <c r="F109">
        <f t="shared" si="20"/>
        <v>0.4299999999999784</v>
      </c>
      <c r="G109">
        <v>178.65</v>
      </c>
      <c r="H109">
        <f t="shared" si="22"/>
        <v>0.34999999999999432</v>
      </c>
      <c r="I109">
        <f t="shared" si="35"/>
        <v>190.02500000000001</v>
      </c>
      <c r="J109">
        <f t="shared" si="24"/>
        <v>11.295000000000016</v>
      </c>
      <c r="K109">
        <v>9.86</v>
      </c>
      <c r="L109">
        <f t="shared" si="33"/>
        <v>188.58999999999997</v>
      </c>
      <c r="M109">
        <f t="shared" si="26"/>
        <v>1.4350000000000307</v>
      </c>
      <c r="N109">
        <f t="shared" si="27"/>
        <v>0.51500000000003066</v>
      </c>
    </row>
    <row r="110" spans="1:14" x14ac:dyDescent="0.3">
      <c r="A110">
        <v>32203</v>
      </c>
      <c r="B110">
        <v>0</v>
      </c>
      <c r="C110">
        <v>158.791</v>
      </c>
      <c r="D110">
        <v>160</v>
      </c>
      <c r="E110">
        <v>160.16999999999999</v>
      </c>
      <c r="F110">
        <f t="shared" ref="F110:F168" si="36">E110-D110</f>
        <v>0.16999999999998749</v>
      </c>
      <c r="G110">
        <v>160.08000000000001</v>
      </c>
      <c r="H110">
        <f t="shared" si="22"/>
        <v>8.0000000000012506E-2</v>
      </c>
      <c r="I110" s="2">
        <v>171.02500000000001</v>
      </c>
      <c r="J110">
        <f t="shared" si="24"/>
        <v>10.855000000000018</v>
      </c>
      <c r="K110">
        <v>8.89</v>
      </c>
      <c r="L110">
        <f t="shared" si="33"/>
        <v>169.06</v>
      </c>
      <c r="M110">
        <f t="shared" si="26"/>
        <v>1.9650000000000034</v>
      </c>
      <c r="N110">
        <f t="shared" si="27"/>
        <v>1.0450000000000035</v>
      </c>
    </row>
    <row r="111" spans="1:14" x14ac:dyDescent="0.3">
      <c r="A111">
        <v>32203</v>
      </c>
      <c r="B111">
        <v>1</v>
      </c>
      <c r="C111">
        <v>160.98400000000001</v>
      </c>
      <c r="D111">
        <v>162.5</v>
      </c>
      <c r="E111">
        <v>162.61000000000001</v>
      </c>
      <c r="F111">
        <f t="shared" si="36"/>
        <v>0.11000000000001364</v>
      </c>
      <c r="G111">
        <v>162.59</v>
      </c>
      <c r="H111">
        <f t="shared" si="22"/>
        <v>9.0000000000003411E-2</v>
      </c>
      <c r="I111">
        <f>2+I110</f>
        <v>173.02500000000001</v>
      </c>
      <c r="J111">
        <f t="shared" si="24"/>
        <v>10.414999999999992</v>
      </c>
      <c r="K111">
        <v>8.65</v>
      </c>
      <c r="L111">
        <f t="shared" si="33"/>
        <v>171.26000000000002</v>
      </c>
      <c r="M111">
        <f t="shared" si="26"/>
        <v>1.7649999999999864</v>
      </c>
      <c r="N111">
        <f t="shared" si="27"/>
        <v>0.84499999999998632</v>
      </c>
    </row>
    <row r="112" spans="1:14" x14ac:dyDescent="0.3">
      <c r="A112">
        <v>32203</v>
      </c>
      <c r="B112">
        <v>2</v>
      </c>
      <c r="C112">
        <v>162.755</v>
      </c>
      <c r="D112">
        <v>163.5</v>
      </c>
      <c r="E112">
        <v>163.98</v>
      </c>
      <c r="F112">
        <f t="shared" si="36"/>
        <v>0.47999999999998977</v>
      </c>
      <c r="G112">
        <v>164.04</v>
      </c>
      <c r="H112">
        <f t="shared" si="22"/>
        <v>0.53999999999999204</v>
      </c>
      <c r="I112">
        <f t="shared" ref="I112:I115" si="37">2+I111</f>
        <v>175.02500000000001</v>
      </c>
      <c r="J112">
        <f t="shared" si="24"/>
        <v>11.045000000000016</v>
      </c>
      <c r="K112">
        <v>10.42</v>
      </c>
      <c r="L112">
        <f t="shared" si="33"/>
        <v>174.39999999999998</v>
      </c>
      <c r="M112">
        <f t="shared" si="26"/>
        <v>0.62500000000002842</v>
      </c>
      <c r="N112">
        <f t="shared" si="27"/>
        <v>-0.29499999999997162</v>
      </c>
    </row>
    <row r="113" spans="1:14" x14ac:dyDescent="0.3">
      <c r="A113">
        <v>32203</v>
      </c>
      <c r="B113">
        <v>3</v>
      </c>
      <c r="C113">
        <v>166.22200000000001</v>
      </c>
      <c r="D113">
        <v>166.7</v>
      </c>
      <c r="E113">
        <v>167.36</v>
      </c>
      <c r="F113">
        <f t="shared" si="36"/>
        <v>0.66000000000002501</v>
      </c>
      <c r="G113">
        <v>167.39</v>
      </c>
      <c r="H113">
        <f t="shared" si="22"/>
        <v>0.68999999999999773</v>
      </c>
      <c r="I113">
        <f t="shared" si="37"/>
        <v>177.02500000000001</v>
      </c>
      <c r="J113">
        <f t="shared" si="24"/>
        <v>9.664999999999992</v>
      </c>
      <c r="K113">
        <v>8.89</v>
      </c>
      <c r="L113">
        <f t="shared" si="33"/>
        <v>176.25</v>
      </c>
      <c r="M113">
        <f t="shared" si="26"/>
        <v>0.77500000000000568</v>
      </c>
      <c r="N113">
        <f t="shared" si="27"/>
        <v>-0.14499999999999436</v>
      </c>
    </row>
    <row r="114" spans="1:14" x14ac:dyDescent="0.3">
      <c r="A114">
        <v>32203</v>
      </c>
      <c r="B114">
        <v>4</v>
      </c>
      <c r="C114">
        <v>168.00299999999999</v>
      </c>
      <c r="D114">
        <v>169</v>
      </c>
      <c r="E114">
        <v>169.47</v>
      </c>
      <c r="F114">
        <f t="shared" si="36"/>
        <v>0.46999999999999886</v>
      </c>
      <c r="G114">
        <v>169.37</v>
      </c>
      <c r="H114">
        <f t="shared" ref="H114:H172" si="38">G114 - D114</f>
        <v>0.37000000000000455</v>
      </c>
      <c r="I114">
        <f t="shared" si="37"/>
        <v>179.02500000000001</v>
      </c>
      <c r="J114">
        <f t="shared" si="24"/>
        <v>9.5550000000000068</v>
      </c>
      <c r="K114">
        <v>8.57</v>
      </c>
      <c r="L114">
        <f t="shared" si="33"/>
        <v>178.04</v>
      </c>
      <c r="M114">
        <f t="shared" si="26"/>
        <v>0.98500000000001364</v>
      </c>
      <c r="N114">
        <f t="shared" si="27"/>
        <v>6.5000000000013602E-2</v>
      </c>
    </row>
    <row r="115" spans="1:14" x14ac:dyDescent="0.3">
      <c r="A115">
        <v>32203</v>
      </c>
      <c r="B115">
        <v>5</v>
      </c>
      <c r="C115">
        <v>169.155</v>
      </c>
      <c r="D115">
        <v>169.8</v>
      </c>
      <c r="E115">
        <v>170.46</v>
      </c>
      <c r="F115">
        <f t="shared" si="36"/>
        <v>0.65999999999999659</v>
      </c>
      <c r="G115">
        <v>170.52</v>
      </c>
      <c r="H115">
        <f t="shared" si="38"/>
        <v>0.71999999999999886</v>
      </c>
      <c r="I115">
        <f t="shared" si="37"/>
        <v>181.02500000000001</v>
      </c>
      <c r="J115">
        <f t="shared" si="24"/>
        <v>10.564999999999998</v>
      </c>
      <c r="K115">
        <v>10.02</v>
      </c>
      <c r="L115">
        <f t="shared" si="33"/>
        <v>180.48000000000002</v>
      </c>
      <c r="M115">
        <f t="shared" si="26"/>
        <v>0.54499999999998749</v>
      </c>
      <c r="N115">
        <f t="shared" si="27"/>
        <v>-0.37500000000001255</v>
      </c>
    </row>
    <row r="116" spans="1:14" x14ac:dyDescent="0.3">
      <c r="A116">
        <v>32208</v>
      </c>
      <c r="B116">
        <v>0</v>
      </c>
      <c r="C116">
        <v>167.90899999999999</v>
      </c>
      <c r="D116">
        <v>162</v>
      </c>
      <c r="E116">
        <v>162.13</v>
      </c>
      <c r="F116">
        <f t="shared" si="36"/>
        <v>0.12999999999999545</v>
      </c>
      <c r="G116">
        <v>162.28</v>
      </c>
      <c r="H116">
        <f t="shared" si="38"/>
        <v>0.28000000000000114</v>
      </c>
      <c r="I116" s="2">
        <v>174.375</v>
      </c>
      <c r="J116">
        <f t="shared" si="24"/>
        <v>12.245000000000005</v>
      </c>
      <c r="K116">
        <v>12.1</v>
      </c>
      <c r="L116">
        <f t="shared" si="33"/>
        <v>174.23</v>
      </c>
      <c r="M116">
        <f t="shared" si="26"/>
        <v>0.14500000000001023</v>
      </c>
      <c r="N116">
        <f t="shared" si="27"/>
        <v>-0.77499999999998981</v>
      </c>
    </row>
    <row r="117" spans="1:14" x14ac:dyDescent="0.3">
      <c r="A117">
        <v>32208</v>
      </c>
      <c r="B117">
        <v>1</v>
      </c>
      <c r="C117">
        <v>166.583</v>
      </c>
      <c r="D117">
        <v>163.9</v>
      </c>
      <c r="E117">
        <v>163.49</v>
      </c>
      <c r="F117">
        <f t="shared" si="36"/>
        <v>-0.40999999999999659</v>
      </c>
      <c r="G117">
        <v>163.6</v>
      </c>
      <c r="H117">
        <f t="shared" si="38"/>
        <v>-0.30000000000001137</v>
      </c>
      <c r="I117">
        <f>2+I116</f>
        <v>176.375</v>
      </c>
      <c r="J117">
        <f t="shared" si="24"/>
        <v>12.884999999999991</v>
      </c>
      <c r="K117">
        <v>9.6999999999999993</v>
      </c>
      <c r="L117">
        <f t="shared" si="33"/>
        <v>173.19</v>
      </c>
      <c r="M117">
        <f t="shared" si="26"/>
        <v>3.1850000000000023</v>
      </c>
      <c r="N117">
        <f t="shared" si="27"/>
        <v>2.2650000000000023</v>
      </c>
    </row>
    <row r="118" spans="1:14" x14ac:dyDescent="0.3">
      <c r="A118">
        <v>32208</v>
      </c>
      <c r="B118">
        <v>2</v>
      </c>
      <c r="C118">
        <v>164.952</v>
      </c>
      <c r="D118">
        <v>165.9</v>
      </c>
      <c r="E118">
        <v>165.52</v>
      </c>
      <c r="F118">
        <f t="shared" si="36"/>
        <v>-0.37999999999999545</v>
      </c>
      <c r="G118">
        <v>165.61</v>
      </c>
      <c r="H118">
        <f t="shared" si="38"/>
        <v>-0.28999999999999204</v>
      </c>
      <c r="I118">
        <f t="shared" ref="I118:I121" si="39">2+I117</f>
        <v>178.375</v>
      </c>
      <c r="J118">
        <f t="shared" si="24"/>
        <v>12.85499999999999</v>
      </c>
      <c r="K118">
        <v>11.86</v>
      </c>
      <c r="L118">
        <f t="shared" si="33"/>
        <v>177.38</v>
      </c>
      <c r="M118">
        <f t="shared" si="26"/>
        <v>0.99500000000000455</v>
      </c>
      <c r="N118">
        <f t="shared" si="27"/>
        <v>7.5000000000004508E-2</v>
      </c>
    </row>
    <row r="119" spans="1:14" x14ac:dyDescent="0.3">
      <c r="A119">
        <v>32208</v>
      </c>
      <c r="B119">
        <v>3</v>
      </c>
      <c r="C119">
        <v>167.33199999999999</v>
      </c>
      <c r="D119">
        <v>168.3</v>
      </c>
      <c r="E119">
        <v>167.98</v>
      </c>
      <c r="F119">
        <f t="shared" si="36"/>
        <v>-0.3200000000000216</v>
      </c>
      <c r="G119">
        <v>168.17</v>
      </c>
      <c r="H119">
        <f t="shared" si="38"/>
        <v>-0.13000000000002387</v>
      </c>
      <c r="I119">
        <f t="shared" si="39"/>
        <v>180.375</v>
      </c>
      <c r="J119">
        <f t="shared" si="24"/>
        <v>12.39500000000001</v>
      </c>
      <c r="K119">
        <v>11.78</v>
      </c>
      <c r="L119">
        <f t="shared" si="33"/>
        <v>179.76</v>
      </c>
      <c r="M119">
        <f t="shared" si="26"/>
        <v>0.61500000000000909</v>
      </c>
      <c r="N119">
        <f t="shared" si="27"/>
        <v>-0.30499999999999095</v>
      </c>
    </row>
    <row r="120" spans="1:14" x14ac:dyDescent="0.3">
      <c r="A120">
        <v>32208</v>
      </c>
      <c r="B120">
        <v>4</v>
      </c>
      <c r="C120">
        <v>168.18299999999999</v>
      </c>
      <c r="D120">
        <v>169.4</v>
      </c>
      <c r="E120">
        <v>169.08</v>
      </c>
      <c r="F120">
        <f t="shared" si="36"/>
        <v>-0.31999999999999318</v>
      </c>
      <c r="G120">
        <v>169.07</v>
      </c>
      <c r="H120">
        <f t="shared" si="38"/>
        <v>-0.33000000000001251</v>
      </c>
      <c r="I120">
        <f t="shared" si="39"/>
        <v>182.375</v>
      </c>
      <c r="J120">
        <f t="shared" si="24"/>
        <v>13.294999999999987</v>
      </c>
      <c r="K120">
        <v>7.21</v>
      </c>
      <c r="L120">
        <f t="shared" si="33"/>
        <v>176.29000000000002</v>
      </c>
      <c r="M120">
        <f t="shared" si="26"/>
        <v>6.0849999999999795</v>
      </c>
      <c r="N120">
        <f t="shared" si="27"/>
        <v>5.1649999999999796</v>
      </c>
    </row>
    <row r="121" spans="1:14" x14ac:dyDescent="0.3">
      <c r="A121">
        <v>32208</v>
      </c>
      <c r="B121">
        <v>5</v>
      </c>
      <c r="C121">
        <v>172.71799999999999</v>
      </c>
      <c r="D121">
        <v>172</v>
      </c>
      <c r="E121">
        <v>172.15</v>
      </c>
      <c r="F121">
        <f t="shared" si="36"/>
        <v>0.15000000000000568</v>
      </c>
      <c r="G121">
        <v>172.16</v>
      </c>
      <c r="H121">
        <f t="shared" si="38"/>
        <v>0.15999999999999659</v>
      </c>
      <c r="I121">
        <f t="shared" si="39"/>
        <v>184.375</v>
      </c>
      <c r="J121">
        <f t="shared" si="24"/>
        <v>12.224999999999994</v>
      </c>
      <c r="K121">
        <v>11.54</v>
      </c>
      <c r="L121">
        <f t="shared" si="33"/>
        <v>183.69</v>
      </c>
      <c r="M121">
        <f t="shared" si="26"/>
        <v>0.68500000000000227</v>
      </c>
      <c r="N121">
        <f t="shared" si="27"/>
        <v>-0.23499999999999777</v>
      </c>
    </row>
    <row r="122" spans="1:14" x14ac:dyDescent="0.3">
      <c r="A122">
        <v>32216</v>
      </c>
      <c r="B122">
        <v>0</v>
      </c>
      <c r="C122">
        <v>167.745</v>
      </c>
      <c r="D122">
        <v>168.4</v>
      </c>
      <c r="E122">
        <v>168.4</v>
      </c>
      <c r="F122">
        <f t="shared" si="36"/>
        <v>0</v>
      </c>
      <c r="G122">
        <v>168.43</v>
      </c>
      <c r="H122">
        <f t="shared" si="38"/>
        <v>3.0000000000001137E-2</v>
      </c>
      <c r="I122" s="2">
        <v>180.7</v>
      </c>
      <c r="J122">
        <f t="shared" si="24"/>
        <v>12.299999999999983</v>
      </c>
      <c r="K122">
        <v>12.5</v>
      </c>
      <c r="L122">
        <f t="shared" si="33"/>
        <v>180.9</v>
      </c>
      <c r="M122">
        <f t="shared" si="26"/>
        <v>-0.20000000000001705</v>
      </c>
      <c r="N122">
        <f t="shared" si="27"/>
        <v>-1.120000000000017</v>
      </c>
    </row>
    <row r="123" spans="1:14" x14ac:dyDescent="0.3">
      <c r="A123">
        <v>32216</v>
      </c>
      <c r="B123">
        <v>1</v>
      </c>
      <c r="C123">
        <v>169.61099999999999</v>
      </c>
      <c r="D123">
        <v>170.6</v>
      </c>
      <c r="E123">
        <v>170.59</v>
      </c>
      <c r="F123">
        <f t="shared" si="36"/>
        <v>-9.9999999999909051E-3</v>
      </c>
      <c r="G123">
        <v>170.63</v>
      </c>
      <c r="H123">
        <f t="shared" si="38"/>
        <v>3.0000000000001137E-2</v>
      </c>
      <c r="I123">
        <f>2+I122</f>
        <v>182.7</v>
      </c>
      <c r="J123">
        <f t="shared" si="24"/>
        <v>12.109999999999985</v>
      </c>
      <c r="K123">
        <v>8.57</v>
      </c>
      <c r="L123">
        <f t="shared" si="33"/>
        <v>179.16</v>
      </c>
      <c r="M123">
        <f t="shared" si="26"/>
        <v>3.539999999999992</v>
      </c>
      <c r="N123">
        <f t="shared" si="27"/>
        <v>2.6199999999999921</v>
      </c>
    </row>
    <row r="124" spans="1:14" x14ac:dyDescent="0.3">
      <c r="A124">
        <v>32216</v>
      </c>
      <c r="B124">
        <v>2</v>
      </c>
      <c r="C124">
        <v>172.63200000000001</v>
      </c>
      <c r="D124">
        <v>173</v>
      </c>
      <c r="E124">
        <v>173.2</v>
      </c>
      <c r="F124">
        <f t="shared" si="36"/>
        <v>0.19999999999998863</v>
      </c>
      <c r="G124">
        <v>173.19</v>
      </c>
      <c r="H124">
        <f t="shared" si="38"/>
        <v>0.18999999999999773</v>
      </c>
      <c r="I124">
        <f t="shared" ref="I124:I127" si="40">2+I123</f>
        <v>184.7</v>
      </c>
      <c r="J124">
        <f t="shared" si="24"/>
        <v>11.5</v>
      </c>
      <c r="K124">
        <v>11.86</v>
      </c>
      <c r="L124">
        <f t="shared" si="33"/>
        <v>185.06</v>
      </c>
      <c r="M124">
        <f t="shared" si="26"/>
        <v>-0.36000000000001364</v>
      </c>
      <c r="N124">
        <f t="shared" si="27"/>
        <v>-1.2800000000000136</v>
      </c>
    </row>
    <row r="125" spans="1:14" x14ac:dyDescent="0.3">
      <c r="A125">
        <v>32216</v>
      </c>
      <c r="B125">
        <v>3</v>
      </c>
      <c r="C125">
        <v>174.91900000000001</v>
      </c>
      <c r="D125">
        <v>175.3</v>
      </c>
      <c r="E125">
        <v>175.73</v>
      </c>
      <c r="F125">
        <f t="shared" si="36"/>
        <v>0.4299999999999784</v>
      </c>
      <c r="G125">
        <v>175.66</v>
      </c>
      <c r="H125">
        <f t="shared" si="38"/>
        <v>0.35999999999998522</v>
      </c>
      <c r="I125">
        <f t="shared" si="40"/>
        <v>186.7</v>
      </c>
      <c r="J125">
        <f t="shared" si="24"/>
        <v>10.969999999999999</v>
      </c>
      <c r="K125">
        <v>8.17</v>
      </c>
      <c r="L125">
        <f t="shared" si="33"/>
        <v>183.89999999999998</v>
      </c>
      <c r="M125">
        <f t="shared" si="26"/>
        <v>2.8000000000000114</v>
      </c>
      <c r="N125">
        <f t="shared" si="27"/>
        <v>1.8800000000000114</v>
      </c>
    </row>
    <row r="126" spans="1:14" x14ac:dyDescent="0.3">
      <c r="A126">
        <v>32216</v>
      </c>
      <c r="B126">
        <v>4</v>
      </c>
      <c r="C126">
        <v>178</v>
      </c>
      <c r="D126">
        <v>177.6</v>
      </c>
      <c r="E126">
        <v>178.08</v>
      </c>
      <c r="F126">
        <f t="shared" si="36"/>
        <v>0.48000000000001819</v>
      </c>
      <c r="G126">
        <v>178.05</v>
      </c>
      <c r="H126">
        <f t="shared" si="38"/>
        <v>0.45000000000001705</v>
      </c>
      <c r="I126">
        <f t="shared" si="40"/>
        <v>188.7</v>
      </c>
      <c r="J126">
        <f t="shared" si="24"/>
        <v>10.619999999999976</v>
      </c>
      <c r="K126">
        <v>11.06</v>
      </c>
      <c r="L126">
        <f t="shared" si="33"/>
        <v>189.14000000000001</v>
      </c>
      <c r="M126">
        <f t="shared" si="26"/>
        <v>-0.44000000000002615</v>
      </c>
      <c r="N126">
        <f t="shared" si="27"/>
        <v>-1.3600000000000261</v>
      </c>
    </row>
    <row r="127" spans="1:14" x14ac:dyDescent="0.3">
      <c r="A127">
        <v>32216</v>
      </c>
      <c r="B127">
        <v>5</v>
      </c>
      <c r="C127">
        <v>178</v>
      </c>
      <c r="D127">
        <v>179.1</v>
      </c>
      <c r="E127">
        <v>179.63</v>
      </c>
      <c r="F127">
        <f t="shared" si="36"/>
        <v>0.53000000000000114</v>
      </c>
      <c r="G127">
        <v>179.63</v>
      </c>
      <c r="H127">
        <f t="shared" si="38"/>
        <v>0.53000000000000114</v>
      </c>
      <c r="I127">
        <f t="shared" si="40"/>
        <v>190.7</v>
      </c>
      <c r="J127">
        <f t="shared" si="24"/>
        <v>11.069999999999993</v>
      </c>
      <c r="K127">
        <v>10.9</v>
      </c>
      <c r="L127">
        <f t="shared" si="33"/>
        <v>190.53</v>
      </c>
      <c r="M127">
        <f t="shared" si="26"/>
        <v>0.16999999999998749</v>
      </c>
      <c r="N127">
        <f t="shared" si="27"/>
        <v>-0.75000000000001255</v>
      </c>
    </row>
    <row r="128" spans="1:14" x14ac:dyDescent="0.3">
      <c r="A128">
        <v>32217</v>
      </c>
      <c r="B128">
        <v>0</v>
      </c>
      <c r="C128">
        <v>139.999</v>
      </c>
      <c r="D128">
        <v>143.1</v>
      </c>
      <c r="E128">
        <v>143.01</v>
      </c>
      <c r="F128">
        <f t="shared" si="36"/>
        <v>-9.0000000000003411E-2</v>
      </c>
      <c r="G128">
        <v>143.09</v>
      </c>
      <c r="H128">
        <f t="shared" si="38"/>
        <v>-9.9999999999909051E-3</v>
      </c>
      <c r="I128" s="2">
        <v>155.625</v>
      </c>
      <c r="J128">
        <f t="shared" si="24"/>
        <v>12.615000000000009</v>
      </c>
      <c r="K128">
        <v>9.2100000000000009</v>
      </c>
      <c r="L128">
        <f t="shared" si="33"/>
        <v>152.22</v>
      </c>
      <c r="M128">
        <f t="shared" si="26"/>
        <v>3.4050000000000011</v>
      </c>
      <c r="N128">
        <f t="shared" si="27"/>
        <v>2.4850000000000012</v>
      </c>
    </row>
    <row r="129" spans="1:14" x14ac:dyDescent="0.3">
      <c r="A129">
        <v>32217</v>
      </c>
      <c r="B129">
        <v>1</v>
      </c>
      <c r="C129">
        <v>145.40899999999999</v>
      </c>
      <c r="D129">
        <v>145.69999999999999</v>
      </c>
      <c r="E129">
        <v>146.22</v>
      </c>
      <c r="F129">
        <f t="shared" si="36"/>
        <v>0.52000000000001023</v>
      </c>
      <c r="G129">
        <v>146.22999999999999</v>
      </c>
      <c r="H129">
        <f t="shared" si="38"/>
        <v>0.53000000000000114</v>
      </c>
      <c r="I129">
        <f>2+I128</f>
        <v>157.625</v>
      </c>
      <c r="J129">
        <f t="shared" si="24"/>
        <v>11.405000000000001</v>
      </c>
      <c r="K129">
        <v>10.1</v>
      </c>
      <c r="L129">
        <f t="shared" si="33"/>
        <v>156.32</v>
      </c>
      <c r="M129">
        <f t="shared" si="26"/>
        <v>1.3050000000000068</v>
      </c>
      <c r="N129">
        <f t="shared" si="27"/>
        <v>0.38500000000000678</v>
      </c>
    </row>
    <row r="130" spans="1:14" x14ac:dyDescent="0.3">
      <c r="A130">
        <v>32217</v>
      </c>
      <c r="B130">
        <v>2</v>
      </c>
      <c r="C130">
        <v>147.863</v>
      </c>
      <c r="D130">
        <v>147.6</v>
      </c>
      <c r="E130">
        <v>148.03</v>
      </c>
      <c r="F130">
        <f t="shared" si="36"/>
        <v>0.43000000000000682</v>
      </c>
      <c r="G130">
        <v>148.07</v>
      </c>
      <c r="H130">
        <f t="shared" si="38"/>
        <v>0.46999999999999886</v>
      </c>
      <c r="I130">
        <f t="shared" ref="I130:I133" si="41">2+I129</f>
        <v>159.625</v>
      </c>
      <c r="J130">
        <f t="shared" si="24"/>
        <v>11.594999999999999</v>
      </c>
      <c r="K130">
        <v>9.5399999999999991</v>
      </c>
      <c r="L130">
        <f t="shared" si="33"/>
        <v>157.57</v>
      </c>
      <c r="M130">
        <f t="shared" si="26"/>
        <v>2.0550000000000068</v>
      </c>
      <c r="N130">
        <f t="shared" si="27"/>
        <v>1.1350000000000069</v>
      </c>
    </row>
    <row r="131" spans="1:14" x14ac:dyDescent="0.3">
      <c r="A131">
        <v>32217</v>
      </c>
      <c r="B131">
        <v>3</v>
      </c>
      <c r="C131">
        <v>149.16899999999899</v>
      </c>
      <c r="D131">
        <v>149.9</v>
      </c>
      <c r="E131">
        <v>150.15</v>
      </c>
      <c r="F131">
        <f t="shared" si="36"/>
        <v>0.25</v>
      </c>
      <c r="G131">
        <v>150.09</v>
      </c>
      <c r="H131">
        <f t="shared" si="38"/>
        <v>0.18999999999999773</v>
      </c>
      <c r="I131">
        <f t="shared" si="41"/>
        <v>161.625</v>
      </c>
      <c r="J131">
        <f t="shared" ref="J131:J193" si="42">I131-E131</f>
        <v>11.474999999999994</v>
      </c>
      <c r="K131">
        <v>10.5</v>
      </c>
      <c r="L131">
        <f t="shared" ref="L131:L162" si="43">E131+K131</f>
        <v>160.65</v>
      </c>
      <c r="M131">
        <f t="shared" ref="M131:M193" si="44">I131-L131</f>
        <v>0.97499999999999432</v>
      </c>
      <c r="N131">
        <f t="shared" ref="N131:N193" si="45">M131-0.92</f>
        <v>5.4999999999994276E-2</v>
      </c>
    </row>
    <row r="132" spans="1:14" x14ac:dyDescent="0.3">
      <c r="A132">
        <v>32217</v>
      </c>
      <c r="B132">
        <v>4</v>
      </c>
      <c r="C132">
        <v>150.72399999999999</v>
      </c>
      <c r="D132">
        <v>151.80000000000001</v>
      </c>
      <c r="E132">
        <v>151.69999999999999</v>
      </c>
      <c r="F132">
        <f t="shared" si="36"/>
        <v>-0.10000000000002274</v>
      </c>
      <c r="G132">
        <v>151.63999999999999</v>
      </c>
      <c r="H132">
        <f t="shared" si="38"/>
        <v>-0.16000000000002501</v>
      </c>
      <c r="I132">
        <f t="shared" si="41"/>
        <v>163.625</v>
      </c>
      <c r="J132">
        <f t="shared" si="42"/>
        <v>11.925000000000011</v>
      </c>
      <c r="K132">
        <v>9.7799999999999994</v>
      </c>
      <c r="L132">
        <f t="shared" si="43"/>
        <v>161.47999999999999</v>
      </c>
      <c r="M132">
        <f t="shared" si="44"/>
        <v>2.1450000000000102</v>
      </c>
      <c r="N132">
        <f t="shared" si="45"/>
        <v>1.2250000000000103</v>
      </c>
    </row>
    <row r="133" spans="1:14" x14ac:dyDescent="0.3">
      <c r="A133">
        <v>32217</v>
      </c>
      <c r="B133">
        <v>5</v>
      </c>
      <c r="C133">
        <v>152.37700000000001</v>
      </c>
      <c r="D133">
        <v>153.9</v>
      </c>
      <c r="E133">
        <v>153.68</v>
      </c>
      <c r="F133">
        <f t="shared" si="36"/>
        <v>-0.21999999999999886</v>
      </c>
      <c r="G133">
        <v>153.69</v>
      </c>
      <c r="H133">
        <f t="shared" si="38"/>
        <v>-0.21000000000000796</v>
      </c>
      <c r="I133">
        <f t="shared" si="41"/>
        <v>165.625</v>
      </c>
      <c r="J133">
        <f t="shared" si="42"/>
        <v>11.944999999999993</v>
      </c>
      <c r="K133">
        <v>9.7799999999999994</v>
      </c>
      <c r="L133">
        <f t="shared" si="43"/>
        <v>163.46</v>
      </c>
      <c r="M133">
        <f t="shared" si="44"/>
        <v>2.164999999999992</v>
      </c>
      <c r="N133">
        <f t="shared" si="45"/>
        <v>1.2449999999999921</v>
      </c>
    </row>
    <row r="134" spans="1:14" x14ac:dyDescent="0.3">
      <c r="A134">
        <v>32504</v>
      </c>
      <c r="B134">
        <v>0</v>
      </c>
      <c r="C134">
        <v>164.358</v>
      </c>
      <c r="D134">
        <v>164</v>
      </c>
      <c r="E134">
        <v>164.44</v>
      </c>
      <c r="F134">
        <f t="shared" si="36"/>
        <v>0.43999999999999773</v>
      </c>
      <c r="G134">
        <v>164.5</v>
      </c>
      <c r="H134">
        <f t="shared" si="38"/>
        <v>0.5</v>
      </c>
      <c r="I134" s="2">
        <v>174.77500000000001</v>
      </c>
      <c r="J134">
        <f t="shared" si="42"/>
        <v>10.335000000000008</v>
      </c>
      <c r="K134">
        <v>10.18</v>
      </c>
      <c r="L134">
        <f t="shared" si="43"/>
        <v>174.62</v>
      </c>
      <c r="M134">
        <f t="shared" si="44"/>
        <v>0.15500000000000114</v>
      </c>
      <c r="N134">
        <f t="shared" si="45"/>
        <v>-0.7649999999999989</v>
      </c>
    </row>
    <row r="135" spans="1:14" x14ac:dyDescent="0.3">
      <c r="A135">
        <v>32504</v>
      </c>
      <c r="B135">
        <v>1</v>
      </c>
      <c r="C135">
        <v>166.95699999999999</v>
      </c>
      <c r="D135">
        <v>166.3</v>
      </c>
      <c r="E135">
        <v>167.04</v>
      </c>
      <c r="F135">
        <f t="shared" si="36"/>
        <v>0.73999999999998067</v>
      </c>
      <c r="G135">
        <v>167.21</v>
      </c>
      <c r="H135">
        <f t="shared" si="38"/>
        <v>0.90999999999999659</v>
      </c>
      <c r="I135">
        <f>2+I134</f>
        <v>176.77500000000001</v>
      </c>
      <c r="J135">
        <f t="shared" si="42"/>
        <v>9.7350000000000136</v>
      </c>
      <c r="K135">
        <v>9.94</v>
      </c>
      <c r="L135">
        <f t="shared" si="43"/>
        <v>176.98</v>
      </c>
      <c r="M135">
        <f t="shared" si="44"/>
        <v>-0.20499999999998408</v>
      </c>
      <c r="N135">
        <f t="shared" si="45"/>
        <v>-1.124999999999984</v>
      </c>
    </row>
    <row r="136" spans="1:14" x14ac:dyDescent="0.3">
      <c r="A136">
        <v>32504</v>
      </c>
      <c r="B136">
        <v>2</v>
      </c>
      <c r="C136">
        <v>169.273</v>
      </c>
      <c r="D136">
        <v>168.3</v>
      </c>
      <c r="E136">
        <v>169.03</v>
      </c>
      <c r="F136">
        <f t="shared" si="36"/>
        <v>0.72999999999998977</v>
      </c>
      <c r="G136">
        <v>169.19</v>
      </c>
      <c r="H136">
        <f t="shared" si="38"/>
        <v>0.88999999999998636</v>
      </c>
      <c r="I136">
        <f t="shared" ref="I136:I139" si="46">2+I135</f>
        <v>178.77500000000001</v>
      </c>
      <c r="J136">
        <f t="shared" si="42"/>
        <v>9.7450000000000045</v>
      </c>
      <c r="K136">
        <v>10.5</v>
      </c>
      <c r="L136">
        <f t="shared" si="43"/>
        <v>179.53</v>
      </c>
      <c r="M136">
        <f t="shared" si="44"/>
        <v>-0.75499999999999545</v>
      </c>
      <c r="N136">
        <f t="shared" si="45"/>
        <v>-1.6749999999999954</v>
      </c>
    </row>
    <row r="137" spans="1:14" x14ac:dyDescent="0.3">
      <c r="A137">
        <v>32504</v>
      </c>
      <c r="B137">
        <v>3</v>
      </c>
      <c r="C137">
        <v>169.75800000000001</v>
      </c>
      <c r="D137">
        <v>170</v>
      </c>
      <c r="E137">
        <v>170.73</v>
      </c>
      <c r="F137">
        <f t="shared" si="36"/>
        <v>0.72999999999998977</v>
      </c>
      <c r="G137">
        <v>170.93</v>
      </c>
      <c r="H137">
        <f t="shared" si="38"/>
        <v>0.93000000000000682</v>
      </c>
      <c r="I137">
        <f t="shared" si="46"/>
        <v>180.77500000000001</v>
      </c>
      <c r="J137">
        <f t="shared" si="42"/>
        <v>10.045000000000016</v>
      </c>
      <c r="K137">
        <v>11.06</v>
      </c>
      <c r="L137">
        <f t="shared" si="43"/>
        <v>181.79</v>
      </c>
      <c r="M137">
        <f t="shared" si="44"/>
        <v>-1.0149999999999864</v>
      </c>
      <c r="N137">
        <f t="shared" si="45"/>
        <v>-1.9349999999999863</v>
      </c>
    </row>
    <row r="138" spans="1:14" x14ac:dyDescent="0.3">
      <c r="A138">
        <v>32504</v>
      </c>
      <c r="B138">
        <v>4</v>
      </c>
      <c r="C138">
        <v>172.48400000000001</v>
      </c>
      <c r="D138">
        <v>172</v>
      </c>
      <c r="E138">
        <v>172.89</v>
      </c>
      <c r="F138">
        <f t="shared" si="36"/>
        <v>0.88999999999998636</v>
      </c>
      <c r="G138">
        <v>172.96</v>
      </c>
      <c r="H138">
        <f t="shared" si="38"/>
        <v>0.96000000000000796</v>
      </c>
      <c r="I138">
        <f t="shared" si="46"/>
        <v>182.77500000000001</v>
      </c>
      <c r="J138">
        <f t="shared" si="42"/>
        <v>9.8850000000000193</v>
      </c>
      <c r="K138">
        <v>10.34</v>
      </c>
      <c r="L138">
        <f t="shared" si="43"/>
        <v>183.23</v>
      </c>
      <c r="M138">
        <f t="shared" si="44"/>
        <v>-0.45499999999998408</v>
      </c>
      <c r="N138">
        <f t="shared" si="45"/>
        <v>-1.374999999999984</v>
      </c>
    </row>
    <row r="139" spans="1:14" x14ac:dyDescent="0.3">
      <c r="A139">
        <v>32504</v>
      </c>
      <c r="B139">
        <v>5</v>
      </c>
      <c r="C139">
        <v>173.94</v>
      </c>
      <c r="D139">
        <v>173.6</v>
      </c>
      <c r="E139">
        <v>174.59</v>
      </c>
      <c r="F139">
        <f t="shared" si="36"/>
        <v>0.99000000000000909</v>
      </c>
      <c r="G139">
        <v>174.8</v>
      </c>
      <c r="H139">
        <f t="shared" si="38"/>
        <v>1.2000000000000171</v>
      </c>
      <c r="I139">
        <f t="shared" si="46"/>
        <v>184.77500000000001</v>
      </c>
      <c r="J139">
        <f t="shared" si="42"/>
        <v>10.185000000000002</v>
      </c>
      <c r="K139">
        <v>10.18</v>
      </c>
      <c r="L139">
        <f t="shared" si="43"/>
        <v>184.77</v>
      </c>
      <c r="M139">
        <f t="shared" si="44"/>
        <v>4.9999999999954525E-3</v>
      </c>
      <c r="N139">
        <f t="shared" si="45"/>
        <v>-0.91500000000000459</v>
      </c>
    </row>
    <row r="140" spans="1:14" x14ac:dyDescent="0.3">
      <c r="A140">
        <v>32505</v>
      </c>
      <c r="B140">
        <v>0</v>
      </c>
      <c r="C140">
        <v>153.31899999999999</v>
      </c>
      <c r="D140">
        <v>154</v>
      </c>
      <c r="E140">
        <v>154.21</v>
      </c>
      <c r="F140">
        <f t="shared" si="36"/>
        <v>0.21000000000000796</v>
      </c>
      <c r="G140">
        <v>154.24</v>
      </c>
      <c r="H140">
        <f t="shared" si="38"/>
        <v>0.24000000000000909</v>
      </c>
      <c r="I140" s="2">
        <v>165.72499999999999</v>
      </c>
      <c r="J140">
        <f t="shared" si="42"/>
        <v>11.514999999999986</v>
      </c>
      <c r="K140">
        <v>11.54</v>
      </c>
      <c r="L140">
        <f t="shared" si="43"/>
        <v>165.75</v>
      </c>
      <c r="M140">
        <f t="shared" si="44"/>
        <v>-2.5000000000005684E-2</v>
      </c>
      <c r="N140">
        <f t="shared" si="45"/>
        <v>-0.94500000000000572</v>
      </c>
    </row>
    <row r="141" spans="1:14" x14ac:dyDescent="0.3">
      <c r="A141">
        <v>32505</v>
      </c>
      <c r="B141">
        <v>1</v>
      </c>
      <c r="C141">
        <v>156.15</v>
      </c>
      <c r="D141">
        <v>157</v>
      </c>
      <c r="E141">
        <v>157.04</v>
      </c>
      <c r="F141">
        <f t="shared" si="36"/>
        <v>3.9999999999992042E-2</v>
      </c>
      <c r="G141">
        <v>157.12</v>
      </c>
      <c r="H141">
        <f t="shared" si="38"/>
        <v>0.12000000000000455</v>
      </c>
      <c r="I141">
        <f>2+I140</f>
        <v>167.72499999999999</v>
      </c>
      <c r="J141">
        <f t="shared" si="42"/>
        <v>10.685000000000002</v>
      </c>
      <c r="K141">
        <v>9.6199999999999992</v>
      </c>
      <c r="L141">
        <f t="shared" si="43"/>
        <v>166.66</v>
      </c>
      <c r="M141">
        <f t="shared" si="44"/>
        <v>1.0649999999999977</v>
      </c>
      <c r="N141">
        <f t="shared" si="45"/>
        <v>0.14499999999999769</v>
      </c>
    </row>
    <row r="142" spans="1:14" x14ac:dyDescent="0.3">
      <c r="A142">
        <v>32505</v>
      </c>
      <c r="B142">
        <v>2</v>
      </c>
      <c r="C142">
        <v>157.69999999999999</v>
      </c>
      <c r="D142">
        <v>158.6</v>
      </c>
      <c r="E142">
        <v>158.91999999999999</v>
      </c>
      <c r="F142">
        <f t="shared" si="36"/>
        <v>0.31999999999999318</v>
      </c>
      <c r="G142">
        <v>158.87</v>
      </c>
      <c r="H142">
        <f t="shared" si="38"/>
        <v>0.27000000000001023</v>
      </c>
      <c r="I142">
        <f t="shared" ref="I142:I145" si="47">2+I141</f>
        <v>169.72499999999999</v>
      </c>
      <c r="J142">
        <f t="shared" si="42"/>
        <v>10.805000000000007</v>
      </c>
      <c r="K142">
        <v>11.14</v>
      </c>
      <c r="L142">
        <f t="shared" si="43"/>
        <v>170.06</v>
      </c>
      <c r="M142">
        <f t="shared" si="44"/>
        <v>-0.33500000000000796</v>
      </c>
      <c r="N142">
        <f t="shared" si="45"/>
        <v>-1.2550000000000079</v>
      </c>
    </row>
    <row r="143" spans="1:14" x14ac:dyDescent="0.3">
      <c r="A143">
        <v>32505</v>
      </c>
      <c r="B143">
        <v>3</v>
      </c>
      <c r="C143">
        <v>159.327</v>
      </c>
      <c r="D143">
        <v>160.5</v>
      </c>
      <c r="E143">
        <v>160.63</v>
      </c>
      <c r="F143">
        <f t="shared" si="36"/>
        <v>0.12999999999999545</v>
      </c>
      <c r="G143">
        <v>160.65</v>
      </c>
      <c r="H143">
        <f t="shared" si="38"/>
        <v>0.15000000000000568</v>
      </c>
      <c r="I143">
        <f t="shared" si="47"/>
        <v>171.72499999999999</v>
      </c>
      <c r="J143">
        <f t="shared" si="42"/>
        <v>11.094999999999999</v>
      </c>
      <c r="K143">
        <v>10.42</v>
      </c>
      <c r="L143">
        <f t="shared" si="43"/>
        <v>171.04999999999998</v>
      </c>
      <c r="M143">
        <f t="shared" si="44"/>
        <v>0.67500000000001137</v>
      </c>
      <c r="N143">
        <f t="shared" si="45"/>
        <v>-0.24499999999998867</v>
      </c>
    </row>
    <row r="144" spans="1:14" x14ac:dyDescent="0.3">
      <c r="A144">
        <v>32505</v>
      </c>
      <c r="B144">
        <v>4</v>
      </c>
      <c r="C144">
        <v>162.273</v>
      </c>
      <c r="D144">
        <v>163.30000000000001</v>
      </c>
      <c r="E144">
        <v>163.49</v>
      </c>
      <c r="F144">
        <f t="shared" si="36"/>
        <v>0.18999999999999773</v>
      </c>
      <c r="G144">
        <v>163.51</v>
      </c>
      <c r="H144">
        <f t="shared" si="38"/>
        <v>0.20999999999997954</v>
      </c>
      <c r="I144">
        <f t="shared" si="47"/>
        <v>173.72499999999999</v>
      </c>
      <c r="J144">
        <f t="shared" si="42"/>
        <v>10.234999999999985</v>
      </c>
      <c r="K144">
        <v>10.02</v>
      </c>
      <c r="L144">
        <f t="shared" si="43"/>
        <v>173.51000000000002</v>
      </c>
      <c r="M144">
        <f t="shared" si="44"/>
        <v>0.21499999999997499</v>
      </c>
      <c r="N144">
        <f t="shared" si="45"/>
        <v>-0.70500000000002505</v>
      </c>
    </row>
    <row r="145" spans="1:14" x14ac:dyDescent="0.3">
      <c r="A145">
        <v>32505</v>
      </c>
      <c r="B145">
        <v>5</v>
      </c>
      <c r="C145">
        <v>164.50899999999999</v>
      </c>
      <c r="D145">
        <v>165.3</v>
      </c>
      <c r="E145">
        <v>165.65</v>
      </c>
      <c r="F145">
        <f t="shared" si="36"/>
        <v>0.34999999999999432</v>
      </c>
      <c r="G145">
        <v>165.65</v>
      </c>
      <c r="H145">
        <f t="shared" si="38"/>
        <v>0.34999999999999432</v>
      </c>
      <c r="I145">
        <f t="shared" si="47"/>
        <v>175.72499999999999</v>
      </c>
      <c r="J145">
        <f t="shared" si="42"/>
        <v>10.074999999999989</v>
      </c>
      <c r="K145">
        <v>10.34</v>
      </c>
      <c r="L145">
        <f t="shared" si="43"/>
        <v>175.99</v>
      </c>
      <c r="M145">
        <f t="shared" si="44"/>
        <v>-0.26500000000001478</v>
      </c>
      <c r="N145">
        <f t="shared" si="45"/>
        <v>-1.1850000000000147</v>
      </c>
    </row>
    <row r="146" spans="1:14" x14ac:dyDescent="0.3">
      <c r="A146">
        <v>32506</v>
      </c>
      <c r="B146">
        <v>0</v>
      </c>
      <c r="C146">
        <v>165.38800000000001</v>
      </c>
      <c r="D146">
        <v>166.9</v>
      </c>
      <c r="E146">
        <v>166.61</v>
      </c>
      <c r="F146">
        <f t="shared" si="36"/>
        <v>-0.28999999999999204</v>
      </c>
      <c r="G146">
        <v>166.59</v>
      </c>
      <c r="H146">
        <f t="shared" si="38"/>
        <v>-0.31000000000000227</v>
      </c>
      <c r="I146" s="2">
        <v>177.57499999999999</v>
      </c>
      <c r="J146">
        <f t="shared" si="42"/>
        <v>10.964999999999975</v>
      </c>
      <c r="K146">
        <v>9.7799999999999994</v>
      </c>
      <c r="L146">
        <f t="shared" si="43"/>
        <v>176.39000000000001</v>
      </c>
      <c r="M146">
        <f t="shared" si="44"/>
        <v>1.1849999999999739</v>
      </c>
      <c r="N146">
        <f t="shared" si="45"/>
        <v>0.26499999999997381</v>
      </c>
    </row>
    <row r="147" spans="1:14" x14ac:dyDescent="0.3">
      <c r="A147">
        <v>32506</v>
      </c>
      <c r="B147">
        <v>1</v>
      </c>
      <c r="C147">
        <v>167.80799999999999</v>
      </c>
      <c r="D147">
        <v>169.3</v>
      </c>
      <c r="E147">
        <v>169.03</v>
      </c>
      <c r="F147">
        <f t="shared" si="36"/>
        <v>-0.27000000000001023</v>
      </c>
      <c r="G147">
        <v>168.97</v>
      </c>
      <c r="H147">
        <f t="shared" si="38"/>
        <v>-0.33000000000001251</v>
      </c>
      <c r="I147">
        <f>2+I146</f>
        <v>179.57499999999999</v>
      </c>
      <c r="J147">
        <f t="shared" si="42"/>
        <v>10.544999999999987</v>
      </c>
      <c r="K147">
        <v>9.0500000000000007</v>
      </c>
      <c r="L147">
        <f t="shared" si="43"/>
        <v>178.08</v>
      </c>
      <c r="M147">
        <f t="shared" si="44"/>
        <v>1.4949999999999761</v>
      </c>
      <c r="N147">
        <f t="shared" si="45"/>
        <v>0.57499999999997609</v>
      </c>
    </row>
    <row r="148" spans="1:14" x14ac:dyDescent="0.3">
      <c r="A148">
        <v>32506</v>
      </c>
      <c r="B148">
        <v>2</v>
      </c>
      <c r="C148">
        <v>169.83699999999999</v>
      </c>
      <c r="D148">
        <v>171.5</v>
      </c>
      <c r="E148">
        <v>171.3</v>
      </c>
      <c r="F148">
        <f t="shared" si="36"/>
        <v>-0.19999999999998863</v>
      </c>
      <c r="G148">
        <v>171.32</v>
      </c>
      <c r="H148">
        <f t="shared" si="38"/>
        <v>-0.18000000000000682</v>
      </c>
      <c r="I148">
        <f t="shared" ref="I148:I151" si="48">2+I147</f>
        <v>181.57499999999999</v>
      </c>
      <c r="J148">
        <f t="shared" si="42"/>
        <v>10.274999999999977</v>
      </c>
      <c r="K148">
        <v>8.65</v>
      </c>
      <c r="L148">
        <f t="shared" si="43"/>
        <v>179.95000000000002</v>
      </c>
      <c r="M148">
        <f t="shared" si="44"/>
        <v>1.6249999999999716</v>
      </c>
      <c r="N148">
        <f t="shared" si="45"/>
        <v>0.70499999999997154</v>
      </c>
    </row>
    <row r="149" spans="1:14" x14ac:dyDescent="0.3">
      <c r="A149">
        <v>32506</v>
      </c>
      <c r="B149">
        <v>3</v>
      </c>
      <c r="C149">
        <v>170.65199999999999</v>
      </c>
      <c r="D149">
        <v>172.9</v>
      </c>
      <c r="E149">
        <v>172.52</v>
      </c>
      <c r="F149">
        <f t="shared" si="36"/>
        <v>-0.37999999999999545</v>
      </c>
      <c r="G149">
        <v>172.56</v>
      </c>
      <c r="H149">
        <f t="shared" si="38"/>
        <v>-0.34000000000000341</v>
      </c>
      <c r="I149">
        <f t="shared" si="48"/>
        <v>183.57499999999999</v>
      </c>
      <c r="J149">
        <f t="shared" si="42"/>
        <v>11.054999999999978</v>
      </c>
      <c r="K149">
        <v>8.41</v>
      </c>
      <c r="L149">
        <f t="shared" si="43"/>
        <v>180.93</v>
      </c>
      <c r="M149">
        <f t="shared" si="44"/>
        <v>2.6449999999999818</v>
      </c>
      <c r="N149">
        <f t="shared" si="45"/>
        <v>1.7249999999999819</v>
      </c>
    </row>
    <row r="150" spans="1:14" x14ac:dyDescent="0.3">
      <c r="A150">
        <v>32506</v>
      </c>
      <c r="B150">
        <v>4</v>
      </c>
      <c r="C150">
        <v>172.47899999999899</v>
      </c>
      <c r="D150">
        <v>174.3</v>
      </c>
      <c r="E150">
        <v>173.94</v>
      </c>
      <c r="F150">
        <f t="shared" si="36"/>
        <v>-0.36000000000001364</v>
      </c>
      <c r="G150">
        <v>174.08</v>
      </c>
      <c r="H150">
        <f t="shared" si="38"/>
        <v>-0.21999999999999886</v>
      </c>
      <c r="I150">
        <f t="shared" si="48"/>
        <v>185.57499999999999</v>
      </c>
      <c r="J150">
        <f t="shared" si="42"/>
        <v>11.634999999999991</v>
      </c>
      <c r="K150">
        <v>8.65</v>
      </c>
      <c r="L150">
        <f t="shared" si="43"/>
        <v>182.59</v>
      </c>
      <c r="M150">
        <f t="shared" si="44"/>
        <v>2.9849999999999852</v>
      </c>
      <c r="N150">
        <f t="shared" si="45"/>
        <v>2.0649999999999853</v>
      </c>
    </row>
    <row r="151" spans="1:14" x14ac:dyDescent="0.3">
      <c r="A151">
        <v>32506</v>
      </c>
      <c r="B151">
        <v>5</v>
      </c>
      <c r="C151">
        <v>175.45400000000001</v>
      </c>
      <c r="D151">
        <v>176.6</v>
      </c>
      <c r="E151">
        <v>176.59</v>
      </c>
      <c r="F151">
        <f t="shared" si="36"/>
        <v>-9.9999999999909051E-3</v>
      </c>
      <c r="G151">
        <v>176.64</v>
      </c>
      <c r="H151">
        <f t="shared" si="38"/>
        <v>3.9999999999992042E-2</v>
      </c>
      <c r="I151">
        <f t="shared" si="48"/>
        <v>187.57499999999999</v>
      </c>
      <c r="J151">
        <f t="shared" si="42"/>
        <v>10.984999999999985</v>
      </c>
      <c r="K151">
        <v>9.1300000000000008</v>
      </c>
      <c r="L151">
        <f t="shared" si="43"/>
        <v>185.72</v>
      </c>
      <c r="M151">
        <f t="shared" si="44"/>
        <v>1.8549999999999898</v>
      </c>
      <c r="N151">
        <f t="shared" si="45"/>
        <v>0.93499999999998973</v>
      </c>
    </row>
    <row r="152" spans="1:14" x14ac:dyDescent="0.3">
      <c r="A152">
        <v>32509</v>
      </c>
      <c r="B152">
        <v>0</v>
      </c>
      <c r="C152">
        <v>169.541</v>
      </c>
      <c r="D152">
        <v>170.1</v>
      </c>
      <c r="E152">
        <v>170.19</v>
      </c>
      <c r="F152">
        <f t="shared" si="36"/>
        <v>9.0000000000003411E-2</v>
      </c>
      <c r="G152">
        <v>170.29</v>
      </c>
      <c r="H152">
        <f t="shared" si="38"/>
        <v>0.18999999999999773</v>
      </c>
      <c r="I152" s="2">
        <v>182.07499999999999</v>
      </c>
      <c r="J152">
        <f t="shared" si="42"/>
        <v>11.884999999999991</v>
      </c>
      <c r="K152">
        <v>11.78</v>
      </c>
      <c r="L152">
        <f t="shared" si="43"/>
        <v>181.97</v>
      </c>
      <c r="M152">
        <f t="shared" si="44"/>
        <v>0.10499999999998977</v>
      </c>
      <c r="N152">
        <f t="shared" si="45"/>
        <v>-0.81500000000001027</v>
      </c>
    </row>
    <row r="153" spans="1:14" x14ac:dyDescent="0.3">
      <c r="A153">
        <v>32509</v>
      </c>
      <c r="B153">
        <v>1</v>
      </c>
      <c r="C153">
        <v>171.845</v>
      </c>
      <c r="D153">
        <v>172.6</v>
      </c>
      <c r="E153">
        <v>172.74</v>
      </c>
      <c r="F153">
        <f t="shared" si="36"/>
        <v>0.14000000000001478</v>
      </c>
      <c r="G153">
        <v>172.74</v>
      </c>
      <c r="H153">
        <f t="shared" si="38"/>
        <v>0.14000000000001478</v>
      </c>
      <c r="I153">
        <f>2+I152</f>
        <v>184.07499999999999</v>
      </c>
      <c r="J153">
        <f t="shared" si="42"/>
        <v>11.33499999999998</v>
      </c>
      <c r="K153">
        <v>11.54</v>
      </c>
      <c r="L153">
        <f t="shared" si="43"/>
        <v>184.28</v>
      </c>
      <c r="M153">
        <f t="shared" si="44"/>
        <v>-0.20500000000001251</v>
      </c>
      <c r="N153">
        <f t="shared" si="45"/>
        <v>-1.1250000000000124</v>
      </c>
    </row>
    <row r="154" spans="1:14" x14ac:dyDescent="0.3">
      <c r="A154">
        <v>32509</v>
      </c>
      <c r="B154">
        <v>2</v>
      </c>
      <c r="C154">
        <v>173.989</v>
      </c>
      <c r="D154">
        <v>174.6</v>
      </c>
      <c r="E154">
        <v>174.72</v>
      </c>
      <c r="F154">
        <f t="shared" si="36"/>
        <v>0.12000000000000455</v>
      </c>
      <c r="G154">
        <v>174.83</v>
      </c>
      <c r="H154">
        <f t="shared" si="38"/>
        <v>0.23000000000001819</v>
      </c>
      <c r="I154">
        <f t="shared" ref="I154:I157" si="49">2+I153</f>
        <v>186.07499999999999</v>
      </c>
      <c r="J154">
        <f t="shared" si="42"/>
        <v>11.35499999999999</v>
      </c>
      <c r="K154">
        <v>11.7</v>
      </c>
      <c r="L154">
        <f t="shared" si="43"/>
        <v>186.42</v>
      </c>
      <c r="M154">
        <f t="shared" si="44"/>
        <v>-0.34499999999999886</v>
      </c>
      <c r="N154">
        <f t="shared" si="45"/>
        <v>-1.2649999999999988</v>
      </c>
    </row>
    <row r="155" spans="1:14" x14ac:dyDescent="0.3">
      <c r="A155">
        <v>32509</v>
      </c>
      <c r="B155">
        <v>3</v>
      </c>
      <c r="C155">
        <v>176.928</v>
      </c>
      <c r="D155">
        <v>176.5</v>
      </c>
      <c r="E155">
        <v>177.09</v>
      </c>
      <c r="F155">
        <f t="shared" si="36"/>
        <v>0.59000000000000341</v>
      </c>
      <c r="G155">
        <v>177</v>
      </c>
      <c r="H155">
        <f t="shared" si="38"/>
        <v>0.5</v>
      </c>
      <c r="I155">
        <f t="shared" si="49"/>
        <v>188.07499999999999</v>
      </c>
      <c r="J155">
        <f t="shared" si="42"/>
        <v>10.984999999999985</v>
      </c>
      <c r="K155">
        <v>10.9</v>
      </c>
      <c r="L155">
        <f t="shared" si="43"/>
        <v>187.99</v>
      </c>
      <c r="M155">
        <f t="shared" si="44"/>
        <v>8.4999999999979536E-2</v>
      </c>
      <c r="N155">
        <f t="shared" si="45"/>
        <v>-0.8350000000000205</v>
      </c>
    </row>
    <row r="156" spans="1:14" x14ac:dyDescent="0.3">
      <c r="A156">
        <v>32509</v>
      </c>
      <c r="B156">
        <v>4</v>
      </c>
      <c r="C156">
        <v>178</v>
      </c>
      <c r="D156">
        <v>179</v>
      </c>
      <c r="E156">
        <v>179.22</v>
      </c>
      <c r="F156">
        <f t="shared" si="36"/>
        <v>0.21999999999999886</v>
      </c>
      <c r="G156">
        <v>179.22</v>
      </c>
      <c r="H156">
        <f t="shared" si="38"/>
        <v>0.21999999999999886</v>
      </c>
      <c r="I156">
        <f t="shared" si="49"/>
        <v>190.07499999999999</v>
      </c>
      <c r="J156">
        <f t="shared" si="42"/>
        <v>10.85499999999999</v>
      </c>
      <c r="K156">
        <v>7.69</v>
      </c>
      <c r="L156">
        <f t="shared" si="43"/>
        <v>186.91</v>
      </c>
      <c r="M156">
        <f t="shared" si="44"/>
        <v>3.164999999999992</v>
      </c>
      <c r="N156">
        <f t="shared" si="45"/>
        <v>2.2449999999999921</v>
      </c>
    </row>
    <row r="157" spans="1:14" x14ac:dyDescent="0.3">
      <c r="A157">
        <v>32509</v>
      </c>
      <c r="B157">
        <v>5</v>
      </c>
      <c r="C157">
        <v>178</v>
      </c>
      <c r="D157">
        <v>180.6</v>
      </c>
      <c r="E157">
        <v>181.01</v>
      </c>
      <c r="F157">
        <f t="shared" si="36"/>
        <v>0.40999999999999659</v>
      </c>
      <c r="G157">
        <v>180.79</v>
      </c>
      <c r="H157">
        <f t="shared" si="38"/>
        <v>0.18999999999999773</v>
      </c>
      <c r="I157">
        <f t="shared" si="49"/>
        <v>192.07499999999999</v>
      </c>
      <c r="J157">
        <f t="shared" si="42"/>
        <v>11.064999999999998</v>
      </c>
      <c r="K157">
        <v>7.93</v>
      </c>
      <c r="L157">
        <f t="shared" si="43"/>
        <v>188.94</v>
      </c>
      <c r="M157">
        <f t="shared" si="44"/>
        <v>3.1349999999999909</v>
      </c>
      <c r="N157">
        <f t="shared" si="45"/>
        <v>2.214999999999991</v>
      </c>
    </row>
    <row r="158" spans="1:14" x14ac:dyDescent="0.3">
      <c r="A158">
        <v>32510</v>
      </c>
      <c r="B158">
        <v>0</v>
      </c>
      <c r="C158">
        <v>150.79300000000001</v>
      </c>
      <c r="D158">
        <v>152.1</v>
      </c>
      <c r="E158">
        <v>152.09</v>
      </c>
      <c r="F158">
        <f t="shared" si="36"/>
        <v>-9.9999999999909051E-3</v>
      </c>
      <c r="G158">
        <v>152.15</v>
      </c>
      <c r="H158">
        <f t="shared" si="38"/>
        <v>5.0000000000011369E-2</v>
      </c>
      <c r="I158" s="2">
        <v>162.65</v>
      </c>
      <c r="J158">
        <f t="shared" si="42"/>
        <v>10.560000000000002</v>
      </c>
      <c r="K158">
        <v>8.49</v>
      </c>
      <c r="L158">
        <f t="shared" si="43"/>
        <v>160.58000000000001</v>
      </c>
      <c r="M158">
        <f t="shared" si="44"/>
        <v>2.0699999999999932</v>
      </c>
      <c r="N158">
        <f t="shared" si="45"/>
        <v>1.1499999999999932</v>
      </c>
    </row>
    <row r="159" spans="1:14" x14ac:dyDescent="0.3">
      <c r="A159">
        <v>32510</v>
      </c>
      <c r="B159">
        <v>1</v>
      </c>
      <c r="C159">
        <v>153.095</v>
      </c>
      <c r="D159">
        <v>154.5</v>
      </c>
      <c r="E159">
        <v>154.32</v>
      </c>
      <c r="F159">
        <f t="shared" si="36"/>
        <v>-0.18000000000000682</v>
      </c>
      <c r="G159">
        <v>154.33000000000001</v>
      </c>
      <c r="H159">
        <f t="shared" si="38"/>
        <v>-0.16999999999998749</v>
      </c>
      <c r="I159">
        <f>2+I158</f>
        <v>164.65</v>
      </c>
      <c r="J159">
        <f t="shared" si="42"/>
        <v>10.330000000000013</v>
      </c>
      <c r="K159">
        <v>7.85</v>
      </c>
      <c r="L159">
        <f t="shared" si="43"/>
        <v>162.16999999999999</v>
      </c>
      <c r="M159">
        <f t="shared" si="44"/>
        <v>2.4800000000000182</v>
      </c>
      <c r="N159">
        <f t="shared" si="45"/>
        <v>1.5600000000000183</v>
      </c>
    </row>
    <row r="160" spans="1:14" x14ac:dyDescent="0.3">
      <c r="A160">
        <v>32510</v>
      </c>
      <c r="B160">
        <v>2</v>
      </c>
      <c r="C160">
        <v>155.322</v>
      </c>
      <c r="D160">
        <v>156.6</v>
      </c>
      <c r="E160">
        <v>156.54</v>
      </c>
      <c r="F160">
        <f t="shared" si="36"/>
        <v>-6.0000000000002274E-2</v>
      </c>
      <c r="G160">
        <v>156.57</v>
      </c>
      <c r="H160">
        <f t="shared" si="38"/>
        <v>-3.0000000000001137E-2</v>
      </c>
      <c r="I160">
        <f t="shared" ref="I160:I163" si="50">2+I159</f>
        <v>166.65</v>
      </c>
      <c r="J160">
        <f t="shared" si="42"/>
        <v>10.110000000000014</v>
      </c>
      <c r="K160">
        <v>8.49</v>
      </c>
      <c r="L160">
        <f t="shared" si="43"/>
        <v>165.03</v>
      </c>
      <c r="M160">
        <f t="shared" si="44"/>
        <v>1.6200000000000045</v>
      </c>
      <c r="N160">
        <f t="shared" si="45"/>
        <v>0.70000000000000451</v>
      </c>
    </row>
    <row r="161" spans="1:14" x14ac:dyDescent="0.3">
      <c r="A161">
        <v>32510</v>
      </c>
      <c r="B161">
        <v>3</v>
      </c>
      <c r="C161">
        <v>157.56799999999899</v>
      </c>
      <c r="D161">
        <v>158.6</v>
      </c>
      <c r="E161">
        <v>158.71</v>
      </c>
      <c r="F161">
        <f t="shared" si="36"/>
        <v>0.11000000000001364</v>
      </c>
      <c r="G161">
        <v>158.63999999999999</v>
      </c>
      <c r="H161">
        <f t="shared" si="38"/>
        <v>3.9999999999992042E-2</v>
      </c>
      <c r="I161">
        <f t="shared" si="50"/>
        <v>168.65</v>
      </c>
      <c r="J161">
        <f t="shared" si="42"/>
        <v>9.9399999999999977</v>
      </c>
      <c r="K161">
        <v>8.65</v>
      </c>
      <c r="L161">
        <f t="shared" si="43"/>
        <v>167.36</v>
      </c>
      <c r="M161">
        <f t="shared" si="44"/>
        <v>1.289999999999992</v>
      </c>
      <c r="N161">
        <f t="shared" si="45"/>
        <v>0.369999999999992</v>
      </c>
    </row>
    <row r="162" spans="1:14" x14ac:dyDescent="0.3">
      <c r="A162">
        <v>32510</v>
      </c>
      <c r="B162">
        <v>4</v>
      </c>
      <c r="C162">
        <v>159.447</v>
      </c>
      <c r="D162">
        <v>160.5</v>
      </c>
      <c r="E162">
        <v>160.59</v>
      </c>
      <c r="F162">
        <f t="shared" si="36"/>
        <v>9.0000000000003411E-2</v>
      </c>
      <c r="G162">
        <v>160.58000000000001</v>
      </c>
      <c r="H162">
        <f t="shared" si="38"/>
        <v>8.0000000000012506E-2</v>
      </c>
      <c r="I162">
        <f t="shared" si="50"/>
        <v>170.65</v>
      </c>
      <c r="J162">
        <f t="shared" si="42"/>
        <v>10.060000000000002</v>
      </c>
      <c r="K162">
        <v>8.41</v>
      </c>
      <c r="L162">
        <f t="shared" si="43"/>
        <v>169</v>
      </c>
      <c r="M162">
        <f t="shared" si="44"/>
        <v>1.6500000000000057</v>
      </c>
      <c r="N162">
        <f t="shared" si="45"/>
        <v>0.73000000000000564</v>
      </c>
    </row>
    <row r="163" spans="1:14" x14ac:dyDescent="0.3">
      <c r="A163">
        <v>32510</v>
      </c>
      <c r="B163">
        <v>5</v>
      </c>
      <c r="C163">
        <v>162.13800000000001</v>
      </c>
      <c r="D163">
        <v>162.6</v>
      </c>
      <c r="E163">
        <v>162.79</v>
      </c>
      <c r="F163">
        <f t="shared" si="36"/>
        <v>0.18999999999999773</v>
      </c>
      <c r="G163">
        <v>162.84</v>
      </c>
      <c r="H163">
        <f t="shared" si="38"/>
        <v>0.24000000000000909</v>
      </c>
      <c r="I163">
        <f t="shared" si="50"/>
        <v>172.65</v>
      </c>
      <c r="J163">
        <f t="shared" si="42"/>
        <v>9.8600000000000136</v>
      </c>
      <c r="K163">
        <v>8.65</v>
      </c>
      <c r="L163">
        <f t="shared" ref="L163:L193" si="51">E163+K163</f>
        <v>171.44</v>
      </c>
      <c r="M163">
        <f t="shared" si="44"/>
        <v>1.210000000000008</v>
      </c>
      <c r="N163">
        <f t="shared" si="45"/>
        <v>0.29000000000000792</v>
      </c>
    </row>
    <row r="164" spans="1:14" x14ac:dyDescent="0.3">
      <c r="A164">
        <v>32601</v>
      </c>
      <c r="B164">
        <v>0</v>
      </c>
      <c r="C164">
        <v>166.21</v>
      </c>
      <c r="D164">
        <v>167.6</v>
      </c>
      <c r="E164">
        <v>167.43</v>
      </c>
      <c r="F164">
        <f t="shared" si="36"/>
        <v>-0.16999999999998749</v>
      </c>
      <c r="G164">
        <v>167.49</v>
      </c>
      <c r="H164">
        <f t="shared" si="38"/>
        <v>-0.10999999999998522</v>
      </c>
      <c r="I164" s="2">
        <v>180.82499999999999</v>
      </c>
      <c r="J164">
        <f t="shared" si="42"/>
        <v>13.394999999999982</v>
      </c>
      <c r="K164">
        <v>8.81</v>
      </c>
      <c r="L164">
        <f t="shared" si="51"/>
        <v>176.24</v>
      </c>
      <c r="M164">
        <f t="shared" si="44"/>
        <v>4.5849999999999795</v>
      </c>
      <c r="N164">
        <f t="shared" si="45"/>
        <v>3.6649999999999796</v>
      </c>
    </row>
    <row r="165" spans="1:14" x14ac:dyDescent="0.3">
      <c r="A165">
        <v>32601</v>
      </c>
      <c r="B165">
        <v>1</v>
      </c>
      <c r="C165">
        <v>168.87200000000001</v>
      </c>
      <c r="D165">
        <v>169.9</v>
      </c>
      <c r="E165">
        <v>169.93</v>
      </c>
      <c r="F165">
        <f t="shared" si="36"/>
        <v>3.0000000000001137E-2</v>
      </c>
      <c r="G165">
        <v>169.93</v>
      </c>
      <c r="H165">
        <f t="shared" si="38"/>
        <v>3.0000000000001137E-2</v>
      </c>
      <c r="I165">
        <f>2+I164</f>
        <v>182.82499999999999</v>
      </c>
      <c r="J165">
        <f t="shared" si="42"/>
        <v>12.894999999999982</v>
      </c>
      <c r="K165">
        <v>11.38</v>
      </c>
      <c r="L165">
        <f t="shared" si="51"/>
        <v>181.31</v>
      </c>
      <c r="M165">
        <f t="shared" si="44"/>
        <v>1.5149999999999864</v>
      </c>
      <c r="N165">
        <f t="shared" si="45"/>
        <v>0.59499999999998632</v>
      </c>
    </row>
    <row r="166" spans="1:14" x14ac:dyDescent="0.3">
      <c r="A166">
        <v>32601</v>
      </c>
      <c r="B166">
        <v>2</v>
      </c>
      <c r="C166">
        <v>170.93899999999999</v>
      </c>
      <c r="D166">
        <v>171.8</v>
      </c>
      <c r="E166">
        <v>171.92</v>
      </c>
      <c r="F166">
        <f t="shared" si="36"/>
        <v>0.11999999999997613</v>
      </c>
      <c r="G166">
        <v>171.92</v>
      </c>
      <c r="H166">
        <f t="shared" si="38"/>
        <v>0.11999999999997613</v>
      </c>
      <c r="I166">
        <f t="shared" ref="I166:I169" si="52">2+I165</f>
        <v>184.82499999999999</v>
      </c>
      <c r="J166">
        <f t="shared" si="42"/>
        <v>12.905000000000001</v>
      </c>
      <c r="K166">
        <v>11.94</v>
      </c>
      <c r="L166">
        <f t="shared" si="51"/>
        <v>183.85999999999999</v>
      </c>
      <c r="M166">
        <f t="shared" si="44"/>
        <v>0.96500000000000341</v>
      </c>
      <c r="N166">
        <f t="shared" si="45"/>
        <v>4.5000000000003371E-2</v>
      </c>
    </row>
    <row r="167" spans="1:14" x14ac:dyDescent="0.3">
      <c r="A167">
        <v>32601</v>
      </c>
      <c r="B167">
        <v>3</v>
      </c>
      <c r="C167">
        <v>172.28299999999999</v>
      </c>
      <c r="D167">
        <v>173.5</v>
      </c>
      <c r="E167">
        <v>173.75</v>
      </c>
      <c r="F167">
        <f t="shared" si="36"/>
        <v>0.25</v>
      </c>
      <c r="G167">
        <v>173.76</v>
      </c>
      <c r="H167">
        <f t="shared" si="38"/>
        <v>0.25999999999999091</v>
      </c>
      <c r="I167">
        <f t="shared" si="52"/>
        <v>186.82499999999999</v>
      </c>
      <c r="J167">
        <f t="shared" si="42"/>
        <v>13.074999999999989</v>
      </c>
      <c r="K167">
        <v>11.14</v>
      </c>
      <c r="L167">
        <f t="shared" si="51"/>
        <v>184.89</v>
      </c>
      <c r="M167">
        <f t="shared" si="44"/>
        <v>1.9350000000000023</v>
      </c>
      <c r="N167">
        <f t="shared" si="45"/>
        <v>1.0150000000000023</v>
      </c>
    </row>
    <row r="168" spans="1:14" x14ac:dyDescent="0.3">
      <c r="A168">
        <v>32601</v>
      </c>
      <c r="B168">
        <v>4</v>
      </c>
      <c r="C168">
        <v>176.36699999999999</v>
      </c>
      <c r="D168">
        <v>176.6</v>
      </c>
      <c r="E168">
        <v>176.77</v>
      </c>
      <c r="F168">
        <f t="shared" si="36"/>
        <v>0.17000000000001592</v>
      </c>
      <c r="G168">
        <v>176.76</v>
      </c>
      <c r="H168">
        <f t="shared" si="38"/>
        <v>0.15999999999999659</v>
      </c>
      <c r="I168">
        <f t="shared" si="52"/>
        <v>188.82499999999999</v>
      </c>
      <c r="J168">
        <f t="shared" si="42"/>
        <v>12.054999999999978</v>
      </c>
      <c r="K168">
        <v>12.1</v>
      </c>
      <c r="L168">
        <f t="shared" si="51"/>
        <v>188.87</v>
      </c>
      <c r="M168">
        <f t="shared" si="44"/>
        <v>-4.5000000000015916E-2</v>
      </c>
      <c r="N168">
        <f t="shared" si="45"/>
        <v>-0.96500000000001596</v>
      </c>
    </row>
    <row r="169" spans="1:14" x14ac:dyDescent="0.3">
      <c r="A169">
        <v>32601</v>
      </c>
      <c r="B169">
        <v>5</v>
      </c>
      <c r="C169">
        <v>178</v>
      </c>
      <c r="D169">
        <v>178.4</v>
      </c>
      <c r="E169">
        <v>178.81</v>
      </c>
      <c r="F169">
        <f t="shared" ref="F169:F193" si="53">E169-D169</f>
        <v>0.40999999999999659</v>
      </c>
      <c r="G169">
        <v>178.8</v>
      </c>
      <c r="H169">
        <f t="shared" si="38"/>
        <v>0.40000000000000568</v>
      </c>
      <c r="I169">
        <f t="shared" si="52"/>
        <v>190.82499999999999</v>
      </c>
      <c r="J169">
        <f t="shared" si="42"/>
        <v>12.014999999999986</v>
      </c>
      <c r="K169">
        <v>8.41</v>
      </c>
      <c r="L169">
        <f t="shared" si="51"/>
        <v>187.22</v>
      </c>
      <c r="M169">
        <f t="shared" si="44"/>
        <v>3.6049999999999898</v>
      </c>
      <c r="N169">
        <f t="shared" si="45"/>
        <v>2.6849999999999898</v>
      </c>
    </row>
    <row r="170" spans="1:14" x14ac:dyDescent="0.3">
      <c r="A170">
        <v>32602</v>
      </c>
      <c r="B170">
        <v>0</v>
      </c>
      <c r="C170">
        <v>160.31200000000001</v>
      </c>
      <c r="D170">
        <v>162</v>
      </c>
      <c r="E170">
        <v>162.1</v>
      </c>
      <c r="F170">
        <f t="shared" si="53"/>
        <v>9.9999999999994316E-2</v>
      </c>
      <c r="G170">
        <v>162.06</v>
      </c>
      <c r="H170">
        <f t="shared" si="38"/>
        <v>6.0000000000002274E-2</v>
      </c>
      <c r="I170" s="2">
        <v>173.77500000000001</v>
      </c>
      <c r="J170">
        <f t="shared" si="42"/>
        <v>11.675000000000011</v>
      </c>
      <c r="K170">
        <v>10.18</v>
      </c>
      <c r="L170">
        <f t="shared" si="51"/>
        <v>172.28</v>
      </c>
      <c r="M170">
        <f t="shared" si="44"/>
        <v>1.4950000000000045</v>
      </c>
      <c r="N170">
        <f t="shared" si="45"/>
        <v>0.57500000000000451</v>
      </c>
    </row>
    <row r="171" spans="1:14" x14ac:dyDescent="0.3">
      <c r="A171">
        <v>32602</v>
      </c>
      <c r="B171">
        <v>1</v>
      </c>
      <c r="C171">
        <v>163.071</v>
      </c>
      <c r="D171">
        <v>164.3</v>
      </c>
      <c r="E171">
        <v>164.37</v>
      </c>
      <c r="F171">
        <f t="shared" si="53"/>
        <v>6.9999999999993179E-2</v>
      </c>
      <c r="G171">
        <v>164.42</v>
      </c>
      <c r="H171">
        <f t="shared" si="38"/>
        <v>0.11999999999997613</v>
      </c>
      <c r="I171">
        <f>2+I170</f>
        <v>175.77500000000001</v>
      </c>
      <c r="J171">
        <f t="shared" si="42"/>
        <v>11.405000000000001</v>
      </c>
      <c r="K171">
        <v>10.1</v>
      </c>
      <c r="L171">
        <f t="shared" si="51"/>
        <v>174.47</v>
      </c>
      <c r="M171">
        <f t="shared" si="44"/>
        <v>1.3050000000000068</v>
      </c>
      <c r="N171">
        <f t="shared" si="45"/>
        <v>0.38500000000000678</v>
      </c>
    </row>
    <row r="172" spans="1:14" x14ac:dyDescent="0.3">
      <c r="A172">
        <v>32602</v>
      </c>
      <c r="B172">
        <v>2</v>
      </c>
      <c r="C172">
        <v>165.38300000000001</v>
      </c>
      <c r="D172">
        <v>166.3</v>
      </c>
      <c r="E172">
        <v>166.28</v>
      </c>
      <c r="F172">
        <f t="shared" si="53"/>
        <v>-2.0000000000010232E-2</v>
      </c>
      <c r="G172">
        <v>166.37</v>
      </c>
      <c r="H172">
        <f t="shared" si="38"/>
        <v>6.9999999999993179E-2</v>
      </c>
      <c r="I172">
        <f t="shared" ref="I172:I175" si="54">2+I171</f>
        <v>177.77500000000001</v>
      </c>
      <c r="J172">
        <f t="shared" si="42"/>
        <v>11.495000000000005</v>
      </c>
      <c r="K172">
        <v>9.5399999999999991</v>
      </c>
      <c r="L172">
        <f t="shared" si="51"/>
        <v>175.82</v>
      </c>
      <c r="M172">
        <f t="shared" si="44"/>
        <v>1.9550000000000125</v>
      </c>
      <c r="N172">
        <f t="shared" si="45"/>
        <v>1.0350000000000126</v>
      </c>
    </row>
    <row r="173" spans="1:14" x14ac:dyDescent="0.3">
      <c r="A173">
        <v>32602</v>
      </c>
      <c r="B173">
        <v>3</v>
      </c>
      <c r="C173">
        <v>167.18899999999999</v>
      </c>
      <c r="D173">
        <v>168</v>
      </c>
      <c r="E173">
        <v>168.17</v>
      </c>
      <c r="F173">
        <f t="shared" si="53"/>
        <v>0.16999999999998749</v>
      </c>
      <c r="G173">
        <v>168.29</v>
      </c>
      <c r="H173">
        <f t="shared" ref="H173:H193" si="55">G173 - D173</f>
        <v>0.28999999999999204</v>
      </c>
      <c r="I173">
        <f t="shared" si="54"/>
        <v>179.77500000000001</v>
      </c>
      <c r="J173">
        <f t="shared" si="42"/>
        <v>11.605000000000018</v>
      </c>
      <c r="K173">
        <v>11.54</v>
      </c>
      <c r="L173">
        <f t="shared" si="51"/>
        <v>179.70999999999998</v>
      </c>
      <c r="M173">
        <f t="shared" si="44"/>
        <v>6.5000000000026148E-2</v>
      </c>
      <c r="N173">
        <f t="shared" si="45"/>
        <v>-0.85499999999997389</v>
      </c>
    </row>
    <row r="174" spans="1:14" x14ac:dyDescent="0.3">
      <c r="A174">
        <v>32602</v>
      </c>
      <c r="B174">
        <v>4</v>
      </c>
      <c r="C174">
        <v>170.35399999999899</v>
      </c>
      <c r="D174">
        <v>171.3</v>
      </c>
      <c r="E174">
        <v>171.49</v>
      </c>
      <c r="F174">
        <f t="shared" si="53"/>
        <v>0.18999999999999773</v>
      </c>
      <c r="G174">
        <v>171.52</v>
      </c>
      <c r="H174">
        <f t="shared" si="55"/>
        <v>0.21999999999999886</v>
      </c>
      <c r="I174">
        <f t="shared" si="54"/>
        <v>181.77500000000001</v>
      </c>
      <c r="J174">
        <f t="shared" si="42"/>
        <v>10.284999999999997</v>
      </c>
      <c r="K174">
        <v>9.3800000000000008</v>
      </c>
      <c r="L174">
        <f t="shared" si="51"/>
        <v>180.87</v>
      </c>
      <c r="M174">
        <f t="shared" si="44"/>
        <v>0.90500000000000114</v>
      </c>
      <c r="N174">
        <f t="shared" si="45"/>
        <v>-1.4999999999998903E-2</v>
      </c>
    </row>
    <row r="175" spans="1:14" x14ac:dyDescent="0.3">
      <c r="A175">
        <v>32602</v>
      </c>
      <c r="B175">
        <v>5</v>
      </c>
      <c r="C175">
        <v>174.727</v>
      </c>
      <c r="D175">
        <v>173.6</v>
      </c>
      <c r="E175">
        <v>174.32</v>
      </c>
      <c r="F175">
        <f t="shared" si="53"/>
        <v>0.71999999999999886</v>
      </c>
      <c r="G175">
        <v>174.33</v>
      </c>
      <c r="H175">
        <f t="shared" si="55"/>
        <v>0.73000000000001819</v>
      </c>
      <c r="I175">
        <f t="shared" si="54"/>
        <v>183.77500000000001</v>
      </c>
      <c r="J175">
        <f t="shared" si="42"/>
        <v>9.4550000000000125</v>
      </c>
      <c r="K175">
        <v>9.2100000000000009</v>
      </c>
      <c r="L175">
        <f t="shared" si="51"/>
        <v>183.53</v>
      </c>
      <c r="M175">
        <f t="shared" si="44"/>
        <v>0.24500000000000455</v>
      </c>
      <c r="N175">
        <f t="shared" si="45"/>
        <v>-0.67499999999999549</v>
      </c>
    </row>
    <row r="176" spans="1:14" x14ac:dyDescent="0.3">
      <c r="A176">
        <v>32603</v>
      </c>
      <c r="B176">
        <v>0</v>
      </c>
      <c r="C176">
        <v>168.16399999999999</v>
      </c>
      <c r="D176">
        <v>169.1</v>
      </c>
      <c r="E176">
        <v>169.47</v>
      </c>
      <c r="F176">
        <f t="shared" si="53"/>
        <v>0.37000000000000455</v>
      </c>
      <c r="G176">
        <v>169.48</v>
      </c>
      <c r="H176">
        <f t="shared" si="55"/>
        <v>0.37999999999999545</v>
      </c>
      <c r="I176" s="2">
        <v>183.85</v>
      </c>
      <c r="J176">
        <f t="shared" si="42"/>
        <v>14.379999999999995</v>
      </c>
      <c r="K176">
        <v>8.01</v>
      </c>
      <c r="L176">
        <f t="shared" si="51"/>
        <v>177.48</v>
      </c>
      <c r="M176">
        <f t="shared" si="44"/>
        <v>6.3700000000000045</v>
      </c>
      <c r="N176">
        <f t="shared" si="45"/>
        <v>5.4500000000000046</v>
      </c>
    </row>
    <row r="177" spans="1:14" x14ac:dyDescent="0.3">
      <c r="A177">
        <v>32603</v>
      </c>
      <c r="B177">
        <v>1</v>
      </c>
      <c r="C177">
        <v>170.52500000000001</v>
      </c>
      <c r="D177">
        <v>171.2</v>
      </c>
      <c r="E177">
        <v>171.42</v>
      </c>
      <c r="F177">
        <f t="shared" si="53"/>
        <v>0.21999999999999886</v>
      </c>
      <c r="G177">
        <v>171.66</v>
      </c>
      <c r="H177">
        <f t="shared" si="55"/>
        <v>0.46000000000000796</v>
      </c>
      <c r="I177">
        <f>2+I176</f>
        <v>185.85</v>
      </c>
      <c r="J177">
        <f t="shared" si="42"/>
        <v>14.430000000000007</v>
      </c>
      <c r="K177">
        <v>11.54</v>
      </c>
      <c r="L177">
        <f t="shared" si="51"/>
        <v>182.95999999999998</v>
      </c>
      <c r="M177">
        <f t="shared" si="44"/>
        <v>2.8900000000000148</v>
      </c>
      <c r="N177">
        <f t="shared" si="45"/>
        <v>1.9700000000000149</v>
      </c>
    </row>
    <row r="178" spans="1:14" x14ac:dyDescent="0.3">
      <c r="A178">
        <v>32603</v>
      </c>
      <c r="B178">
        <v>2</v>
      </c>
      <c r="C178">
        <v>173.96899999999999</v>
      </c>
      <c r="D178">
        <v>174</v>
      </c>
      <c r="E178">
        <v>174.38</v>
      </c>
      <c r="F178">
        <f t="shared" si="53"/>
        <v>0.37999999999999545</v>
      </c>
      <c r="G178">
        <v>174.38</v>
      </c>
      <c r="H178">
        <f t="shared" si="55"/>
        <v>0.37999999999999545</v>
      </c>
      <c r="I178">
        <f t="shared" ref="I178:I181" si="56">2+I177</f>
        <v>187.85</v>
      </c>
      <c r="J178">
        <f t="shared" si="42"/>
        <v>13.469999999999999</v>
      </c>
      <c r="K178">
        <v>7.61</v>
      </c>
      <c r="L178">
        <f t="shared" si="51"/>
        <v>181.99</v>
      </c>
      <c r="M178">
        <f t="shared" si="44"/>
        <v>5.8599999999999852</v>
      </c>
      <c r="N178">
        <f t="shared" si="45"/>
        <v>4.9399999999999853</v>
      </c>
    </row>
    <row r="179" spans="1:14" x14ac:dyDescent="0.3">
      <c r="A179">
        <v>32603</v>
      </c>
      <c r="B179">
        <v>3</v>
      </c>
      <c r="C179">
        <v>175.66800000000001</v>
      </c>
      <c r="D179">
        <v>176.4</v>
      </c>
      <c r="E179">
        <v>176.56</v>
      </c>
      <c r="F179">
        <f t="shared" si="53"/>
        <v>0.15999999999999659</v>
      </c>
      <c r="G179">
        <v>176.72</v>
      </c>
      <c r="H179">
        <f t="shared" si="55"/>
        <v>0.31999999999999318</v>
      </c>
      <c r="I179">
        <f t="shared" si="56"/>
        <v>189.85</v>
      </c>
      <c r="J179">
        <f t="shared" si="42"/>
        <v>13.289999999999992</v>
      </c>
      <c r="K179">
        <v>13.54</v>
      </c>
      <c r="L179">
        <f t="shared" si="51"/>
        <v>190.1</v>
      </c>
      <c r="M179">
        <f t="shared" si="44"/>
        <v>-0.25</v>
      </c>
      <c r="N179">
        <f t="shared" si="45"/>
        <v>-1.17</v>
      </c>
    </row>
    <row r="180" spans="1:14" x14ac:dyDescent="0.3">
      <c r="A180">
        <v>32603</v>
      </c>
      <c r="B180">
        <v>4</v>
      </c>
      <c r="C180">
        <v>178</v>
      </c>
      <c r="D180">
        <v>178.7</v>
      </c>
      <c r="E180">
        <v>179.06</v>
      </c>
      <c r="F180">
        <f t="shared" si="53"/>
        <v>0.36000000000001364</v>
      </c>
      <c r="G180">
        <v>179.03</v>
      </c>
      <c r="H180">
        <f t="shared" si="55"/>
        <v>0.33000000000001251</v>
      </c>
      <c r="I180">
        <f t="shared" si="56"/>
        <v>191.85</v>
      </c>
      <c r="J180">
        <f t="shared" si="42"/>
        <v>12.789999999999992</v>
      </c>
      <c r="K180">
        <v>11.14</v>
      </c>
      <c r="L180">
        <f t="shared" si="51"/>
        <v>190.2</v>
      </c>
      <c r="M180">
        <f t="shared" si="44"/>
        <v>1.6500000000000057</v>
      </c>
      <c r="N180">
        <f t="shared" si="45"/>
        <v>0.73000000000000564</v>
      </c>
    </row>
    <row r="181" spans="1:14" x14ac:dyDescent="0.3">
      <c r="A181">
        <v>32603</v>
      </c>
      <c r="B181">
        <v>5</v>
      </c>
      <c r="C181">
        <v>178</v>
      </c>
      <c r="D181">
        <v>181.1</v>
      </c>
      <c r="E181">
        <v>181.25</v>
      </c>
      <c r="F181">
        <f t="shared" si="53"/>
        <v>0.15000000000000568</v>
      </c>
      <c r="G181">
        <v>181.22</v>
      </c>
      <c r="H181">
        <f t="shared" si="55"/>
        <v>0.12000000000000455</v>
      </c>
      <c r="I181">
        <f t="shared" si="56"/>
        <v>193.85</v>
      </c>
      <c r="J181">
        <f t="shared" si="42"/>
        <v>12.599999999999994</v>
      </c>
      <c r="K181">
        <v>7.53</v>
      </c>
      <c r="L181">
        <f t="shared" si="51"/>
        <v>188.78</v>
      </c>
      <c r="M181">
        <f t="shared" si="44"/>
        <v>5.0699999999999932</v>
      </c>
      <c r="N181">
        <f t="shared" si="45"/>
        <v>4.1499999999999932</v>
      </c>
    </row>
    <row r="182" spans="1:14" x14ac:dyDescent="0.3">
      <c r="A182">
        <v>32604</v>
      </c>
      <c r="B182">
        <v>0</v>
      </c>
      <c r="C182">
        <v>159.78200000000001</v>
      </c>
      <c r="D182">
        <v>160.6</v>
      </c>
      <c r="E182">
        <v>160.51</v>
      </c>
      <c r="F182">
        <f t="shared" si="53"/>
        <v>-9.0000000000003411E-2</v>
      </c>
      <c r="G182">
        <v>160.54</v>
      </c>
      <c r="H182">
        <f t="shared" si="55"/>
        <v>-6.0000000000002274E-2</v>
      </c>
      <c r="I182" s="2">
        <v>170.9</v>
      </c>
      <c r="J182">
        <f t="shared" si="42"/>
        <v>10.390000000000015</v>
      </c>
      <c r="K182">
        <v>9.0500000000000007</v>
      </c>
      <c r="L182">
        <f t="shared" si="51"/>
        <v>169.56</v>
      </c>
      <c r="M182">
        <f t="shared" si="44"/>
        <v>1.3400000000000034</v>
      </c>
      <c r="N182">
        <f t="shared" si="45"/>
        <v>0.42000000000000337</v>
      </c>
    </row>
    <row r="183" spans="1:14" x14ac:dyDescent="0.3">
      <c r="A183">
        <v>32604</v>
      </c>
      <c r="B183">
        <v>1</v>
      </c>
      <c r="C183">
        <v>161.43199999999999</v>
      </c>
      <c r="D183">
        <v>162.69999999999999</v>
      </c>
      <c r="E183">
        <v>162.65</v>
      </c>
      <c r="F183">
        <f t="shared" si="53"/>
        <v>-4.9999999999982947E-2</v>
      </c>
      <c r="G183">
        <v>162.66999999999999</v>
      </c>
      <c r="H183">
        <f t="shared" si="55"/>
        <v>-3.0000000000001137E-2</v>
      </c>
      <c r="I183">
        <f>2+I182</f>
        <v>172.9</v>
      </c>
      <c r="J183">
        <f t="shared" si="42"/>
        <v>10.25</v>
      </c>
      <c r="K183">
        <v>9.2899999999999991</v>
      </c>
      <c r="L183">
        <f t="shared" si="51"/>
        <v>171.94</v>
      </c>
      <c r="M183">
        <f t="shared" si="44"/>
        <v>0.96000000000000796</v>
      </c>
      <c r="N183">
        <f t="shared" si="45"/>
        <v>4.0000000000007918E-2</v>
      </c>
    </row>
    <row r="184" spans="1:14" x14ac:dyDescent="0.3">
      <c r="A184">
        <v>32604</v>
      </c>
      <c r="B184">
        <v>2</v>
      </c>
      <c r="C184">
        <v>163.685</v>
      </c>
      <c r="D184">
        <v>164.5</v>
      </c>
      <c r="E184">
        <v>164.66</v>
      </c>
      <c r="F184">
        <f t="shared" si="53"/>
        <v>0.15999999999999659</v>
      </c>
      <c r="G184">
        <v>164.61</v>
      </c>
      <c r="H184">
        <f t="shared" si="55"/>
        <v>0.11000000000001364</v>
      </c>
      <c r="I184">
        <f t="shared" ref="I184:I187" si="57">2+I183</f>
        <v>174.9</v>
      </c>
      <c r="J184">
        <f t="shared" si="42"/>
        <v>10.240000000000009</v>
      </c>
      <c r="K184">
        <v>9.3800000000000008</v>
      </c>
      <c r="L184">
        <f t="shared" si="51"/>
        <v>174.04</v>
      </c>
      <c r="M184">
        <f t="shared" si="44"/>
        <v>0.86000000000001364</v>
      </c>
      <c r="N184">
        <f t="shared" si="45"/>
        <v>-5.9999999999986398E-2</v>
      </c>
    </row>
    <row r="185" spans="1:14" x14ac:dyDescent="0.3">
      <c r="A185">
        <v>32604</v>
      </c>
      <c r="B185">
        <v>3</v>
      </c>
      <c r="C185">
        <v>165.137</v>
      </c>
      <c r="D185">
        <v>166.4</v>
      </c>
      <c r="E185">
        <v>166.6</v>
      </c>
      <c r="F185">
        <f t="shared" si="53"/>
        <v>0.19999999999998863</v>
      </c>
      <c r="G185">
        <v>166.57</v>
      </c>
      <c r="H185">
        <f t="shared" si="55"/>
        <v>0.16999999999998749</v>
      </c>
      <c r="I185">
        <f t="shared" si="57"/>
        <v>176.9</v>
      </c>
      <c r="J185">
        <f t="shared" si="42"/>
        <v>10.300000000000011</v>
      </c>
      <c r="K185">
        <v>9.86</v>
      </c>
      <c r="L185">
        <f t="shared" si="51"/>
        <v>176.45999999999998</v>
      </c>
      <c r="M185">
        <f t="shared" si="44"/>
        <v>0.44000000000002615</v>
      </c>
      <c r="N185">
        <f t="shared" si="45"/>
        <v>-0.47999999999997389</v>
      </c>
    </row>
    <row r="186" spans="1:14" x14ac:dyDescent="0.3">
      <c r="A186">
        <v>32604</v>
      </c>
      <c r="B186">
        <v>4</v>
      </c>
      <c r="C186">
        <v>167.85900000000001</v>
      </c>
      <c r="D186">
        <v>169</v>
      </c>
      <c r="E186">
        <v>169.08</v>
      </c>
      <c r="F186">
        <f t="shared" si="53"/>
        <v>8.0000000000012506E-2</v>
      </c>
      <c r="G186">
        <v>169.07</v>
      </c>
      <c r="H186">
        <f t="shared" si="55"/>
        <v>6.9999999999993179E-2</v>
      </c>
      <c r="I186">
        <f t="shared" si="57"/>
        <v>178.9</v>
      </c>
      <c r="J186">
        <f t="shared" si="42"/>
        <v>9.8199999999999932</v>
      </c>
      <c r="K186">
        <v>9.0500000000000007</v>
      </c>
      <c r="L186">
        <f t="shared" si="51"/>
        <v>178.13000000000002</v>
      </c>
      <c r="M186">
        <f t="shared" si="44"/>
        <v>0.76999999999998181</v>
      </c>
      <c r="N186">
        <f t="shared" si="45"/>
        <v>-0.15000000000001823</v>
      </c>
    </row>
    <row r="187" spans="1:14" x14ac:dyDescent="0.3">
      <c r="A187">
        <v>32604</v>
      </c>
      <c r="B187">
        <v>5</v>
      </c>
      <c r="C187">
        <v>169.93199999999999</v>
      </c>
      <c r="D187">
        <v>170.6</v>
      </c>
      <c r="E187">
        <v>171.07</v>
      </c>
      <c r="F187">
        <f t="shared" si="53"/>
        <v>0.46999999999999886</v>
      </c>
      <c r="G187">
        <v>171.11</v>
      </c>
      <c r="H187">
        <f t="shared" si="55"/>
        <v>0.51000000000001933</v>
      </c>
      <c r="I187">
        <f t="shared" si="57"/>
        <v>180.9</v>
      </c>
      <c r="J187">
        <f t="shared" si="42"/>
        <v>9.8300000000000125</v>
      </c>
      <c r="K187">
        <v>11.38</v>
      </c>
      <c r="L187">
        <f t="shared" si="51"/>
        <v>182.45</v>
      </c>
      <c r="M187">
        <f t="shared" si="44"/>
        <v>-1.5499999999999829</v>
      </c>
      <c r="N187">
        <f t="shared" si="45"/>
        <v>-2.4699999999999829</v>
      </c>
    </row>
    <row r="188" spans="1:14" x14ac:dyDescent="0.3">
      <c r="A188">
        <v>32610</v>
      </c>
      <c r="B188">
        <v>0</v>
      </c>
      <c r="C188">
        <v>152.08799999999999</v>
      </c>
      <c r="D188">
        <v>152.5</v>
      </c>
      <c r="E188">
        <v>152.74</v>
      </c>
      <c r="F188">
        <f t="shared" si="53"/>
        <v>0.24000000000000909</v>
      </c>
      <c r="G188">
        <v>152.79</v>
      </c>
      <c r="H188">
        <f t="shared" si="55"/>
        <v>0.28999999999999204</v>
      </c>
      <c r="I188" s="2">
        <v>164.13749999999999</v>
      </c>
      <c r="J188">
        <f t="shared" si="42"/>
        <v>11.39749999999998</v>
      </c>
      <c r="K188">
        <v>9.6199999999999992</v>
      </c>
      <c r="L188">
        <f t="shared" si="51"/>
        <v>162.36000000000001</v>
      </c>
      <c r="M188">
        <f t="shared" si="44"/>
        <v>1.777499999999975</v>
      </c>
      <c r="N188">
        <f t="shared" si="45"/>
        <v>0.85749999999997495</v>
      </c>
    </row>
    <row r="189" spans="1:14" x14ac:dyDescent="0.3">
      <c r="A189">
        <v>32610</v>
      </c>
      <c r="B189">
        <v>1</v>
      </c>
      <c r="C189">
        <v>153.53800000000001</v>
      </c>
      <c r="D189">
        <v>154.80000000000001</v>
      </c>
      <c r="E189">
        <v>154.76</v>
      </c>
      <c r="F189">
        <f t="shared" si="53"/>
        <v>-4.0000000000020464E-2</v>
      </c>
      <c r="G189">
        <v>154.78</v>
      </c>
      <c r="H189">
        <f t="shared" si="55"/>
        <v>-2.0000000000010232E-2</v>
      </c>
      <c r="I189">
        <f>2+I188</f>
        <v>166.13749999999999</v>
      </c>
      <c r="J189">
        <f t="shared" si="42"/>
        <v>11.377499999999998</v>
      </c>
      <c r="K189">
        <v>9.2899999999999991</v>
      </c>
      <c r="L189">
        <f t="shared" si="51"/>
        <v>164.04999999999998</v>
      </c>
      <c r="M189">
        <f t="shared" si="44"/>
        <v>2.0875000000000057</v>
      </c>
      <c r="N189">
        <f t="shared" si="45"/>
        <v>1.1675000000000058</v>
      </c>
    </row>
    <row r="190" spans="1:14" x14ac:dyDescent="0.3">
      <c r="A190">
        <v>32610</v>
      </c>
      <c r="B190">
        <v>2</v>
      </c>
      <c r="C190">
        <v>154.702</v>
      </c>
      <c r="D190">
        <v>156.1</v>
      </c>
      <c r="E190">
        <v>156.41</v>
      </c>
      <c r="F190">
        <f t="shared" si="53"/>
        <v>0.31000000000000227</v>
      </c>
      <c r="G190">
        <v>156.41999999999999</v>
      </c>
      <c r="H190">
        <f t="shared" si="55"/>
        <v>0.31999999999999318</v>
      </c>
      <c r="I190">
        <f t="shared" ref="I190:I193" si="58">2+I189</f>
        <v>168.13749999999999</v>
      </c>
      <c r="J190">
        <f t="shared" si="42"/>
        <v>11.727499999999992</v>
      </c>
      <c r="K190">
        <v>9.0500000000000007</v>
      </c>
      <c r="L190">
        <f t="shared" si="51"/>
        <v>165.46</v>
      </c>
      <c r="M190">
        <f t="shared" si="44"/>
        <v>2.6774999999999807</v>
      </c>
      <c r="N190">
        <f t="shared" si="45"/>
        <v>1.7574999999999807</v>
      </c>
    </row>
    <row r="191" spans="1:14" x14ac:dyDescent="0.3">
      <c r="A191">
        <v>32610</v>
      </c>
      <c r="B191">
        <v>3</v>
      </c>
      <c r="C191">
        <v>157.80500000000001</v>
      </c>
      <c r="D191">
        <v>158.6</v>
      </c>
      <c r="E191">
        <v>158.94</v>
      </c>
      <c r="F191">
        <f t="shared" si="53"/>
        <v>0.34000000000000341</v>
      </c>
      <c r="G191">
        <v>158.97</v>
      </c>
      <c r="H191">
        <f t="shared" si="55"/>
        <v>0.37000000000000455</v>
      </c>
      <c r="I191">
        <f t="shared" si="58"/>
        <v>170.13749999999999</v>
      </c>
      <c r="J191">
        <f t="shared" si="42"/>
        <v>11.197499999999991</v>
      </c>
      <c r="K191">
        <v>9.6199999999999992</v>
      </c>
      <c r="L191">
        <f t="shared" si="51"/>
        <v>168.56</v>
      </c>
      <c r="M191">
        <f t="shared" si="44"/>
        <v>1.5774999999999864</v>
      </c>
      <c r="N191">
        <f t="shared" si="45"/>
        <v>0.65749999999998632</v>
      </c>
    </row>
    <row r="192" spans="1:14" x14ac:dyDescent="0.3">
      <c r="A192">
        <v>32610</v>
      </c>
      <c r="B192">
        <v>4</v>
      </c>
      <c r="C192">
        <v>160.166</v>
      </c>
      <c r="D192">
        <v>160.5</v>
      </c>
      <c r="E192">
        <v>160.9</v>
      </c>
      <c r="F192">
        <f t="shared" si="53"/>
        <v>0.40000000000000568</v>
      </c>
      <c r="G192">
        <v>160.97999999999999</v>
      </c>
      <c r="H192">
        <f t="shared" si="55"/>
        <v>0.47999999999998977</v>
      </c>
      <c r="I192">
        <f t="shared" si="58"/>
        <v>172.13749999999999</v>
      </c>
      <c r="J192">
        <f t="shared" si="42"/>
        <v>11.237499999999983</v>
      </c>
      <c r="K192">
        <v>11.7</v>
      </c>
      <c r="L192">
        <f t="shared" si="51"/>
        <v>172.6</v>
      </c>
      <c r="M192">
        <f t="shared" si="44"/>
        <v>-0.46250000000000568</v>
      </c>
      <c r="N192">
        <f t="shared" si="45"/>
        <v>-1.3825000000000056</v>
      </c>
    </row>
    <row r="193" spans="1:14" x14ac:dyDescent="0.3">
      <c r="A193">
        <v>32610</v>
      </c>
      <c r="B193">
        <v>5</v>
      </c>
      <c r="C193">
        <v>161.577</v>
      </c>
      <c r="D193">
        <v>162.5</v>
      </c>
      <c r="E193">
        <v>162.96</v>
      </c>
      <c r="F193">
        <f t="shared" si="53"/>
        <v>0.46000000000000796</v>
      </c>
      <c r="G193">
        <v>162.94999999999999</v>
      </c>
      <c r="H193">
        <f t="shared" si="55"/>
        <v>0.44999999999998863</v>
      </c>
      <c r="I193">
        <f t="shared" si="58"/>
        <v>174.13749999999999</v>
      </c>
      <c r="J193">
        <f t="shared" si="42"/>
        <v>11.177499999999981</v>
      </c>
      <c r="K193">
        <v>9.2899999999999991</v>
      </c>
      <c r="L193">
        <f t="shared" si="51"/>
        <v>172.25</v>
      </c>
      <c r="M193">
        <f t="shared" si="44"/>
        <v>1.8874999999999886</v>
      </c>
      <c r="N193">
        <f t="shared" si="45"/>
        <v>0.96749999999998859</v>
      </c>
    </row>
    <row r="195" spans="1:14" x14ac:dyDescent="0.3">
      <c r="F195">
        <f>COUNTIFS(F2:F193,"&gt;0.999999999")+COUNTIFS(F2:F193,"&lt;-0.999999999")</f>
        <v>0</v>
      </c>
      <c r="M195">
        <f>COUNTIFS(M2:M193,"&gt;0.999999999")+COUNTIFS(M2:M193,"&lt;-0.999999999")</f>
        <v>106</v>
      </c>
      <c r="N195">
        <f>COUNTIFS(N2:N193,"&gt;0.999999999")+COUNTIFS(N2:N193,"&lt;-0.999999999")</f>
        <v>75</v>
      </c>
    </row>
    <row r="196" spans="1:14" x14ac:dyDescent="0.3">
      <c r="F196">
        <f>COUNTIFS(F3:F194,"&gt;0.499999999")+COUNTIFS(F3:F194,"&lt;-0.499999999")</f>
        <v>17</v>
      </c>
      <c r="M196">
        <f>COUNTIFS(M2:M193,"&gt;1.499999999")+COUNTIFS(M2:M193,"&lt;-1.499999999")</f>
        <v>72</v>
      </c>
      <c r="N196">
        <f>COUNTIFS(N2:N193,"&gt;1.499999999")+COUNTIFS(N2:N193,"&lt;-1.499999999")</f>
        <v>34</v>
      </c>
    </row>
    <row r="197" spans="1:14" x14ac:dyDescent="0.3">
      <c r="M197">
        <f>COUNTIFS(M2:M193,"&gt;1.999999999")+COUNTIFS(M2:M193,"&lt;-1.999999999")</f>
        <v>39</v>
      </c>
      <c r="N197">
        <f>COUNTIFS(N2:N193,"&gt;1.999999999")+COUNTIFS(N2:N193,"&lt;-1.999999999")</f>
        <v>19</v>
      </c>
    </row>
    <row r="198" spans="1:14" x14ac:dyDescent="0.3">
      <c r="E198" s="4" t="s">
        <v>17</v>
      </c>
      <c r="F198">
        <f xml:space="preserve"> (1-F195/191)*100</f>
        <v>100</v>
      </c>
    </row>
    <row r="199" spans="1:14" x14ac:dyDescent="0.3">
      <c r="E199" s="4" t="s">
        <v>16</v>
      </c>
      <c r="F199">
        <f xml:space="preserve"> (1-F196/191)*100</f>
        <v>91.099476439790578</v>
      </c>
      <c r="L199" s="4" t="s">
        <v>15</v>
      </c>
      <c r="M199">
        <f>(1-M196/191)*100</f>
        <v>62.303664921465973</v>
      </c>
      <c r="N199">
        <f>(1-N196/191)*100</f>
        <v>82.198952879581157</v>
      </c>
    </row>
    <row r="200" spans="1:14" x14ac:dyDescent="0.3">
      <c r="L200" s="4" t="s">
        <v>14</v>
      </c>
      <c r="M200">
        <f>(1-M197/191)*100</f>
        <v>79.581151832460733</v>
      </c>
      <c r="N200">
        <f>(1-N197/191)*100</f>
        <v>90.052356020942412</v>
      </c>
    </row>
    <row r="201" spans="1:14" x14ac:dyDescent="0.3">
      <c r="L201" s="3"/>
    </row>
    <row r="205" spans="1:14" x14ac:dyDescent="0.3">
      <c r="L205" s="3"/>
    </row>
  </sheetData>
  <autoFilter ref="A1:J193" xr:uid="{00000000-0001-0000-0000-000000000000}"/>
  <phoneticPr fontId="18" type="noConversion"/>
  <conditionalFormatting sqref="F8:F193">
    <cfRule type="cellIs" dxfId="11" priority="19" operator="lessThan">
      <formula>-0.5</formula>
    </cfRule>
    <cfRule type="cellIs" dxfId="10" priority="20" operator="greaterThan">
      <formula>0.5</formula>
    </cfRule>
    <cfRule type="cellIs" dxfId="9" priority="21" operator="greaterThan">
      <formula>0.5</formula>
    </cfRule>
  </conditionalFormatting>
  <conditionalFormatting sqref="H8:H193">
    <cfRule type="cellIs" dxfId="8" priority="13" operator="lessThan">
      <formula>-0.5</formula>
    </cfRule>
    <cfRule type="cellIs" dxfId="7" priority="14" operator="greaterThan">
      <formula>0.5</formula>
    </cfRule>
  </conditionalFormatting>
  <conditionalFormatting sqref="F2:F7">
    <cfRule type="cellIs" dxfId="6" priority="10" operator="lessThan">
      <formula>-0.5</formula>
    </cfRule>
    <cfRule type="cellIs" dxfId="5" priority="11" operator="greaterThan">
      <formula>0.5</formula>
    </cfRule>
    <cfRule type="cellIs" dxfId="4" priority="12" operator="greaterThan">
      <formula>0.5</formula>
    </cfRule>
  </conditionalFormatting>
  <conditionalFormatting sqref="H2:H7">
    <cfRule type="cellIs" dxfId="3" priority="8" operator="lessThan">
      <formula>-0.5</formula>
    </cfRule>
    <cfRule type="cellIs" dxfId="2" priority="9" operator="greaterThan">
      <formula>0.5</formula>
    </cfRule>
  </conditionalFormatting>
  <conditionalFormatting sqref="M1:N196 M198:N1048576">
    <cfRule type="cellIs" dxfId="1" priority="3" operator="lessThan">
      <formula>-1.5</formula>
    </cfRule>
    <cfRule type="cellIs" dxfId="0" priority="4" operator="greaterThan">
      <formula>1.5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 데이터 분석1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박승서( Seungseo Park)</cp:lastModifiedBy>
  <dcterms:created xsi:type="dcterms:W3CDTF">2024-03-27T04:25:54Z</dcterms:created>
  <dcterms:modified xsi:type="dcterms:W3CDTF">2024-03-29T05:54:05Z</dcterms:modified>
</cp:coreProperties>
</file>